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/>
  <mc:AlternateContent xmlns:mc="http://schemas.openxmlformats.org/markup-compatibility/2006">
    <mc:Choice Requires="x15">
      <x15ac:absPath xmlns:x15ac="http://schemas.microsoft.com/office/spreadsheetml/2010/11/ac" url="D:\1a-SSC Financial Reporting Templates-Instructions\For Sol\"/>
    </mc:Choice>
  </mc:AlternateContent>
  <xr:revisionPtr revIDLastSave="0" documentId="13_ncr:1_{3F0A39C6-376C-4814-BC65-6F8087BB6ACE}" xr6:coauthVersionLast="47" xr6:coauthVersionMax="47" xr10:uidLastSave="{00000000-0000-0000-0000-000000000000}"/>
  <bookViews>
    <workbookView xWindow="2445" yWindow="480" windowWidth="25095" windowHeight="14265" xr2:uid="{00000000-000D-0000-FFFF-FFFF00000000}"/>
  </bookViews>
  <sheets>
    <sheet name="CMR Template" sheetId="1" r:id="rId1"/>
    <sheet name="Invoice Detail" sheetId="6" r:id="rId2"/>
    <sheet name="FTE-HC Summary Report" sheetId="7" r:id="rId3"/>
    <sheet name="Open Commitment Report" sheetId="8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_a1" hidden="1">{#N/A,#N/A,TRUE,"A1";#N/A,#N/A,TRUE,"A2";#N/A,#N/A,TRUE,"A3";#N/A,#N/A,TRUE,"A4";#N/A,#N/A,TRUE,"A5"}</definedName>
    <definedName name="_a2" hidden="1">{#N/A,#N/A,TRUE,"A1";#N/A,#N/A,TRUE,"A2";#N/A,#N/A,TRUE,"A3";#N/A,#N/A,TRUE,"A4";#N/A,#N/A,TRUE,"A5"}</definedName>
    <definedName name="_F1034">#REF!</definedName>
    <definedName name="_xlnm._FilterDatabase" localSheetId="3" hidden="1">'Open Commitment Report'!$B$4:$L$20</definedName>
    <definedName name="A" hidden="1">{#N/A,#N/A,TRUE,"A1";#N/A,#N/A,TRUE,"A2";#N/A,#N/A,TRUE,"A3";#N/A,#N/A,TRUE,"A4";#N/A,#N/A,TRUE,"A5"}</definedName>
    <definedName name="A_1" hidden="1">{#N/A,#N/A,TRUE,"A1";#N/A,#N/A,TRUE,"A2";#N/A,#N/A,TRUE,"A3";#N/A,#N/A,TRUE,"A4";#N/A,#N/A,TRUE,"A5"}</definedName>
    <definedName name="Activity">#REF!</definedName>
    <definedName name="b" hidden="1">{#N/A,#N/A,TRUE,"A1";#N/A,#N/A,TRUE,"A2";#N/A,#N/A,TRUE,"A3";#N/A,#N/A,TRUE,"A4";#N/A,#N/A,TRUE,"A5"}</definedName>
    <definedName name="b_1" hidden="1">{#N/A,#N/A,TRUE,"A1";#N/A,#N/A,TRUE,"A2";#N/A,#N/A,TRUE,"A3";#N/A,#N/A,TRUE,"A4";#N/A,#N/A,TRUE,"A5"}</definedName>
    <definedName name="BilledHrs_Cumulative">#REF!</definedName>
    <definedName name="BilledHrs_Current">#REF!</definedName>
    <definedName name="billingcontact">[2]Contract!$C$70</definedName>
    <definedName name="BillingContactPhone">[2]Contract!$C$71</definedName>
    <definedName name="CANnumber">[2]Contract!$C$16</definedName>
    <definedName name="citystatezip">[2]Contract!$C$12</definedName>
    <definedName name="Comments">#REF!</definedName>
    <definedName name="CompID">#REF!</definedName>
    <definedName name="ConAddress">#REF!</definedName>
    <definedName name="ConCityStateZip">#REF!</definedName>
    <definedName name="ConNum">#REF!</definedName>
    <definedName name="ConTitle">#REF!</definedName>
    <definedName name="Contract">[2]Contract!$C$4</definedName>
    <definedName name="Contractend">[2]Contract!$C$43</definedName>
    <definedName name="contractnumber">#REF!</definedName>
    <definedName name="CostPlansAwarded">'[3]Cost plans (awarded)'!$C$3:$AO$70</definedName>
    <definedName name="CostPlansawarded2">'[3]Cost plans (awarded)'!$AU$3:$CG$71</definedName>
    <definedName name="Coststhru">[2]Contract!$C$48</definedName>
    <definedName name="CRN">#REF!</definedName>
    <definedName name="CumulativeGNAAmt">#REF!</definedName>
    <definedName name="CumulativeOverheadAmt">#REF!</definedName>
    <definedName name="CumulativeToDateActuals">#REF!</definedName>
    <definedName name="CurrentBillAmount">#REF!</definedName>
    <definedName name="CurrentPeriodEndDate">#REF!</definedName>
    <definedName name="CurrentPeriodGNAAmt">#REF!</definedName>
    <definedName name="CurrentPeriodOverheadAmt">#REF!</definedName>
    <definedName name="customername">[4]Contract!$C$8</definedName>
    <definedName name="d" hidden="1">{#N/A,#N/A,FALSE,"D1";#N/A,#N/A,FALSE,"D2";#N/A,#N/A,FALSE,"D3";#N/A,#N/A,FALSE,"D4"}</definedName>
    <definedName name="d_1" hidden="1">{#N/A,#N/A,FALSE,"D1";#N/A,#N/A,FALSE,"D2";#N/A,#N/A,FALSE,"D3";#N/A,#N/A,FALSE,"D4"}</definedName>
    <definedName name="Dates">'[3]Cost plans (awarded)'!$D$3:$AN$3</definedName>
    <definedName name="DBDAT">#REF!</definedName>
    <definedName name="DBDATA">#REF!</definedName>
    <definedName name="Dec" hidden="1">{#N/A,#N/A,FALSE,"D1";#N/A,#N/A,FALSE,"D2";#N/A,#N/A,FALSE,"D3";#N/A,#N/A,FALSE,"D4"}</definedName>
    <definedName name="do">#REF!</definedName>
    <definedName name="DoDoS">[2]Contract!$C$88</definedName>
    <definedName name="DOnumber">[2]Contract!$C$5</definedName>
    <definedName name="EffHrs">#REF!</definedName>
    <definedName name="EGGRA">#REF!</definedName>
    <definedName name="EmployeeID">#REF!</definedName>
    <definedName name="EndDate">#REF!</definedName>
    <definedName name="EY18_ACWP">'[3]Orig EY Plans'!$D$81:$E$104</definedName>
    <definedName name="EYCalendarMonths">'[3]Orig EY Plans'!$D$3:$AL$3</definedName>
    <definedName name="EYSubClins">'[5]Orig EY Plans'!$D$4:$D$70</definedName>
    <definedName name="Fee_Type">#REF!</definedName>
    <definedName name="FeeAccruedToDateNotInvoiced">#REF!</definedName>
    <definedName name="FeeRetention">[2]Contract!$C$23</definedName>
    <definedName name="FeeType">[2]Contract!$C$22</definedName>
    <definedName name="FETABLE">#REF!</definedName>
    <definedName name="Funding">[3]Funding!$C$3:$S$68</definedName>
    <definedName name="FundsExpirationDate">#REF!</definedName>
    <definedName name="FWPs">'[3]Orig EY Plans'!$D$81:$D$104</definedName>
    <definedName name="FYBalOfPlan">#REF!</definedName>
    <definedName name="FYBalOfPlan_Override">#REF!</definedName>
    <definedName name="FYToDateActuals">#REF!</definedName>
    <definedName name="GNA">#REF!</definedName>
    <definedName name="GNA_Cumulative_Sum">#REF!</definedName>
    <definedName name="GNA_CurrentPeriod_Sum">#REF!</definedName>
    <definedName name="GNA_PrevCumulative_Sum">#REF!</definedName>
    <definedName name="GNADeltaAccrualOnActualsToDate">#REF!</definedName>
    <definedName name="GNARate">#REF!</definedName>
    <definedName name="groupnumber">[2]Contract!$C$6</definedName>
    <definedName name="Hours" hidden="1">{#N/A,#N/A,FALSE,"D1";#N/A,#N/A,FALSE,"D2";#N/A,#N/A,FALSE,"D3";#N/A,#N/A,FALSE,"D4"}</definedName>
    <definedName name="Hours_1" hidden="1">{#N/A,#N/A,FALSE,"D1";#N/A,#N/A,FALSE,"D2";#N/A,#N/A,FALSE,"D3";#N/A,#N/A,FALSE,"D4"}</definedName>
    <definedName name="IDActivity">#REF!</definedName>
    <definedName name="IDCalRDS">#REF!</definedName>
    <definedName name="IDSubtask">#REF!</definedName>
    <definedName name="IncrEstCosts">[2]Contract!$C$27</definedName>
    <definedName name="IncrFee">[2]Contract!$C$28</definedName>
    <definedName name="IncrFeeMax">[2]Contract!$C$30</definedName>
    <definedName name="IncrTotal">[2]Contract!$C$29</definedName>
    <definedName name="Invoice">#REF!</definedName>
    <definedName name="Invoice_Fee">#REF!</definedName>
    <definedName name="invoicecode">[2]Contract!$C$18</definedName>
    <definedName name="InvoiceDate">[2]Contract!$C$47</definedName>
    <definedName name="Invoicenumber">[2]Contract!$C$46</definedName>
    <definedName name="LaborDetailHome">#REF!</definedName>
    <definedName name="LaborODCIncurredNotInvoiced">#REF!</definedName>
    <definedName name="LaborODCIncurredNotInvoiced_Override">#REF!</definedName>
    <definedName name="LaborSummaryHome">#REF!</definedName>
    <definedName name="LaborVar">#REF!</definedName>
    <definedName name="LetInvoiceCurrent">[6]Letterhead!#REF!</definedName>
    <definedName name="location">[2]Contract!$C$9</definedName>
    <definedName name="ManualFundsExpire">#REF!</definedName>
    <definedName name="ManualFYTotalCost">#REF!</definedName>
    <definedName name="ManualNextPeriodCommitment">#REF!</definedName>
    <definedName name="Matrix">#REF!</definedName>
    <definedName name="MLookup">#REF!</definedName>
    <definedName name="MOD">#REF!</definedName>
    <definedName name="ModNumber">[2]Contract!$C$20</definedName>
    <definedName name="NegEstCosts">[2]Contract!$C$24</definedName>
    <definedName name="NegFee">[2]Contract!$C$25</definedName>
    <definedName name="NegTotal">[2]Contract!$C$26</definedName>
    <definedName name="ODC_Fee_Cumulative_Sum">#REF!</definedName>
    <definedName name="ODC_Fee_CurrentPeriod_Sum">#REF!</definedName>
    <definedName name="ODC_Fee_PrevCumulative_Sum">#REF!</definedName>
    <definedName name="ODC_Material_Cumulative_Sum">#REF!</definedName>
    <definedName name="ODC_Material_CurrentPeriod_Sum">#REF!</definedName>
    <definedName name="ODC_Material_PrevCumulative_Sum">#REF!</definedName>
    <definedName name="ODC_Subcontracts_Cumulative_Sum">#REF!</definedName>
    <definedName name="ODC_Subcontracts_CurrentPeriod_Sum">#REF!</definedName>
    <definedName name="ODC_Subcontracts_PrevCumulative_Sum">#REF!</definedName>
    <definedName name="ODC_Training_Cumulative_Sum">#REF!</definedName>
    <definedName name="ODC_Training_CurrentPeriod_Sum">#REF!</definedName>
    <definedName name="ODC_Training_PrevCumulative_Sum">#REF!</definedName>
    <definedName name="ODC_Travel_Cumulative_Sum">#REF!</definedName>
    <definedName name="ODC_Travel_CurrentPeriod_Sum">#REF!</definedName>
    <definedName name="ODC_Travel_PrevCumulative_Sum">#REF!</definedName>
    <definedName name="ODC_ULabor_Cumulative_Sum">#REF!</definedName>
    <definedName name="ODC_ULabor_CurrentPeriod_Sum">#REF!</definedName>
    <definedName name="ODC_ULabor_PrevCumulative_Sum">#REF!</definedName>
    <definedName name="ODCBackupHome">#REF!</definedName>
    <definedName name="ODCVar">#REF!</definedName>
    <definedName name="OH">#REF!</definedName>
    <definedName name="OrigEYPlans">'[3]Orig EY Plans'!$D$4:$AM$67</definedName>
    <definedName name="Overhead">'[7]OT Summary Report'!$L$4</definedName>
    <definedName name="OverheadRate">#REF!</definedName>
    <definedName name="ParsonsRA">#REF!</definedName>
    <definedName name="Paste100Series">'[8]OT Summary Report'!#REF!</definedName>
    <definedName name="Paste200Series">'[8]OT Summary Report'!#REF!</definedName>
    <definedName name="Paste300Series">'[8]OT Summary Report'!#REF!</definedName>
    <definedName name="Paste400Series">'[8]OT Summary Report'!#REF!</definedName>
    <definedName name="Paste500Series">'[8]OT Summary Report'!#REF!</definedName>
    <definedName name="Paste600Series">'[8]OT Summary Report'!$A$8</definedName>
    <definedName name="Paste700Series">'[8]OT Summary Report'!$A$61</definedName>
    <definedName name="Paste800Series">'[8]OT Summary Report'!#REF!</definedName>
    <definedName name="PC">#REF!</definedName>
    <definedName name="PeriodEndDate">#REF!</definedName>
    <definedName name="PlannedHrs_Cumulative">#REF!</definedName>
    <definedName name="PlannedHrs_Current">#REF!</definedName>
    <definedName name="PLCandLocations">#REF!</definedName>
    <definedName name="PoPEndDate">#REF!</definedName>
    <definedName name="POPStartDate">#REF!</definedName>
    <definedName name="PrevCumulativeGNAAmt">#REF!</definedName>
    <definedName name="PrevCumulativeOverheadAmt">#REF!</definedName>
    <definedName name="primeproject">[2]Contract!$C$15</definedName>
    <definedName name="_xlnm.Print_Area" localSheetId="0">'CMR Template'!$B$2:$Y$103</definedName>
    <definedName name="_xlnm.Print_Area" localSheetId="2">'FTE-HC Summary Report'!$B$1:$O$34</definedName>
    <definedName name="_xlnm.Print_Area" localSheetId="3">'Open Commitment Report'!$B$1:$L$23</definedName>
    <definedName name="_xlnm.Print_Titles" localSheetId="0">'CMR Template'!$7:$11</definedName>
    <definedName name="_xlnm.Print_Titles" localSheetId="3">'Open Commitment Report'!$1:$4</definedName>
    <definedName name="PROJECT">[9]UPDATE!$B$5</definedName>
    <definedName name="Rates_AllData">#REF!</definedName>
    <definedName name="Rates_EmployeeID">#REF!</definedName>
    <definedName name="Rates_EmployeeNames">#REF!</definedName>
    <definedName name="RawLabor_Data">[10]RawLabor!$A$4:$N$135</definedName>
    <definedName name="RawLabor_Names2">[10]RawLabor!$B$4:$B$135</definedName>
    <definedName name="RDSInvoiceNo">#REF!</definedName>
    <definedName name="remitto1">[2]Contract!$C$72</definedName>
    <definedName name="remitto2">[2]Contract!$C$75</definedName>
    <definedName name="remittobank">[2]Contract!$C$73</definedName>
    <definedName name="remittocitystatezip">[2]Contract!$C$74</definedName>
    <definedName name="remittoid">[2]Contract!$C$76</definedName>
    <definedName name="ReportingPeriod">#REF!</definedName>
    <definedName name="ReportingPeriodActuals">#REF!</definedName>
    <definedName name="requisition">[2]Contract!$C$21</definedName>
    <definedName name="Revision">#REF!</definedName>
    <definedName name="SAICRA">#REF!</definedName>
    <definedName name="Serviceend">[2]Contract!$C$45</definedName>
    <definedName name="Servicestart">[2]Contract!$C$44</definedName>
    <definedName name="StartDate">#REF!</definedName>
    <definedName name="SubClinNames">'[3]Total Labor'!$C$73:$D$140</definedName>
    <definedName name="SubMan">#REF!</definedName>
    <definedName name="Subtask">#REF!</definedName>
    <definedName name="Subtask_Manager">"SubMan"</definedName>
    <definedName name="Task">#REF!</definedName>
    <definedName name="temp">#REF!</definedName>
    <definedName name="text1">[2]Contract!$C$79</definedName>
    <definedName name="text2">[2]Contract!$C$80</definedName>
    <definedName name="text3">[2]Contract!$C$81</definedName>
    <definedName name="text4">[2]Contract!$C$82</definedName>
    <definedName name="This_Invoice">#REF!</definedName>
    <definedName name="Title">#REF!</definedName>
    <definedName name="TotalIncurredCost">#REF!</definedName>
    <definedName name="TotalLabor">'[3]Total Labor'!$C$4:$T$71</definedName>
    <definedName name="TotalObligations">#REF!</definedName>
    <definedName name="TotalODCs">'[3]Total ODCs'!$C$4:$T$71</definedName>
    <definedName name="TotalODCs2">'[3]Total ODCs'!$X$4:$AO$71</definedName>
    <definedName name="TotalPlanValue">#REF!</definedName>
    <definedName name="VendorName">#REF!</definedName>
    <definedName name="VOUCHER">[9]UPDATE!$B$14</definedName>
    <definedName name="VOUCHERDATE">[9]UPDATE!$B$15</definedName>
    <definedName name="WeekNum">[11]Summary!#REF!</definedName>
    <definedName name="wrn.Exhibit._.A." hidden="1">{#N/A,#N/A,TRUE,"A1";#N/A,#N/A,TRUE,"A2";#N/A,#N/A,TRUE,"A3";#N/A,#N/A,TRUE,"A4";#N/A,#N/A,TRUE,"A5"}</definedName>
    <definedName name="wrn.Exhibit._.A._1" hidden="1">{#N/A,#N/A,TRUE,"A1";#N/A,#N/A,TRUE,"A2";#N/A,#N/A,TRUE,"A3";#N/A,#N/A,TRUE,"A4";#N/A,#N/A,TRUE,"A5"}</definedName>
    <definedName name="wrn.Exhibit._.B." hidden="1">{#N/A,#N/A,FALSE,"B1";#N/A,#N/A,FALSE,"B2"}</definedName>
    <definedName name="wrn.Exhibit._.B._1" hidden="1">{#N/A,#N/A,FALSE,"B1";#N/A,#N/A,FALSE,"B2"}</definedName>
    <definedName name="wrn.Exhibit._.D." hidden="1">{#N/A,#N/A,FALSE,"D1";#N/A,#N/A,FALSE,"D2";#N/A,#N/A,FALSE,"D3";#N/A,#N/A,FALSE,"D4"}</definedName>
    <definedName name="wrn.Exhibit._.D._1" hidden="1">{#N/A,#N/A,FALSE,"D1";#N/A,#N/A,FALSE,"D2";#N/A,#N/A,FALSE,"D3";#N/A,#N/A,FALSE,"D4"}</definedName>
    <definedName name="wrn.Exhibit._.E." hidden="1">{#N/A,#N/A,FALSE,"E1";#N/A,#N/A,FALSE,"E2";#N/A,#N/A,FALSE,"E3"}</definedName>
    <definedName name="wrn.Exhibit._.E._1" hidden="1">{#N/A,#N/A,FALSE,"E1";#N/A,#N/A,FALSE,"E2";#N/A,#N/A,FALSE,"E3"}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23" i="8" l="1"/>
  <c r="J23" i="8"/>
  <c r="I23" i="8"/>
  <c r="H23" i="8"/>
  <c r="G23" i="8"/>
  <c r="F23" i="8"/>
  <c r="E23" i="8"/>
  <c r="D23" i="8"/>
  <c r="C23" i="8"/>
  <c r="L22" i="8"/>
  <c r="L21" i="8"/>
  <c r="L20" i="8"/>
  <c r="L19" i="8"/>
  <c r="L18" i="8"/>
  <c r="L17" i="8"/>
  <c r="L16" i="8"/>
  <c r="L15" i="8"/>
  <c r="L14" i="8"/>
  <c r="L13" i="8"/>
  <c r="L12" i="8"/>
  <c r="L11" i="8"/>
  <c r="L10" i="8"/>
  <c r="L9" i="8"/>
  <c r="L8" i="8"/>
  <c r="L7" i="8"/>
  <c r="L6" i="8"/>
  <c r="L5" i="8"/>
  <c r="L23" i="8" l="1"/>
  <c r="H34" i="7"/>
  <c r="O24" i="7"/>
  <c r="N24" i="7"/>
  <c r="M24" i="7"/>
  <c r="L24" i="7"/>
  <c r="K24" i="7"/>
  <c r="J24" i="7"/>
  <c r="I24" i="7"/>
  <c r="H24" i="7"/>
  <c r="O23" i="7"/>
  <c r="O22" i="7"/>
  <c r="O21" i="7"/>
  <c r="O20" i="7"/>
  <c r="O19" i="7"/>
  <c r="O18" i="7"/>
  <c r="O17" i="7"/>
  <c r="O16" i="7"/>
  <c r="O15" i="7"/>
  <c r="O14" i="7"/>
  <c r="O13" i="7"/>
  <c r="R43" i="6" l="1"/>
  <c r="Q39" i="6"/>
  <c r="H39" i="6"/>
  <c r="H41" i="6" s="1"/>
  <c r="R41" i="6" s="1"/>
  <c r="R38" i="6"/>
  <c r="R39" i="6" s="1"/>
  <c r="R37" i="6"/>
  <c r="R36" i="6"/>
  <c r="R35" i="6"/>
  <c r="Q25" i="6"/>
  <c r="Q45" i="6" s="1"/>
  <c r="P25" i="6"/>
  <c r="O25" i="6"/>
  <c r="N25" i="6"/>
  <c r="M25" i="6"/>
  <c r="L25" i="6"/>
  <c r="K25" i="6"/>
  <c r="J25" i="6"/>
  <c r="G25" i="6"/>
  <c r="I23" i="6"/>
  <c r="H23" i="6"/>
  <c r="R23" i="6" s="1"/>
  <c r="I22" i="6"/>
  <c r="H22" i="6"/>
  <c r="R22" i="6" s="1"/>
  <c r="R21" i="6"/>
  <c r="I21" i="6"/>
  <c r="H21" i="6"/>
  <c r="I20" i="6"/>
  <c r="H20" i="6"/>
  <c r="R20" i="6" s="1"/>
  <c r="I19" i="6"/>
  <c r="I25" i="6" s="1"/>
  <c r="H19" i="6"/>
  <c r="R19" i="6" s="1"/>
  <c r="I18" i="6"/>
  <c r="H18" i="6"/>
  <c r="R18" i="6" s="1"/>
  <c r="R25" i="6" l="1"/>
  <c r="R45" i="6" s="1"/>
  <c r="H25" i="6"/>
  <c r="H45" i="6" l="1"/>
  <c r="H26" i="6"/>
  <c r="H27" i="6" s="1"/>
  <c r="X94" i="1" l="1"/>
  <c r="W94" i="1"/>
  <c r="V94" i="1"/>
  <c r="U94" i="1"/>
  <c r="T94" i="1"/>
  <c r="S94" i="1"/>
  <c r="R94" i="1"/>
  <c r="Q94" i="1"/>
  <c r="P94" i="1"/>
  <c r="O94" i="1"/>
  <c r="N94" i="1"/>
  <c r="M94" i="1"/>
  <c r="L94" i="1"/>
  <c r="X92" i="1"/>
  <c r="W92" i="1"/>
  <c r="V92" i="1"/>
  <c r="U92" i="1"/>
  <c r="T92" i="1"/>
  <c r="S92" i="1"/>
  <c r="R92" i="1"/>
  <c r="Q92" i="1"/>
  <c r="P92" i="1"/>
  <c r="O92" i="1"/>
  <c r="N92" i="1"/>
  <c r="M92" i="1"/>
  <c r="L92" i="1"/>
  <c r="X56" i="1"/>
  <c r="W56" i="1"/>
  <c r="V56" i="1"/>
  <c r="U56" i="1"/>
  <c r="T56" i="1"/>
  <c r="S56" i="1"/>
  <c r="R56" i="1"/>
  <c r="Q56" i="1"/>
  <c r="P56" i="1"/>
  <c r="O56" i="1"/>
  <c r="N56" i="1"/>
  <c r="M56" i="1"/>
  <c r="L56" i="1"/>
  <c r="T37" i="1"/>
  <c r="R37" i="1"/>
  <c r="P37" i="1"/>
  <c r="M37" i="1"/>
  <c r="AA36" i="1" s="1"/>
  <c r="L37" i="1"/>
  <c r="X36" i="1" l="1"/>
  <c r="S36" i="1"/>
  <c r="O36" i="1"/>
  <c r="N36" i="1"/>
  <c r="W36" i="1"/>
  <c r="Q36" i="1"/>
  <c r="U36" i="1"/>
  <c r="V36" i="1"/>
  <c r="AA35" i="1"/>
  <c r="S35" i="1" l="1"/>
  <c r="Q35" i="1"/>
  <c r="N35" i="1"/>
  <c r="X35" i="1"/>
  <c r="V35" i="1"/>
  <c r="O35" i="1"/>
  <c r="W35" i="1"/>
  <c r="U35" i="1"/>
  <c r="X89" i="1"/>
  <c r="W89" i="1"/>
  <c r="V89" i="1"/>
  <c r="U89" i="1"/>
  <c r="T89" i="1"/>
  <c r="S89" i="1"/>
  <c r="R89" i="1"/>
  <c r="Q89" i="1"/>
  <c r="P89" i="1"/>
  <c r="O89" i="1"/>
  <c r="N89" i="1"/>
  <c r="L89" i="1"/>
  <c r="M88" i="1"/>
  <c r="M89" i="1" s="1"/>
  <c r="X85" i="1"/>
  <c r="W85" i="1"/>
  <c r="V85" i="1"/>
  <c r="U85" i="1"/>
  <c r="T85" i="1"/>
  <c r="S85" i="1"/>
  <c r="R85" i="1"/>
  <c r="Q85" i="1"/>
  <c r="P85" i="1"/>
  <c r="O85" i="1"/>
  <c r="N85" i="1"/>
  <c r="M85" i="1"/>
  <c r="L85" i="1"/>
  <c r="X53" i="1" l="1"/>
  <c r="W53" i="1"/>
  <c r="V53" i="1"/>
  <c r="U53" i="1"/>
  <c r="T53" i="1"/>
  <c r="S53" i="1"/>
  <c r="R53" i="1"/>
  <c r="Q53" i="1"/>
  <c r="P53" i="1"/>
  <c r="O53" i="1"/>
  <c r="N53" i="1"/>
  <c r="M53" i="1"/>
  <c r="L53" i="1"/>
  <c r="X47" i="1"/>
  <c r="W47" i="1"/>
  <c r="V47" i="1"/>
  <c r="U47" i="1"/>
  <c r="T47" i="1"/>
  <c r="S47" i="1"/>
  <c r="R47" i="1"/>
  <c r="Q47" i="1"/>
  <c r="P47" i="1"/>
  <c r="O47" i="1"/>
  <c r="N47" i="1"/>
  <c r="L47" i="1"/>
  <c r="M46" i="1"/>
  <c r="M47" i="1" s="1"/>
  <c r="X43" i="1"/>
  <c r="W43" i="1"/>
  <c r="V43" i="1"/>
  <c r="U43" i="1"/>
  <c r="T43" i="1"/>
  <c r="S43" i="1"/>
  <c r="R43" i="1"/>
  <c r="Q43" i="1"/>
  <c r="P43" i="1"/>
  <c r="O43" i="1"/>
  <c r="N43" i="1"/>
  <c r="M43" i="1"/>
  <c r="L43" i="1"/>
  <c r="X70" i="1" l="1"/>
  <c r="W70" i="1"/>
  <c r="V70" i="1"/>
  <c r="U70" i="1"/>
  <c r="T70" i="1"/>
  <c r="S70" i="1"/>
  <c r="R70" i="1"/>
  <c r="Q70" i="1"/>
  <c r="P70" i="1"/>
  <c r="O70" i="1"/>
  <c r="N70" i="1"/>
  <c r="L70" i="1"/>
  <c r="M69" i="1"/>
  <c r="M70" i="1" s="1"/>
  <c r="X66" i="1"/>
  <c r="W66" i="1"/>
  <c r="V66" i="1"/>
  <c r="U66" i="1"/>
  <c r="T66" i="1"/>
  <c r="S66" i="1"/>
  <c r="R66" i="1"/>
  <c r="Q66" i="1"/>
  <c r="P66" i="1"/>
  <c r="O66" i="1"/>
  <c r="N66" i="1"/>
  <c r="M66" i="1"/>
  <c r="L66" i="1"/>
  <c r="X60" i="1"/>
  <c r="W60" i="1"/>
  <c r="V60" i="1"/>
  <c r="U60" i="1"/>
  <c r="T60" i="1"/>
  <c r="S60" i="1"/>
  <c r="R60" i="1"/>
  <c r="Q60" i="1"/>
  <c r="P60" i="1"/>
  <c r="O60" i="1"/>
  <c r="N60" i="1"/>
  <c r="L60" i="1"/>
  <c r="M59" i="1"/>
  <c r="M60" i="1" s="1"/>
  <c r="O73" i="1" l="1"/>
  <c r="S73" i="1"/>
  <c r="W73" i="1"/>
  <c r="M73" i="1"/>
  <c r="P73" i="1"/>
  <c r="T73" i="1"/>
  <c r="X73" i="1"/>
  <c r="Q73" i="1"/>
  <c r="L73" i="1"/>
  <c r="U73" i="1"/>
  <c r="N73" i="1"/>
  <c r="R73" i="1"/>
  <c r="V73" i="1"/>
  <c r="X26" i="1"/>
  <c r="W26" i="1"/>
  <c r="V26" i="1"/>
  <c r="U26" i="1"/>
  <c r="T26" i="1"/>
  <c r="S26" i="1"/>
  <c r="R26" i="1"/>
  <c r="Q26" i="1"/>
  <c r="P26" i="1"/>
  <c r="O26" i="1"/>
  <c r="N26" i="1"/>
  <c r="M26" i="1"/>
  <c r="L26" i="1"/>
  <c r="X20" i="1"/>
  <c r="W20" i="1"/>
  <c r="V20" i="1"/>
  <c r="U20" i="1"/>
  <c r="T20" i="1"/>
  <c r="S20" i="1"/>
  <c r="R20" i="1"/>
  <c r="Q20" i="1"/>
  <c r="P20" i="1"/>
  <c r="O20" i="1"/>
  <c r="N20" i="1"/>
  <c r="L20" i="1"/>
  <c r="M19" i="1"/>
  <c r="M20" i="1" s="1"/>
  <c r="X16" i="1"/>
  <c r="W16" i="1"/>
  <c r="V16" i="1"/>
  <c r="U16" i="1"/>
  <c r="T16" i="1"/>
  <c r="S16" i="1"/>
  <c r="R16" i="1"/>
  <c r="Q16" i="1"/>
  <c r="P16" i="1"/>
  <c r="O16" i="1"/>
  <c r="N16" i="1"/>
  <c r="M16" i="1"/>
  <c r="L16" i="1"/>
  <c r="X79" i="1" l="1"/>
  <c r="W79" i="1"/>
  <c r="V79" i="1"/>
  <c r="U79" i="1"/>
  <c r="T79" i="1"/>
  <c r="S79" i="1"/>
  <c r="R79" i="1"/>
  <c r="Q79" i="1"/>
  <c r="P79" i="1"/>
  <c r="O79" i="1"/>
  <c r="N79" i="1"/>
  <c r="M79" i="1"/>
  <c r="L79" i="1"/>
  <c r="X98" i="1"/>
  <c r="W98" i="1"/>
  <c r="V98" i="1"/>
  <c r="U98" i="1"/>
  <c r="T98" i="1"/>
  <c r="S98" i="1"/>
  <c r="R98" i="1"/>
  <c r="Q98" i="1"/>
  <c r="P98" i="1"/>
  <c r="O98" i="1"/>
  <c r="N98" i="1"/>
  <c r="L98" i="1"/>
  <c r="M98" i="1"/>
  <c r="X30" i="1"/>
  <c r="X32" i="1" s="1"/>
  <c r="W30" i="1"/>
  <c r="W32" i="1" s="1"/>
  <c r="V30" i="1"/>
  <c r="V32" i="1" s="1"/>
  <c r="U30" i="1"/>
  <c r="U32" i="1" s="1"/>
  <c r="T30" i="1"/>
  <c r="T32" i="1" s="1"/>
  <c r="S30" i="1"/>
  <c r="S32" i="1" s="1"/>
  <c r="R30" i="1"/>
  <c r="R32" i="1" s="1"/>
  <c r="Q30" i="1"/>
  <c r="Q32" i="1" s="1"/>
  <c r="P30" i="1"/>
  <c r="P32" i="1" s="1"/>
  <c r="O30" i="1"/>
  <c r="O32" i="1" s="1"/>
  <c r="N30" i="1"/>
  <c r="N32" i="1" s="1"/>
  <c r="M30" i="1"/>
  <c r="M32" i="1" s="1"/>
  <c r="L30" i="1"/>
  <c r="L32" i="1" s="1"/>
  <c r="L101" i="1" l="1"/>
  <c r="Q101" i="1"/>
  <c r="U101" i="1"/>
  <c r="N101" i="1"/>
  <c r="R101" i="1"/>
  <c r="V101" i="1"/>
  <c r="P101" i="1"/>
  <c r="O101" i="1"/>
  <c r="S101" i="1"/>
  <c r="W101" i="1"/>
  <c r="T101" i="1"/>
  <c r="X101" i="1"/>
  <c r="M101" i="1"/>
</calcChain>
</file>

<file path=xl/sharedStrings.xml><?xml version="1.0" encoding="utf-8"?>
<sst xmlns="http://schemas.openxmlformats.org/spreadsheetml/2006/main" count="399" uniqueCount="209">
  <si>
    <t>NATIONAL ENERGY TECHNOLOGY LABORATORY</t>
  </si>
  <si>
    <t>COST MANAGEMENT REPORT</t>
  </si>
  <si>
    <t xml:space="preserve">                                                          </t>
  </si>
  <si>
    <t>Element Identification</t>
  </si>
  <si>
    <t>Obligations</t>
  </si>
  <si>
    <t>Plan</t>
  </si>
  <si>
    <t>Accrued Costs</t>
  </si>
  <si>
    <t>Projections</t>
  </si>
  <si>
    <t>Reporting Period</t>
  </si>
  <si>
    <t>FY to date</t>
  </si>
  <si>
    <t>Cumulative to Date</t>
  </si>
  <si>
    <t>00150</t>
  </si>
  <si>
    <t>B</t>
  </si>
  <si>
    <t>A</t>
  </si>
  <si>
    <t>0280023</t>
  </si>
  <si>
    <t>05794</t>
  </si>
  <si>
    <t>0000000</t>
  </si>
  <si>
    <t>05200</t>
  </si>
  <si>
    <t>00190</t>
  </si>
  <si>
    <r>
      <t xml:space="preserve">1 </t>
    </r>
    <r>
      <rPr>
        <b/>
        <sz val="9"/>
        <rFont val="Calibri"/>
        <family val="2"/>
      </rPr>
      <t>Title:</t>
    </r>
    <r>
      <rPr>
        <sz val="9"/>
        <rFont val="Calibri"/>
        <family val="2"/>
      </rPr>
      <t xml:space="preserve"> </t>
    </r>
  </si>
  <si>
    <r>
      <t>2</t>
    </r>
    <r>
      <rPr>
        <sz val="9"/>
        <rFont val="Calibri"/>
        <family val="2"/>
      </rPr>
      <t xml:space="preserve"> </t>
    </r>
    <r>
      <rPr>
        <b/>
        <sz val="9"/>
        <rFont val="Calibri"/>
        <family val="2"/>
      </rPr>
      <t xml:space="preserve">Reporting Period: </t>
    </r>
  </si>
  <si>
    <r>
      <t xml:space="preserve">3 </t>
    </r>
    <r>
      <rPr>
        <b/>
        <sz val="9"/>
        <rFont val="Calibri"/>
        <family val="2"/>
      </rPr>
      <t xml:space="preserve">Identification Number: </t>
    </r>
  </si>
  <si>
    <r>
      <t xml:space="preserve">4 </t>
    </r>
    <r>
      <rPr>
        <b/>
        <sz val="9"/>
        <rFont val="Calibri"/>
        <family val="2"/>
      </rPr>
      <t xml:space="preserve">Participant Name and Address: </t>
    </r>
  </si>
  <si>
    <r>
      <t xml:space="preserve">5 </t>
    </r>
    <r>
      <rPr>
        <b/>
        <sz val="9"/>
        <rFont val="Calibri"/>
        <family val="2"/>
      </rPr>
      <t xml:space="preserve">Cost Plan Date: </t>
    </r>
  </si>
  <si>
    <r>
      <t xml:space="preserve">6 </t>
    </r>
    <r>
      <rPr>
        <b/>
        <sz val="9"/>
        <rFont val="Calibri"/>
        <family val="2"/>
      </rPr>
      <t xml:space="preserve">Contract Start Date: </t>
    </r>
  </si>
  <si>
    <r>
      <t xml:space="preserve">7 </t>
    </r>
    <r>
      <rPr>
        <b/>
        <sz val="9"/>
        <rFont val="Calibri"/>
        <family val="2"/>
      </rPr>
      <t xml:space="preserve">Contract Completion Date: </t>
    </r>
  </si>
  <si>
    <r>
      <rPr>
        <b/>
        <vertAlign val="superscript"/>
        <sz val="9"/>
        <rFont val="Calibri"/>
        <family val="2"/>
      </rPr>
      <t>9</t>
    </r>
    <r>
      <rPr>
        <b/>
        <sz val="9"/>
        <rFont val="Calibri"/>
        <family val="2"/>
      </rPr>
      <t xml:space="preserve"> 
Rev
</t>
    </r>
  </si>
  <si>
    <r>
      <rPr>
        <b/>
        <vertAlign val="superscript"/>
        <sz val="9"/>
        <rFont val="Calibri"/>
        <family val="2"/>
      </rPr>
      <t>10</t>
    </r>
    <r>
      <rPr>
        <b/>
        <sz val="9"/>
        <rFont val="Calibri"/>
        <family val="2"/>
      </rPr>
      <t xml:space="preserve"> 
Fund Code</t>
    </r>
  </si>
  <si>
    <r>
      <rPr>
        <b/>
        <vertAlign val="superscript"/>
        <sz val="9"/>
        <rFont val="Calibri"/>
        <family val="2"/>
      </rPr>
      <t>11</t>
    </r>
    <r>
      <rPr>
        <b/>
        <sz val="9"/>
        <rFont val="Calibri"/>
        <family val="2"/>
      </rPr>
      <t xml:space="preserve"> 
Approp Year</t>
    </r>
  </si>
  <si>
    <r>
      <t xml:space="preserve">12 </t>
    </r>
    <r>
      <rPr>
        <b/>
        <sz val="9"/>
        <rFont val="Calibri"/>
        <family val="2"/>
      </rPr>
      <t xml:space="preserve">
Reporting Entity</t>
    </r>
  </si>
  <si>
    <r>
      <t xml:space="preserve">13 
</t>
    </r>
    <r>
      <rPr>
        <b/>
        <sz val="9"/>
        <rFont val="Calibri"/>
        <family val="2"/>
      </rPr>
      <t>Object Class Code</t>
    </r>
  </si>
  <si>
    <r>
      <rPr>
        <b/>
        <vertAlign val="superscript"/>
        <sz val="9"/>
        <rFont val="Calibri"/>
        <family val="2"/>
      </rPr>
      <t>14</t>
    </r>
    <r>
      <rPr>
        <b/>
        <sz val="9"/>
        <rFont val="Calibri"/>
        <family val="2"/>
      </rPr>
      <t xml:space="preserve"> 
Program Number</t>
    </r>
  </si>
  <si>
    <r>
      <rPr>
        <b/>
        <vertAlign val="superscript"/>
        <sz val="9"/>
        <rFont val="Calibri"/>
        <family val="2"/>
      </rPr>
      <t>15</t>
    </r>
    <r>
      <rPr>
        <b/>
        <sz val="9"/>
        <rFont val="Calibri"/>
        <family val="2"/>
      </rPr>
      <t xml:space="preserve"> 
Project No
</t>
    </r>
  </si>
  <si>
    <r>
      <rPr>
        <b/>
        <vertAlign val="superscript"/>
        <sz val="9"/>
        <rFont val="Calibri"/>
        <family val="2"/>
      </rPr>
      <t>16</t>
    </r>
    <r>
      <rPr>
        <b/>
        <sz val="9"/>
        <rFont val="Calibri"/>
        <family val="2"/>
      </rPr>
      <t xml:space="preserve"> 
WFO
</t>
    </r>
  </si>
  <si>
    <r>
      <rPr>
        <b/>
        <vertAlign val="superscript"/>
        <sz val="9"/>
        <rFont val="Calibri"/>
        <family val="2"/>
      </rPr>
      <t>17</t>
    </r>
    <r>
      <rPr>
        <b/>
        <sz val="9"/>
        <rFont val="Calibri"/>
        <family val="2"/>
      </rPr>
      <t xml:space="preserve"> 
Local Use
</t>
    </r>
  </si>
  <si>
    <r>
      <rPr>
        <b/>
        <vertAlign val="superscript"/>
        <sz val="9"/>
        <rFont val="Calibri"/>
        <family val="2"/>
      </rPr>
      <t>18</t>
    </r>
    <r>
      <rPr>
        <b/>
        <sz val="9"/>
        <rFont val="Calibri"/>
        <family val="2"/>
      </rPr>
      <t xml:space="preserve"> 
Current FY Obligations</t>
    </r>
  </si>
  <si>
    <r>
      <rPr>
        <b/>
        <vertAlign val="superscript"/>
        <sz val="9"/>
        <rFont val="Calibri"/>
        <family val="2"/>
      </rPr>
      <t>19</t>
    </r>
    <r>
      <rPr>
        <b/>
        <sz val="9"/>
        <rFont val="Calibri"/>
        <family val="2"/>
      </rPr>
      <t xml:space="preserve"> 
Total Obligations</t>
    </r>
  </si>
  <si>
    <r>
      <rPr>
        <b/>
        <vertAlign val="superscript"/>
        <sz val="9"/>
        <rFont val="Calibri"/>
        <family val="2"/>
      </rPr>
      <t xml:space="preserve">20 </t>
    </r>
    <r>
      <rPr>
        <b/>
        <sz val="9"/>
        <rFont val="Calibri"/>
        <family val="2"/>
      </rPr>
      <t xml:space="preserve">
Approved FY Cost Plan</t>
    </r>
  </si>
  <si>
    <r>
      <rPr>
        <b/>
        <vertAlign val="superscript"/>
        <sz val="9"/>
        <rFont val="Calibri"/>
        <family val="2"/>
      </rPr>
      <t>21</t>
    </r>
    <r>
      <rPr>
        <b/>
        <sz val="9"/>
        <rFont val="Calibri"/>
        <family val="2"/>
      </rPr>
      <t xml:space="preserve"> 
Total Plan Value</t>
    </r>
  </si>
  <si>
    <r>
      <t xml:space="preserve">22 
</t>
    </r>
    <r>
      <rPr>
        <b/>
        <sz val="9"/>
        <rFont val="Calibri"/>
        <family val="2"/>
      </rPr>
      <t>Actual</t>
    </r>
  </si>
  <si>
    <r>
      <t>23</t>
    </r>
    <r>
      <rPr>
        <b/>
        <vertAlign val="superscript"/>
        <sz val="9"/>
        <rFont val="Calibri"/>
        <family val="2"/>
      </rPr>
      <t xml:space="preserve"> 
</t>
    </r>
    <r>
      <rPr>
        <b/>
        <sz val="9"/>
        <rFont val="Calibri"/>
        <family val="2"/>
      </rPr>
      <t>Plan</t>
    </r>
  </si>
  <si>
    <r>
      <t xml:space="preserve">24 
</t>
    </r>
    <r>
      <rPr>
        <b/>
        <sz val="9"/>
        <rFont val="Calibri"/>
        <family val="2"/>
      </rPr>
      <t>Actual</t>
    </r>
  </si>
  <si>
    <r>
      <t xml:space="preserve">25 
</t>
    </r>
    <r>
      <rPr>
        <b/>
        <sz val="9"/>
        <rFont val="Calibri"/>
        <family val="2"/>
      </rPr>
      <t>FY Bal
 of Plan</t>
    </r>
  </si>
  <si>
    <r>
      <t xml:space="preserve">26 
</t>
    </r>
    <r>
      <rPr>
        <b/>
        <sz val="9"/>
        <rFont val="Calibri"/>
        <family val="2"/>
      </rPr>
      <t>Actual</t>
    </r>
  </si>
  <si>
    <r>
      <t xml:space="preserve">27 
</t>
    </r>
    <r>
      <rPr>
        <b/>
        <sz val="9"/>
        <rFont val="Calibri"/>
        <family val="2"/>
      </rPr>
      <t>Plan</t>
    </r>
  </si>
  <si>
    <r>
      <t xml:space="preserve">28 
</t>
    </r>
    <r>
      <rPr>
        <b/>
        <sz val="9"/>
        <rFont val="Calibri"/>
        <family val="2"/>
      </rPr>
      <t xml:space="preserve">Open Commitments </t>
    </r>
  </si>
  <si>
    <r>
      <t xml:space="preserve">29 
</t>
    </r>
    <r>
      <rPr>
        <b/>
        <sz val="9"/>
        <rFont val="Calibri"/>
        <family val="2"/>
      </rPr>
      <t>Next Month Plan</t>
    </r>
  </si>
  <si>
    <r>
      <t>30</t>
    </r>
    <r>
      <rPr>
        <b/>
        <vertAlign val="superscript"/>
        <sz val="9"/>
        <rFont val="Calibri"/>
        <family val="2"/>
      </rPr>
      <t xml:space="preserve"> 
</t>
    </r>
    <r>
      <rPr>
        <b/>
        <sz val="9"/>
        <rFont val="Calibri"/>
        <family val="2"/>
      </rPr>
      <t>FY Total Cost</t>
    </r>
  </si>
  <si>
    <r>
      <t xml:space="preserve">31 
</t>
    </r>
    <r>
      <rPr>
        <b/>
        <sz val="9"/>
        <rFont val="Calibri"/>
        <family val="2"/>
      </rPr>
      <t>Funds Fully Costed Date</t>
    </r>
  </si>
  <si>
    <r>
      <t xml:space="preserve">32 </t>
    </r>
    <r>
      <rPr>
        <b/>
        <sz val="9"/>
        <rFont val="Calibri"/>
        <family val="2"/>
      </rPr>
      <t>Total</t>
    </r>
  </si>
  <si>
    <r>
      <t xml:space="preserve">33  </t>
    </r>
    <r>
      <rPr>
        <b/>
        <sz val="9"/>
        <rFont val="Calibri"/>
        <family val="2"/>
      </rPr>
      <t>Figures Expressed In: Whole Dollars</t>
    </r>
  </si>
  <si>
    <r>
      <t xml:space="preserve">34 </t>
    </r>
    <r>
      <rPr>
        <b/>
        <sz val="9"/>
        <rFont val="Calibri"/>
        <family val="2"/>
      </rPr>
      <t>Signature of Participant's Project Manager and Date</t>
    </r>
  </si>
  <si>
    <r>
      <t xml:space="preserve">35 </t>
    </r>
    <r>
      <rPr>
        <b/>
        <sz val="9"/>
        <rFont val="Calibri"/>
        <family val="2"/>
      </rPr>
      <t>Signature of Participant's Authorized Financial Representative and Date</t>
    </r>
  </si>
  <si>
    <r>
      <t xml:space="preserve">36 </t>
    </r>
    <r>
      <rPr>
        <b/>
        <u/>
        <sz val="9"/>
        <rFont val="Calibri"/>
        <family val="2"/>
      </rPr>
      <t>NOTES</t>
    </r>
    <r>
      <rPr>
        <sz val="9"/>
        <rFont val="Calibri"/>
        <family val="2"/>
      </rPr>
      <t>:</t>
    </r>
  </si>
  <si>
    <r>
      <t xml:space="preserve"> </t>
    </r>
    <r>
      <rPr>
        <b/>
        <vertAlign val="superscript"/>
        <sz val="9"/>
        <rFont val="Calibri"/>
        <family val="2"/>
      </rPr>
      <t>8</t>
    </r>
    <r>
      <rPr>
        <b/>
        <sz val="9"/>
        <rFont val="Calibri"/>
        <family val="2"/>
      </rPr>
      <t xml:space="preserve"> CLIN/SubCLIN/Task/ Activity Number / Title</t>
    </r>
  </si>
  <si>
    <t>SUBCLIN TOTAL</t>
  </si>
  <si>
    <t>CLIN 1 TOTAL</t>
  </si>
  <si>
    <t>CLIN 2 TOTAL</t>
  </si>
  <si>
    <t>CLIN 3 TOTAL</t>
  </si>
  <si>
    <t>TASK TOTAL</t>
  </si>
  <si>
    <t>Orig</t>
  </si>
  <si>
    <t>05450</t>
  </si>
  <si>
    <t>SubCLIN TOTAL</t>
  </si>
  <si>
    <t>0281905</t>
  </si>
  <si>
    <t>0281805</t>
  </si>
  <si>
    <t>MY COMPANY, LLC</t>
  </si>
  <si>
    <t>4567 Apple Lane, Anywhere, USA  30789</t>
  </si>
  <si>
    <t>Mission Support Services (MSS)</t>
  </si>
  <si>
    <t>1/1/2024 to 1/31/2024</t>
  </si>
  <si>
    <t>6/1/2023 to 5/31/2026</t>
  </si>
  <si>
    <t>23CFE000099.01.001.000</t>
  </si>
  <si>
    <t>23CFE000099.01.002.000 - Education and Outreach Support</t>
  </si>
  <si>
    <t>23CFE000099.01.002.000</t>
  </si>
  <si>
    <t>23CFE000099.01.003.000 - General Logistical Support</t>
  </si>
  <si>
    <t>23CFE000099.01.003.000</t>
  </si>
  <si>
    <t>23CFE000099.01.004.000 - GES Capability Support</t>
  </si>
  <si>
    <t>23CFE000099.01.004.000</t>
  </si>
  <si>
    <t>23CFE000099.01.000.000 - Logistical and Product Support</t>
  </si>
  <si>
    <t>23CFE000099.02.001.003</t>
  </si>
  <si>
    <t>23CFE000099.02.001.004</t>
  </si>
  <si>
    <t xml:space="preserve">23CFE000099.02.001.000 - Advanced Alloy Development </t>
  </si>
  <si>
    <t>23CFE000099.02.002.002</t>
  </si>
  <si>
    <t>23CFE000099.02.002.003</t>
  </si>
  <si>
    <t>23CFE00003.02.002.000 - Advanced Combustion - CLC</t>
  </si>
  <si>
    <t>23CFE000099.02.004.000 - Advanced Sensors and Controls</t>
  </si>
  <si>
    <t>23CFE000099.02.000.000 - Research Support</t>
  </si>
  <si>
    <t>23CFE000099.03.000.000 - Transition</t>
  </si>
  <si>
    <t>23CFE000099.03.000.000</t>
  </si>
  <si>
    <t>23CFE000099.01.001.000 - Strategic and Technical Outreach Support</t>
  </si>
  <si>
    <t>89243323CFE000099 Mod # 004</t>
  </si>
  <si>
    <t>23CFE000099.02.001.001 - Computational Design and Simulation For Extreme Environment Materials</t>
  </si>
  <si>
    <t>23CFE000099.02.001.001</t>
  </si>
  <si>
    <t>23CFE000099.02.001.002 - Materials Data Analytics</t>
  </si>
  <si>
    <t>23CFE000099.02.001.002</t>
  </si>
  <si>
    <t>23CFE000099.02.001.003 - Simulation of the Manufacture of Large Scale Ingots of Advanced Heat-Resistant Alloys for FE Applications</t>
  </si>
  <si>
    <t>23CFE000099.02.001.004 - CPJ7 and 650C 9-12% Cr Martensitic-Ferritic Steel Development</t>
  </si>
  <si>
    <t>23CFE000099.02.002.001 - Oxygen Carrier Material Performance and Durability</t>
  </si>
  <si>
    <t>23CFE000099.02.002.001</t>
  </si>
  <si>
    <t xml:space="preserve">23CFE000099.02.002.002 - Validation and Testing </t>
  </si>
  <si>
    <t>23CFE000099.02.002.003 - Sensors and Controls</t>
  </si>
  <si>
    <t>23CFE000099.02.004.001 - Development of Functional Sensor Materials for Oxygen Sensing</t>
  </si>
  <si>
    <t>23CFE000099.02.004.001</t>
  </si>
  <si>
    <t>23CFE000099.02.004.002 - Field Demonstration of Distributed Temperature Measurement with Optical Fiber for Fossil Energy Power Generation Applications</t>
  </si>
  <si>
    <t>23CFE000099.02.004.002</t>
  </si>
  <si>
    <t>23CFE000099.02.004.003 - Raman Gas Analyzer Field Testing</t>
  </si>
  <si>
    <t>23CFE000099.02.004.003</t>
  </si>
  <si>
    <t>INVOICE/STAFFING DATA</t>
  </si>
  <si>
    <r>
      <t xml:space="preserve">1 </t>
    </r>
    <r>
      <rPr>
        <b/>
        <sz val="10"/>
        <rFont val="Calibri"/>
        <family val="2"/>
      </rPr>
      <t>Participant Name and Address</t>
    </r>
  </si>
  <si>
    <r>
      <t xml:space="preserve">4 </t>
    </r>
    <r>
      <rPr>
        <b/>
        <sz val="10"/>
        <rFont val="Calibri"/>
        <family val="2"/>
      </rPr>
      <t>Invoice No.:</t>
    </r>
    <r>
      <rPr>
        <sz val="10"/>
        <rFont val="Calibri"/>
        <family val="2"/>
      </rPr>
      <t xml:space="preserve"> </t>
    </r>
    <r>
      <rPr>
        <b/>
        <sz val="10"/>
        <color rgb="FF0000FF"/>
        <rFont val="Calibri"/>
        <family val="2"/>
      </rPr>
      <t>0002</t>
    </r>
  </si>
  <si>
    <r>
      <t xml:space="preserve">5 </t>
    </r>
    <r>
      <rPr>
        <b/>
        <sz val="10"/>
        <rFont val="Calibri"/>
        <family val="2"/>
      </rPr>
      <t xml:space="preserve">Invoice Date:  </t>
    </r>
    <r>
      <rPr>
        <b/>
        <sz val="10"/>
        <color indexed="12"/>
        <rFont val="Calibri"/>
        <family val="2"/>
      </rPr>
      <t>May 14, 2024</t>
    </r>
  </si>
  <si>
    <t>4567 Apple Lane</t>
  </si>
  <si>
    <r>
      <t xml:space="preserve">6 </t>
    </r>
    <r>
      <rPr>
        <b/>
        <sz val="10"/>
        <rFont val="Calibri"/>
        <family val="2"/>
      </rPr>
      <t xml:space="preserve">Billing Period:  </t>
    </r>
    <r>
      <rPr>
        <b/>
        <sz val="10"/>
        <color indexed="12"/>
        <rFont val="Calibri"/>
        <family val="2"/>
      </rPr>
      <t>April 1 - 30, 2024</t>
    </r>
  </si>
  <si>
    <t>Anywhere, WV  26505</t>
  </si>
  <si>
    <r>
      <t xml:space="preserve">2 </t>
    </r>
    <r>
      <rPr>
        <b/>
        <sz val="10"/>
        <rFont val="Calibri"/>
        <family val="2"/>
      </rPr>
      <t xml:space="preserve">Contract No.:  </t>
    </r>
    <r>
      <rPr>
        <b/>
        <sz val="10"/>
        <color rgb="FF0000FF"/>
        <rFont val="Calibri"/>
        <family val="2"/>
      </rPr>
      <t>23CFE000099</t>
    </r>
  </si>
  <si>
    <r>
      <t>3</t>
    </r>
    <r>
      <rPr>
        <b/>
        <sz val="10"/>
        <rFont val="Calibri"/>
        <family val="2"/>
      </rPr>
      <t xml:space="preserve"> CLIN/SubCLIN/Task/Activity No. and Title:</t>
    </r>
    <r>
      <rPr>
        <sz val="10"/>
        <color rgb="FF0000FF"/>
        <rFont val="Calibri"/>
        <family val="2"/>
      </rPr>
      <t xml:space="preserve">  </t>
    </r>
    <r>
      <rPr>
        <b/>
        <sz val="10"/>
        <color rgb="FF0000FF"/>
        <rFont val="Calibri"/>
        <family val="2"/>
      </rPr>
      <t>01.002.000 - Education and Outreach Support</t>
    </r>
  </si>
  <si>
    <t>Current Period</t>
  </si>
  <si>
    <t>Cumulative</t>
  </si>
  <si>
    <r>
      <t xml:space="preserve">7 </t>
    </r>
    <r>
      <rPr>
        <b/>
        <sz val="10"/>
        <rFont val="Calibri"/>
        <family val="2"/>
      </rPr>
      <t>Name</t>
    </r>
  </si>
  <si>
    <r>
      <t xml:space="preserve">8 </t>
    </r>
    <r>
      <rPr>
        <b/>
        <sz val="10"/>
        <rFont val="Calibri"/>
        <family val="2"/>
      </rPr>
      <t>Labor Category (E N/E) or Description</t>
    </r>
  </si>
  <si>
    <r>
      <t xml:space="preserve">9 </t>
    </r>
    <r>
      <rPr>
        <b/>
        <sz val="10"/>
        <rFont val="Calibri"/>
        <family val="2"/>
      </rPr>
      <t>Status</t>
    </r>
  </si>
  <si>
    <r>
      <t xml:space="preserve">10 </t>
    </r>
    <r>
      <rPr>
        <b/>
        <sz val="10"/>
        <rFont val="Calibri"/>
        <family val="2"/>
      </rPr>
      <t>Employer</t>
    </r>
  </si>
  <si>
    <r>
      <t xml:space="preserve">11 </t>
    </r>
    <r>
      <rPr>
        <b/>
        <sz val="10"/>
        <rFont val="Calibri"/>
        <family val="2"/>
      </rPr>
      <t>Current Rate</t>
    </r>
  </si>
  <si>
    <r>
      <t xml:space="preserve">12 </t>
    </r>
    <r>
      <rPr>
        <b/>
        <sz val="10"/>
        <rFont val="Calibri"/>
        <family val="2"/>
      </rPr>
      <t>Hours Worked of Available</t>
    </r>
  </si>
  <si>
    <r>
      <t xml:space="preserve">13 </t>
    </r>
    <r>
      <rPr>
        <b/>
        <sz val="10"/>
        <rFont val="Calibri"/>
        <family val="2"/>
      </rPr>
      <t>Total Current Period Cost</t>
    </r>
  </si>
  <si>
    <r>
      <t>14</t>
    </r>
    <r>
      <rPr>
        <b/>
        <sz val="10"/>
        <rFont val="Calibri"/>
        <family val="2"/>
      </rPr>
      <t xml:space="preserve"> Total FTE Hours</t>
    </r>
  </si>
  <si>
    <r>
      <t>15</t>
    </r>
    <r>
      <rPr>
        <b/>
        <sz val="10"/>
        <rFont val="Calibri"/>
        <family val="2"/>
      </rPr>
      <t xml:space="preserve"> Labor by Site</t>
    </r>
  </si>
  <si>
    <r>
      <t>16</t>
    </r>
    <r>
      <rPr>
        <b/>
        <sz val="10"/>
        <rFont val="Calibri"/>
        <family val="2"/>
      </rPr>
      <t xml:space="preserve"> Hours</t>
    </r>
  </si>
  <si>
    <r>
      <t>17</t>
    </r>
    <r>
      <rPr>
        <b/>
        <sz val="10"/>
        <rFont val="Calibri"/>
        <family val="2"/>
      </rPr>
      <t xml:space="preserve"> Prev Costs</t>
    </r>
  </si>
  <si>
    <r>
      <t>18</t>
    </r>
    <r>
      <rPr>
        <b/>
        <sz val="10"/>
        <rFont val="Calibri"/>
        <family val="2"/>
      </rPr>
      <t xml:space="preserve"> Current Cost</t>
    </r>
  </si>
  <si>
    <t>Mgn</t>
  </si>
  <si>
    <t>Pgh</t>
  </si>
  <si>
    <t>Alb</t>
  </si>
  <si>
    <t>Hou</t>
  </si>
  <si>
    <t>AK</t>
  </si>
  <si>
    <t>Offsite</t>
  </si>
  <si>
    <t>Pines, Barbara</t>
  </si>
  <si>
    <t>Program Manager  (E)</t>
  </si>
  <si>
    <t>FT</t>
  </si>
  <si>
    <t>MCL</t>
  </si>
  <si>
    <t>Little, Douglas</t>
  </si>
  <si>
    <t>Senior Management Analyst (E)</t>
  </si>
  <si>
    <t>McGuire, Steve</t>
  </si>
  <si>
    <t>Junior Management Analyst  (E)</t>
  </si>
  <si>
    <t>Walker, John</t>
  </si>
  <si>
    <t>Engineer/Scientist 5  (E)</t>
  </si>
  <si>
    <t>JFC</t>
  </si>
  <si>
    <t>Hope, Nadine</t>
  </si>
  <si>
    <t>Business/Engineer Anlyst 3  (E)</t>
  </si>
  <si>
    <t>Ford, Wade</t>
  </si>
  <si>
    <t>Data Entry Operator 3  (N/E)</t>
  </si>
  <si>
    <r>
      <t xml:space="preserve">19 </t>
    </r>
    <r>
      <rPr>
        <b/>
        <sz val="10"/>
        <rFont val="Calibri"/>
        <family val="2"/>
      </rPr>
      <t>DIRECT LABOR SUB-TOTAL:</t>
    </r>
  </si>
  <si>
    <r>
      <rPr>
        <b/>
        <vertAlign val="superscript"/>
        <sz val="10"/>
        <rFont val="Calibri"/>
        <family val="2"/>
      </rPr>
      <t>20</t>
    </r>
    <r>
      <rPr>
        <b/>
        <sz val="10"/>
        <rFont val="Calibri"/>
        <family val="2"/>
      </rPr>
      <t xml:space="preserve"> LABOR G&amp;A</t>
    </r>
  </si>
  <si>
    <r>
      <rPr>
        <b/>
        <vertAlign val="superscript"/>
        <sz val="10"/>
        <rFont val="Calibri"/>
        <family val="2"/>
      </rPr>
      <t>21</t>
    </r>
    <r>
      <rPr>
        <b/>
        <sz val="10"/>
        <rFont val="Calibri"/>
        <family val="2"/>
      </rPr>
      <t xml:space="preserve"> TOTAL DIRECT LABOR</t>
    </r>
  </si>
  <si>
    <t>PLAN</t>
  </si>
  <si>
    <t>ACTUAL</t>
  </si>
  <si>
    <r>
      <t xml:space="preserve">22 </t>
    </r>
    <r>
      <rPr>
        <b/>
        <sz val="10"/>
        <rFont val="Calibri"/>
        <family val="2"/>
      </rPr>
      <t>(Planned/Actual Labor hours - Current)</t>
    </r>
  </si>
  <si>
    <r>
      <t xml:space="preserve">23 </t>
    </r>
    <r>
      <rPr>
        <b/>
        <sz val="10"/>
        <rFont val="Calibri"/>
        <family val="2"/>
      </rPr>
      <t>(Planned/Actual Labor hours - Cumulative)</t>
    </r>
  </si>
  <si>
    <r>
      <t xml:space="preserve">24 </t>
    </r>
    <r>
      <rPr>
        <b/>
        <sz val="10"/>
        <rFont val="Calibri"/>
        <family val="2"/>
      </rPr>
      <t>Other Direct Costs (ODCs)</t>
    </r>
  </si>
  <si>
    <r>
      <t xml:space="preserve">25 </t>
    </r>
    <r>
      <rPr>
        <b/>
        <sz val="10"/>
        <rFont val="Calibri"/>
        <family val="2"/>
      </rPr>
      <t>Description</t>
    </r>
  </si>
  <si>
    <r>
      <t xml:space="preserve">26 </t>
    </r>
    <r>
      <rPr>
        <b/>
        <sz val="10"/>
        <rFont val="Calibri"/>
        <family val="2"/>
      </rPr>
      <t>Subcontracts</t>
    </r>
  </si>
  <si>
    <t>BRD Consulting, Inc.</t>
  </si>
  <si>
    <r>
      <t xml:space="preserve">27 </t>
    </r>
    <r>
      <rPr>
        <b/>
        <sz val="10"/>
        <rFont val="Calibri"/>
        <family val="2"/>
      </rPr>
      <t>Materials</t>
    </r>
  </si>
  <si>
    <t>Office Supplies</t>
  </si>
  <si>
    <r>
      <t xml:space="preserve">28 </t>
    </r>
    <r>
      <rPr>
        <b/>
        <sz val="10"/>
        <rFont val="Calibri"/>
        <family val="2"/>
      </rPr>
      <t>Travel</t>
    </r>
  </si>
  <si>
    <t>Steve McGuire</t>
  </si>
  <si>
    <r>
      <t xml:space="preserve">29 </t>
    </r>
    <r>
      <rPr>
        <b/>
        <sz val="10"/>
        <rFont val="Calibri"/>
        <family val="2"/>
      </rPr>
      <t>Training</t>
    </r>
  </si>
  <si>
    <t>PMI, Inc.</t>
  </si>
  <si>
    <r>
      <t xml:space="preserve">30 </t>
    </r>
    <r>
      <rPr>
        <b/>
        <sz val="10"/>
        <rFont val="Calibri"/>
        <family val="2"/>
      </rPr>
      <t>Total ODCs</t>
    </r>
  </si>
  <si>
    <r>
      <t xml:space="preserve">31 </t>
    </r>
    <r>
      <rPr>
        <b/>
        <sz val="10"/>
        <rFont val="Calibri"/>
        <family val="2"/>
      </rPr>
      <t>G&amp;A</t>
    </r>
  </si>
  <si>
    <r>
      <t xml:space="preserve">32 </t>
    </r>
    <r>
      <rPr>
        <b/>
        <sz val="10"/>
        <rFont val="Calibri"/>
        <family val="2"/>
      </rPr>
      <t>Fee</t>
    </r>
  </si>
  <si>
    <r>
      <t xml:space="preserve">33 </t>
    </r>
    <r>
      <rPr>
        <b/>
        <sz val="10"/>
        <rFont val="Calibri"/>
        <family val="2"/>
      </rPr>
      <t>Total Cost &amp; Fee</t>
    </r>
  </si>
  <si>
    <t>Staffing Report Summary</t>
  </si>
  <si>
    <r>
      <t xml:space="preserve">1 </t>
    </r>
    <r>
      <rPr>
        <b/>
        <sz val="10"/>
        <rFont val="Calibri"/>
        <family val="2"/>
      </rPr>
      <t>Participant Name and Address:</t>
    </r>
  </si>
  <si>
    <r>
      <t xml:space="preserve">2 </t>
    </r>
    <r>
      <rPr>
        <b/>
        <sz val="10"/>
        <rFont val="Calibri"/>
        <family val="2"/>
      </rPr>
      <t>Contract No.:</t>
    </r>
  </si>
  <si>
    <t>23CFE000099</t>
  </si>
  <si>
    <t>CEMENT 64 , LLC</t>
  </si>
  <si>
    <r>
      <rPr>
        <b/>
        <vertAlign val="superscript"/>
        <sz val="10"/>
        <rFont val="Calibri"/>
        <family val="2"/>
      </rPr>
      <t xml:space="preserve">3 </t>
    </r>
    <r>
      <rPr>
        <b/>
        <sz val="10"/>
        <rFont val="Calibri"/>
        <family val="2"/>
      </rPr>
      <t xml:space="preserve">Reporting Period:  </t>
    </r>
  </si>
  <si>
    <t>May 1 - 31, 2024</t>
  </si>
  <si>
    <t>Myra, WV  25544</t>
  </si>
  <si>
    <r>
      <rPr>
        <b/>
        <vertAlign val="superscript"/>
        <sz val="10"/>
        <rFont val="Calibri"/>
        <family val="2"/>
      </rPr>
      <t>11</t>
    </r>
    <r>
      <rPr>
        <b/>
        <sz val="10"/>
        <rFont val="Calibri"/>
        <family val="2"/>
      </rPr>
      <t xml:space="preserve"> FTE Staffing by NETL Location</t>
    </r>
  </si>
  <si>
    <r>
      <rPr>
        <b/>
        <vertAlign val="superscript"/>
        <sz val="10"/>
        <rFont val="Calibri"/>
        <family val="2"/>
      </rPr>
      <t>4</t>
    </r>
    <r>
      <rPr>
        <b/>
        <sz val="10"/>
        <rFont val="Calibri"/>
        <family val="2"/>
      </rPr>
      <t xml:space="preserve"> CLIN/SubCLIN /Task/Activity </t>
    </r>
  </si>
  <si>
    <r>
      <rPr>
        <b/>
        <vertAlign val="superscript"/>
        <sz val="10"/>
        <rFont val="Calibri"/>
        <family val="2"/>
      </rPr>
      <t>5</t>
    </r>
    <r>
      <rPr>
        <b/>
        <sz val="10"/>
        <rFont val="Calibri"/>
        <family val="2"/>
      </rPr>
      <t xml:space="preserve"> Reporting Entity</t>
    </r>
  </si>
  <si>
    <r>
      <rPr>
        <b/>
        <vertAlign val="superscript"/>
        <sz val="10"/>
        <rFont val="Calibri"/>
        <family val="2"/>
      </rPr>
      <t>6</t>
    </r>
    <r>
      <rPr>
        <b/>
        <sz val="10"/>
        <rFont val="Calibri"/>
        <family val="2"/>
      </rPr>
      <t xml:space="preserve"> Program Number</t>
    </r>
  </si>
  <si>
    <r>
      <rPr>
        <b/>
        <vertAlign val="superscript"/>
        <sz val="10"/>
        <rFont val="Calibri"/>
        <family val="2"/>
      </rPr>
      <t>7</t>
    </r>
    <r>
      <rPr>
        <b/>
        <sz val="10"/>
        <rFont val="Calibri"/>
        <family val="2"/>
      </rPr>
      <t xml:space="preserve"> Project Number</t>
    </r>
  </si>
  <si>
    <r>
      <rPr>
        <b/>
        <vertAlign val="superscript"/>
        <sz val="10"/>
        <rFont val="Calibri"/>
        <family val="2"/>
      </rPr>
      <t xml:space="preserve">8 </t>
    </r>
    <r>
      <rPr>
        <b/>
        <sz val="10"/>
        <rFont val="Calibri"/>
        <family val="2"/>
      </rPr>
      <t>WFO</t>
    </r>
  </si>
  <si>
    <r>
      <rPr>
        <b/>
        <vertAlign val="superscript"/>
        <sz val="10"/>
        <rFont val="Calibri"/>
        <family val="2"/>
      </rPr>
      <t>9</t>
    </r>
    <r>
      <rPr>
        <b/>
        <sz val="10"/>
        <rFont val="Calibri"/>
        <family val="2"/>
      </rPr>
      <t xml:space="preserve"> Local Use</t>
    </r>
  </si>
  <si>
    <r>
      <rPr>
        <b/>
        <vertAlign val="superscript"/>
        <sz val="10"/>
        <rFont val="Calibri"/>
        <family val="2"/>
      </rPr>
      <t>10</t>
    </r>
    <r>
      <rPr>
        <b/>
        <sz val="10"/>
        <rFont val="Calibri"/>
        <family val="2"/>
      </rPr>
      <t xml:space="preserve"> Reporting Period Cost</t>
    </r>
  </si>
  <si>
    <t>TOTAL</t>
  </si>
  <si>
    <r>
      <t xml:space="preserve">12 </t>
    </r>
    <r>
      <rPr>
        <b/>
        <sz val="10"/>
        <color indexed="8"/>
        <rFont val="Calibri"/>
        <family val="2"/>
      </rPr>
      <t>Headcount Staffing Summary</t>
    </r>
  </si>
  <si>
    <t>MGN</t>
  </si>
  <si>
    <t>PGH</t>
  </si>
  <si>
    <t>ALB</t>
  </si>
  <si>
    <t xml:space="preserve"> FTE /Headcount Data</t>
  </si>
  <si>
    <t>OPEN COMMITMENT DETAIL REPORT</t>
  </si>
  <si>
    <r>
      <t xml:space="preserve">FOR PERIOD ENDING:  </t>
    </r>
    <r>
      <rPr>
        <b/>
        <sz val="12"/>
        <color rgb="FFC00000"/>
        <rFont val="Calibri"/>
        <family val="2"/>
      </rPr>
      <t>(Enter Date)</t>
    </r>
  </si>
  <si>
    <t>CLIN/SubCLIN/Task/Activity</t>
  </si>
  <si>
    <t>AWARD FEE (Prior Period)</t>
  </si>
  <si>
    <t>AWARD FEE (Current Period)</t>
  </si>
  <si>
    <t>RATE ADJUSTMENT RESERVE</t>
  </si>
  <si>
    <t>LABOR</t>
  </si>
  <si>
    <t>SUBCONTRACT</t>
  </si>
  <si>
    <t>UNIVERSITY</t>
  </si>
  <si>
    <t>SUPPLIES
MATERIALS
EQUIPMENT</t>
  </si>
  <si>
    <t>TRAVEL/
TRAINING</t>
  </si>
  <si>
    <r>
      <t xml:space="preserve">OTHER </t>
    </r>
    <r>
      <rPr>
        <b/>
        <vertAlign val="superscript"/>
        <sz val="10"/>
        <rFont val="Calibri"/>
        <family val="2"/>
      </rPr>
      <t>1</t>
    </r>
  </si>
  <si>
    <t>TOTAL OCs</t>
  </si>
  <si>
    <t>Total</t>
  </si>
  <si>
    <t>NOTES:</t>
  </si>
  <si>
    <t>1 - Severance pay for Dona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</si>
</sst>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m/d/yy;@"/>
    <numFmt numFmtId="166" formatCode="0.000_)"/>
    <numFmt numFmtId="167" formatCode="0.00_)"/>
    <numFmt numFmtId="168" formatCode="&quot;$&quot;#,##0.00"/>
  </numFmts>
  <fonts count="44" x14ac:knownFonts="1">
    <font>
      <sz val="10"/>
      <name val="Arial"/>
      <family val="2"/>
    </font>
    <font>
      <sz val="10"/>
      <name val="Arial"/>
      <family val="2"/>
    </font>
    <font>
      <b/>
      <sz val="10"/>
      <name val="Calibri"/>
      <family val="2"/>
    </font>
    <font>
      <sz val="11"/>
      <name val="Tms Rmn"/>
      <family val="1"/>
    </font>
    <font>
      <b/>
      <i/>
      <sz val="16"/>
      <name val="Helv"/>
      <family val="2"/>
    </font>
    <font>
      <sz val="10"/>
      <name val="Arial"/>
      <family val="2"/>
    </font>
    <font>
      <sz val="9"/>
      <name val="Calibri"/>
      <family val="2"/>
    </font>
    <font>
      <b/>
      <sz val="9"/>
      <name val="Calibri"/>
      <family val="2"/>
    </font>
    <font>
      <vertAlign val="superscript"/>
      <sz val="9"/>
      <name val="Calibri"/>
      <family val="2"/>
    </font>
    <font>
      <sz val="9"/>
      <color indexed="12"/>
      <name val="Calibri"/>
      <family val="2"/>
    </font>
    <font>
      <b/>
      <vertAlign val="superscript"/>
      <sz val="9"/>
      <name val="Calibri"/>
      <family val="2"/>
    </font>
    <font>
      <vertAlign val="superscript"/>
      <sz val="9"/>
      <color indexed="10"/>
      <name val="Calibri"/>
      <family val="2"/>
    </font>
    <font>
      <b/>
      <i/>
      <sz val="9"/>
      <name val="Calibri"/>
      <family val="2"/>
    </font>
    <font>
      <sz val="9"/>
      <color rgb="FF0033CC"/>
      <name val="Calibri"/>
      <family val="2"/>
    </font>
    <font>
      <b/>
      <u/>
      <sz val="9"/>
      <name val="Calibri"/>
      <family val="2"/>
    </font>
    <font>
      <sz val="9"/>
      <color theme="0" tint="-4.9989318521683403E-2"/>
      <name val="Calibri"/>
      <family val="2"/>
    </font>
    <font>
      <b/>
      <sz val="12"/>
      <name val="Calibri"/>
      <family val="2"/>
    </font>
    <font>
      <sz val="10"/>
      <name val="Calibri"/>
      <family val="2"/>
    </font>
    <font>
      <b/>
      <sz val="11"/>
      <name val="Calibri"/>
      <family val="2"/>
    </font>
    <font>
      <b/>
      <vertAlign val="superscript"/>
      <sz val="10"/>
      <name val="Calibri"/>
      <family val="2"/>
    </font>
    <font>
      <b/>
      <sz val="10"/>
      <color rgb="FF0000FF"/>
      <name val="Calibri"/>
      <family val="2"/>
    </font>
    <font>
      <b/>
      <sz val="10"/>
      <color indexed="12"/>
      <name val="Calibri"/>
      <family val="2"/>
    </font>
    <font>
      <sz val="10"/>
      <color rgb="FF0000FF"/>
      <name val="Calibri"/>
      <family val="2"/>
    </font>
    <font>
      <vertAlign val="superscript"/>
      <sz val="10"/>
      <name val="Calibri"/>
      <family val="2"/>
    </font>
    <font>
      <sz val="10"/>
      <color indexed="12"/>
      <name val="Calibri"/>
      <family val="2"/>
    </font>
    <font>
      <u/>
      <sz val="10"/>
      <color indexed="12"/>
      <name val="Calibri"/>
      <family val="2"/>
    </font>
    <font>
      <u/>
      <sz val="10"/>
      <name val="Calibri"/>
      <family val="2"/>
    </font>
    <font>
      <b/>
      <u/>
      <sz val="10"/>
      <color indexed="12"/>
      <name val="Calibri"/>
      <family val="2"/>
    </font>
    <font>
      <b/>
      <u/>
      <sz val="10"/>
      <name val="Calibri"/>
      <family val="2"/>
    </font>
    <font>
      <sz val="10"/>
      <color indexed="8"/>
      <name val="Arial"/>
      <family val="2"/>
    </font>
    <font>
      <b/>
      <sz val="11"/>
      <color theme="9" tint="-0.499984740745262"/>
      <name val="Calibri"/>
      <family val="2"/>
    </font>
    <font>
      <sz val="8"/>
      <name val="Calibri"/>
      <family val="2"/>
    </font>
    <font>
      <sz val="10"/>
      <color rgb="FF0000FF"/>
      <name val="Arial"/>
      <family val="2"/>
    </font>
    <font>
      <sz val="12"/>
      <name val="Calibri"/>
      <family val="2"/>
    </font>
    <font>
      <sz val="9"/>
      <color theme="1"/>
      <name val="Calibri"/>
      <family val="2"/>
    </font>
    <font>
      <sz val="10"/>
      <color indexed="8"/>
      <name val="Calibri"/>
      <family val="2"/>
    </font>
    <font>
      <b/>
      <vertAlign val="superscript"/>
      <sz val="10"/>
      <color indexed="8"/>
      <name val="Calibri"/>
      <family val="2"/>
    </font>
    <font>
      <b/>
      <sz val="10"/>
      <color indexed="8"/>
      <name val="Calibri"/>
      <family val="2"/>
    </font>
    <font>
      <sz val="10"/>
      <color indexed="8"/>
      <name val="Tahoma"/>
      <family val="2"/>
    </font>
    <font>
      <sz val="8"/>
      <color indexed="8"/>
      <name val="Tahoma"/>
      <family val="2"/>
    </font>
    <font>
      <b/>
      <sz val="12"/>
      <color theme="1"/>
      <name val="Calibri"/>
      <family val="2"/>
    </font>
    <font>
      <sz val="10"/>
      <color theme="1"/>
      <name val="Calibri"/>
      <family val="2"/>
    </font>
    <font>
      <b/>
      <sz val="12"/>
      <color rgb="FFC00000"/>
      <name val="Calibri"/>
      <family val="2"/>
    </font>
    <font>
      <b/>
      <sz val="10"/>
      <color theme="1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E1FFFF"/>
        <bgColor indexed="64"/>
      </patternFill>
    </fill>
    <fill>
      <patternFill patternType="solid">
        <fgColor rgb="FF0033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2"/>
        <bgColor indexed="64"/>
      </patternFill>
    </fill>
  </fills>
  <borders count="126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ck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ck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ck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thick">
        <color auto="1"/>
      </right>
      <top style="medium">
        <color auto="1"/>
      </top>
      <bottom/>
      <diagonal/>
    </border>
    <border>
      <left style="thick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 style="thick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ck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ck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/>
      <right style="medium">
        <color auto="1"/>
      </right>
      <top style="medium">
        <color auto="1"/>
      </top>
      <bottom style="double">
        <color auto="1"/>
      </bottom>
      <diagonal/>
    </border>
    <border>
      <left/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ck">
        <color auto="1"/>
      </left>
      <right/>
      <top style="medium">
        <color auto="1"/>
      </top>
      <bottom style="thick">
        <color auto="1"/>
      </bottom>
      <diagonal/>
    </border>
    <border>
      <left/>
      <right/>
      <top style="medium">
        <color auto="1"/>
      </top>
      <bottom style="thick">
        <color auto="1"/>
      </bottom>
      <diagonal/>
    </border>
    <border>
      <left/>
      <right style="thick">
        <color auto="1"/>
      </right>
      <top style="medium">
        <color auto="1"/>
      </top>
      <bottom style="thick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ck">
        <color auto="1"/>
      </left>
      <right style="thin">
        <color auto="1"/>
      </right>
      <top/>
      <bottom/>
      <diagonal/>
    </border>
    <border>
      <left style="thick">
        <color auto="1"/>
      </left>
      <right style="thin">
        <color auto="1"/>
      </right>
      <top/>
      <bottom style="medium">
        <color auto="1"/>
      </bottom>
      <diagonal/>
    </border>
    <border>
      <left style="thick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medium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 style="dashed">
        <color auto="1"/>
      </right>
      <top style="medium">
        <color auto="1"/>
      </top>
      <bottom/>
      <diagonal/>
    </border>
    <border>
      <left style="dashed">
        <color auto="1"/>
      </left>
      <right style="dashed">
        <color auto="1"/>
      </right>
      <top style="medium">
        <color auto="1"/>
      </top>
      <bottom style="hair">
        <color auto="1"/>
      </bottom>
      <diagonal/>
    </border>
    <border>
      <left/>
      <right style="dashed">
        <color auto="1"/>
      </right>
      <top style="medium">
        <color auto="1"/>
      </top>
      <bottom/>
      <diagonal/>
    </border>
    <border>
      <left style="dashed">
        <color auto="1"/>
      </left>
      <right style="dashed">
        <color auto="1"/>
      </right>
      <top style="medium">
        <color auto="1"/>
      </top>
      <bottom/>
      <diagonal/>
    </border>
    <border>
      <left style="dashed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dashed">
        <color auto="1"/>
      </right>
      <top style="hair">
        <color auto="1"/>
      </top>
      <bottom style="hair">
        <color auto="1"/>
      </bottom>
      <diagonal/>
    </border>
    <border>
      <left/>
      <right style="dashed">
        <color auto="1"/>
      </right>
      <top style="hair">
        <color auto="1"/>
      </top>
      <bottom style="hair">
        <color auto="1"/>
      </bottom>
      <diagonal/>
    </border>
    <border>
      <left style="dashed">
        <color auto="1"/>
      </left>
      <right style="dashed">
        <color auto="1"/>
      </right>
      <top style="hair">
        <color auto="1"/>
      </top>
      <bottom style="hair">
        <color auto="1"/>
      </bottom>
      <diagonal/>
    </border>
    <border>
      <left style="dashed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dashed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 style="dashed">
        <color auto="1"/>
      </right>
      <top/>
      <bottom style="thin">
        <color auto="1"/>
      </bottom>
      <diagonal/>
    </border>
    <border>
      <left style="dashed">
        <color auto="1"/>
      </left>
      <right style="dashed">
        <color auto="1"/>
      </right>
      <top style="hair">
        <color auto="1"/>
      </top>
      <bottom style="thin">
        <color auto="1"/>
      </bottom>
      <diagonal/>
    </border>
    <border>
      <left style="dashed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0">
    <xf numFmtId="0" fontId="0" fillId="0" borderId="0"/>
    <xf numFmtId="43" fontId="1" fillId="0" borderId="0" applyFont="0" applyFill="0" applyBorder="0" applyAlignment="0" applyProtection="0"/>
    <xf numFmtId="166" fontId="3" fillId="0" borderId="0"/>
    <xf numFmtId="166" fontId="3" fillId="0" borderId="0"/>
    <xf numFmtId="166" fontId="3" fillId="0" borderId="0"/>
    <xf numFmtId="166" fontId="3" fillId="0" borderId="0"/>
    <xf numFmtId="166" fontId="3" fillId="0" borderId="0"/>
    <xf numFmtId="166" fontId="3" fillId="0" borderId="0"/>
    <xf numFmtId="166" fontId="3" fillId="0" borderId="0"/>
    <xf numFmtId="166" fontId="3" fillId="0" borderId="0"/>
    <xf numFmtId="167" fontId="4" fillId="0" borderId="0"/>
    <xf numFmtId="0" fontId="5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29" fillId="0" borderId="0">
      <alignment vertical="top"/>
    </xf>
    <xf numFmtId="0" fontId="1" fillId="0" borderId="0"/>
    <xf numFmtId="0" fontId="34" fillId="0" borderId="0"/>
    <xf numFmtId="0" fontId="1" fillId="0" borderId="0"/>
    <xf numFmtId="0" fontId="38" fillId="0" borderId="0"/>
  </cellStyleXfs>
  <cellXfs count="636">
    <xf numFmtId="0" fontId="0" fillId="0" borderId="0" xfId="0"/>
    <xf numFmtId="0" fontId="6" fillId="0" borderId="0" xfId="0" applyFont="1"/>
    <xf numFmtId="0" fontId="8" fillId="0" borderId="4" xfId="0" applyFont="1" applyFill="1" applyBorder="1" applyAlignment="1"/>
    <xf numFmtId="0" fontId="6" fillId="0" borderId="5" xfId="0" applyFont="1" applyFill="1" applyBorder="1" applyAlignment="1"/>
    <xf numFmtId="0" fontId="8" fillId="0" borderId="5" xfId="0" applyFont="1" applyFill="1" applyBorder="1" applyAlignment="1"/>
    <xf numFmtId="0" fontId="6" fillId="0" borderId="0" xfId="0" applyFont="1" applyFill="1" applyBorder="1" applyAlignment="1"/>
    <xf numFmtId="0" fontId="8" fillId="0" borderId="8" xfId="0" applyFont="1" applyFill="1" applyBorder="1" applyAlignment="1">
      <alignment wrapText="1"/>
    </xf>
    <xf numFmtId="0" fontId="6" fillId="0" borderId="9" xfId="0" applyFont="1" applyFill="1" applyBorder="1" applyAlignment="1"/>
    <xf numFmtId="0" fontId="8" fillId="0" borderId="9" xfId="0" applyFont="1" applyFill="1" applyBorder="1" applyAlignment="1"/>
    <xf numFmtId="0" fontId="6" fillId="0" borderId="12" xfId="0" applyFont="1" applyFill="1" applyBorder="1" applyAlignment="1"/>
    <xf numFmtId="0" fontId="6" fillId="0" borderId="14" xfId="0" applyFont="1" applyFill="1" applyBorder="1" applyAlignment="1"/>
    <xf numFmtId="0" fontId="6" fillId="0" borderId="0" xfId="0" applyFont="1" applyBorder="1" applyAlignment="1"/>
    <xf numFmtId="0" fontId="6" fillId="0" borderId="16" xfId="0" applyFont="1" applyFill="1" applyBorder="1" applyAlignment="1"/>
    <xf numFmtId="0" fontId="6" fillId="0" borderId="23" xfId="0" applyFont="1" applyFill="1" applyBorder="1" applyAlignment="1">
      <alignment horizontal="center" vertical="center"/>
    </xf>
    <xf numFmtId="0" fontId="7" fillId="0" borderId="24" xfId="0" applyFont="1" applyFill="1" applyBorder="1" applyAlignment="1">
      <alignment horizontal="center" vertical="center"/>
    </xf>
    <xf numFmtId="164" fontId="6" fillId="0" borderId="38" xfId="1" applyNumberFormat="1" applyFont="1" applyFill="1" applyBorder="1" applyAlignment="1">
      <alignment horizontal="right" vertical="center"/>
    </xf>
    <xf numFmtId="164" fontId="6" fillId="0" borderId="39" xfId="1" applyNumberFormat="1" applyFont="1" applyFill="1" applyBorder="1" applyAlignment="1">
      <alignment horizontal="right"/>
    </xf>
    <xf numFmtId="164" fontId="6" fillId="0" borderId="38" xfId="1" applyNumberFormat="1" applyFont="1" applyFill="1" applyBorder="1" applyAlignment="1">
      <alignment horizontal="right"/>
    </xf>
    <xf numFmtId="40" fontId="8" fillId="0" borderId="38" xfId="1" applyNumberFormat="1" applyFont="1" applyFill="1" applyBorder="1" applyAlignment="1">
      <alignment horizontal="right" vertical="center"/>
    </xf>
    <xf numFmtId="164" fontId="8" fillId="0" borderId="39" xfId="1" applyNumberFormat="1" applyFont="1" applyFill="1" applyBorder="1" applyAlignment="1">
      <alignment horizontal="right" vertical="center"/>
    </xf>
    <xf numFmtId="43" fontId="8" fillId="0" borderId="38" xfId="1" applyFont="1" applyFill="1" applyBorder="1" applyAlignment="1">
      <alignment horizontal="right" vertical="center"/>
    </xf>
    <xf numFmtId="43" fontId="8" fillId="0" borderId="40" xfId="1" applyFont="1" applyFill="1" applyBorder="1" applyAlignment="1">
      <alignment horizontal="right" vertical="center"/>
    </xf>
    <xf numFmtId="164" fontId="6" fillId="0" borderId="23" xfId="1" applyNumberFormat="1" applyFont="1" applyFill="1" applyBorder="1" applyAlignment="1">
      <alignment horizontal="right" vertical="center"/>
    </xf>
    <xf numFmtId="164" fontId="6" fillId="0" borderId="39" xfId="1" applyNumberFormat="1" applyFont="1" applyFill="1" applyBorder="1" applyAlignment="1">
      <alignment horizontal="right" vertical="center"/>
    </xf>
    <xf numFmtId="164" fontId="6" fillId="0" borderId="41" xfId="1" applyNumberFormat="1" applyFont="1" applyFill="1" applyBorder="1" applyAlignment="1">
      <alignment horizontal="right" vertical="center"/>
    </xf>
    <xf numFmtId="165" fontId="7" fillId="0" borderId="24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49" fontId="7" fillId="0" borderId="45" xfId="0" applyNumberFormat="1" applyFont="1" applyFill="1" applyBorder="1" applyAlignment="1">
      <alignment horizontal="left" vertical="center"/>
    </xf>
    <xf numFmtId="0" fontId="6" fillId="0" borderId="46" xfId="0" applyFont="1" applyFill="1" applyBorder="1" applyAlignment="1">
      <alignment horizontal="center" vertical="center"/>
    </xf>
    <xf numFmtId="49" fontId="6" fillId="0" borderId="47" xfId="0" applyNumberFormat="1" applyFont="1" applyFill="1" applyBorder="1" applyAlignment="1">
      <alignment horizontal="center" vertical="center"/>
    </xf>
    <xf numFmtId="0" fontId="6" fillId="0" borderId="48" xfId="0" applyNumberFormat="1" applyFont="1" applyFill="1" applyBorder="1" applyAlignment="1">
      <alignment horizontal="center" vertical="center"/>
    </xf>
    <xf numFmtId="0" fontId="6" fillId="0" borderId="40" xfId="0" applyNumberFormat="1" applyFont="1" applyFill="1" applyBorder="1" applyAlignment="1">
      <alignment horizontal="center" vertical="center"/>
    </xf>
    <xf numFmtId="0" fontId="6" fillId="0" borderId="23" xfId="0" applyNumberFormat="1" applyFont="1" applyFill="1" applyBorder="1" applyAlignment="1">
      <alignment horizontal="center" vertical="center"/>
    </xf>
    <xf numFmtId="0" fontId="6" fillId="0" borderId="46" xfId="0" applyNumberFormat="1" applyFont="1" applyFill="1" applyBorder="1" applyAlignment="1">
      <alignment horizontal="center" vertical="center"/>
    </xf>
    <xf numFmtId="49" fontId="6" fillId="0" borderId="39" xfId="0" applyNumberFormat="1" applyFont="1" applyFill="1" applyBorder="1" applyAlignment="1">
      <alignment horizontal="center" vertical="center"/>
    </xf>
    <xf numFmtId="38" fontId="6" fillId="0" borderId="38" xfId="1" applyNumberFormat="1" applyFont="1" applyFill="1" applyBorder="1" applyAlignment="1">
      <alignment horizontal="right" vertical="center"/>
    </xf>
    <xf numFmtId="38" fontId="6" fillId="0" borderId="39" xfId="1" applyNumberFormat="1" applyFont="1" applyFill="1" applyBorder="1" applyAlignment="1">
      <alignment horizontal="right" vertical="center"/>
    </xf>
    <xf numFmtId="38" fontId="6" fillId="0" borderId="40" xfId="1" applyNumberFormat="1" applyFont="1" applyFill="1" applyBorder="1" applyAlignment="1">
      <alignment horizontal="right" vertical="center"/>
    </xf>
    <xf numFmtId="38" fontId="6" fillId="0" borderId="23" xfId="1" applyNumberFormat="1" applyFont="1" applyFill="1" applyBorder="1" applyAlignment="1">
      <alignment horizontal="right" vertical="center"/>
    </xf>
    <xf numFmtId="38" fontId="6" fillId="0" borderId="41" xfId="1" applyNumberFormat="1" applyFont="1" applyFill="1" applyBorder="1" applyAlignment="1">
      <alignment horizontal="right" vertical="center"/>
    </xf>
    <xf numFmtId="165" fontId="6" fillId="0" borderId="24" xfId="0" applyNumberFormat="1" applyFont="1" applyFill="1" applyBorder="1" applyAlignment="1">
      <alignment horizontal="center" vertical="center" wrapText="1"/>
    </xf>
    <xf numFmtId="38" fontId="12" fillId="7" borderId="52" xfId="1" applyNumberFormat="1" applyFont="1" applyFill="1" applyBorder="1" applyAlignment="1">
      <alignment horizontal="right"/>
    </xf>
    <xf numFmtId="38" fontId="12" fillId="7" borderId="53" xfId="1" applyNumberFormat="1" applyFont="1" applyFill="1" applyBorder="1" applyAlignment="1">
      <alignment horizontal="right"/>
    </xf>
    <xf numFmtId="38" fontId="12" fillId="7" borderId="51" xfId="1" applyNumberFormat="1" applyFont="1" applyFill="1" applyBorder="1" applyAlignment="1">
      <alignment horizontal="right"/>
    </xf>
    <xf numFmtId="38" fontId="12" fillId="7" borderId="49" xfId="1" applyNumberFormat="1" applyFont="1" applyFill="1" applyBorder="1" applyAlignment="1">
      <alignment horizontal="right"/>
    </xf>
    <xf numFmtId="38" fontId="12" fillId="7" borderId="23" xfId="1" applyNumberFormat="1" applyFont="1" applyFill="1" applyBorder="1" applyAlignment="1">
      <alignment horizontal="right"/>
    </xf>
    <xf numFmtId="38" fontId="12" fillId="7" borderId="41" xfId="1" applyNumberFormat="1" applyFont="1" applyFill="1" applyBorder="1" applyAlignment="1">
      <alignment horizontal="right"/>
    </xf>
    <xf numFmtId="165" fontId="7" fillId="7" borderId="24" xfId="0" applyNumberFormat="1" applyFont="1" applyFill="1" applyBorder="1" applyAlignment="1">
      <alignment horizontal="center" wrapText="1"/>
    </xf>
    <xf numFmtId="38" fontId="12" fillId="0" borderId="38" xfId="1" applyNumberFormat="1" applyFont="1" applyFill="1" applyBorder="1" applyAlignment="1">
      <alignment horizontal="right"/>
    </xf>
    <xf numFmtId="38" fontId="12" fillId="0" borderId="53" xfId="1" applyNumberFormat="1" applyFont="1" applyFill="1" applyBorder="1" applyAlignment="1">
      <alignment horizontal="right"/>
    </xf>
    <xf numFmtId="38" fontId="12" fillId="0" borderId="51" xfId="1" applyNumberFormat="1" applyFont="1" applyFill="1" applyBorder="1" applyAlignment="1">
      <alignment horizontal="right"/>
    </xf>
    <xf numFmtId="38" fontId="12" fillId="0" borderId="39" xfId="1" applyNumberFormat="1" applyFont="1" applyFill="1" applyBorder="1" applyAlignment="1">
      <alignment horizontal="right"/>
    </xf>
    <xf numFmtId="38" fontId="12" fillId="0" borderId="23" xfId="1" applyNumberFormat="1" applyFont="1" applyFill="1" applyBorder="1" applyAlignment="1">
      <alignment horizontal="right"/>
    </xf>
    <xf numFmtId="38" fontId="12" fillId="0" borderId="41" xfId="1" applyNumberFormat="1" applyFont="1" applyFill="1" applyBorder="1" applyAlignment="1">
      <alignment horizontal="right"/>
    </xf>
    <xf numFmtId="0" fontId="6" fillId="0" borderId="47" xfId="0" applyNumberFormat="1" applyFont="1" applyFill="1" applyBorder="1" applyAlignment="1">
      <alignment horizontal="center" vertical="center"/>
    </xf>
    <xf numFmtId="0" fontId="6" fillId="0" borderId="49" xfId="0" applyNumberFormat="1" applyFont="1" applyFill="1" applyBorder="1" applyAlignment="1">
      <alignment horizontal="center" vertical="center"/>
    </xf>
    <xf numFmtId="38" fontId="6" fillId="0" borderId="52" xfId="1" applyNumberFormat="1" applyFont="1" applyFill="1" applyBorder="1" applyAlignment="1">
      <alignment horizontal="right" vertical="center"/>
    </xf>
    <xf numFmtId="38" fontId="6" fillId="0" borderId="52" xfId="0" applyNumberFormat="1" applyFont="1" applyBorder="1" applyAlignment="1">
      <alignment vertical="center"/>
    </xf>
    <xf numFmtId="38" fontId="6" fillId="0" borderId="53" xfId="1" applyNumberFormat="1" applyFont="1" applyFill="1" applyBorder="1" applyAlignment="1">
      <alignment horizontal="right" vertical="center"/>
    </xf>
    <xf numFmtId="38" fontId="6" fillId="0" borderId="51" xfId="1" applyNumberFormat="1" applyFont="1" applyFill="1" applyBorder="1" applyAlignment="1">
      <alignment horizontal="right" vertical="center"/>
    </xf>
    <xf numFmtId="38" fontId="12" fillId="10" borderId="52" xfId="1" applyNumberFormat="1" applyFont="1" applyFill="1" applyBorder="1" applyAlignment="1">
      <alignment horizontal="right"/>
    </xf>
    <xf numFmtId="38" fontId="12" fillId="10" borderId="53" xfId="1" applyNumberFormat="1" applyFont="1" applyFill="1" applyBorder="1" applyAlignment="1">
      <alignment horizontal="right"/>
    </xf>
    <xf numFmtId="38" fontId="12" fillId="10" borderId="49" xfId="1" applyNumberFormat="1" applyFont="1" applyFill="1" applyBorder="1" applyAlignment="1">
      <alignment horizontal="right"/>
    </xf>
    <xf numFmtId="38" fontId="12" fillId="10" borderId="50" xfId="1" applyNumberFormat="1" applyFont="1" applyFill="1" applyBorder="1" applyAlignment="1">
      <alignment horizontal="right"/>
    </xf>
    <xf numFmtId="38" fontId="12" fillId="10" borderId="43" xfId="1" applyNumberFormat="1" applyFont="1" applyFill="1" applyBorder="1" applyAlignment="1">
      <alignment horizontal="right"/>
    </xf>
    <xf numFmtId="38" fontId="12" fillId="10" borderId="23" xfId="1" applyNumberFormat="1" applyFont="1" applyFill="1" applyBorder="1" applyAlignment="1">
      <alignment horizontal="right"/>
    </xf>
    <xf numFmtId="38" fontId="12" fillId="10" borderId="41" xfId="1" applyNumberFormat="1" applyFont="1" applyFill="1" applyBorder="1" applyAlignment="1">
      <alignment horizontal="right"/>
    </xf>
    <xf numFmtId="165" fontId="7" fillId="10" borderId="24" xfId="0" applyNumberFormat="1" applyFont="1" applyFill="1" applyBorder="1" applyAlignment="1">
      <alignment horizontal="center" wrapText="1"/>
    </xf>
    <xf numFmtId="49" fontId="6" fillId="0" borderId="49" xfId="0" applyNumberFormat="1" applyFont="1" applyFill="1" applyBorder="1" applyAlignment="1">
      <alignment horizontal="center" vertical="center"/>
    </xf>
    <xf numFmtId="38" fontId="12" fillId="10" borderId="51" xfId="1" applyNumberFormat="1" applyFont="1" applyFill="1" applyBorder="1" applyAlignment="1">
      <alignment horizontal="right"/>
    </xf>
    <xf numFmtId="0" fontId="6" fillId="0" borderId="47" xfId="0" applyFont="1" applyBorder="1" applyAlignment="1">
      <alignment vertical="center"/>
    </xf>
    <xf numFmtId="49" fontId="6" fillId="0" borderId="46" xfId="0" applyNumberFormat="1" applyFont="1" applyFill="1" applyBorder="1" applyAlignment="1">
      <alignment horizontal="center" vertical="center"/>
    </xf>
    <xf numFmtId="49" fontId="13" fillId="0" borderId="47" xfId="0" applyNumberFormat="1" applyFont="1" applyFill="1" applyBorder="1" applyAlignment="1">
      <alignment horizontal="center" vertical="center"/>
    </xf>
    <xf numFmtId="0" fontId="13" fillId="0" borderId="46" xfId="0" applyNumberFormat="1" applyFont="1" applyFill="1" applyBorder="1" applyAlignment="1">
      <alignment horizontal="center" vertical="center"/>
    </xf>
    <xf numFmtId="0" fontId="13" fillId="0" borderId="48" xfId="0" applyNumberFormat="1" applyFont="1" applyFill="1" applyBorder="1" applyAlignment="1">
      <alignment horizontal="center" vertical="center"/>
    </xf>
    <xf numFmtId="0" fontId="13" fillId="0" borderId="40" xfId="0" applyNumberFormat="1" applyFont="1" applyFill="1" applyBorder="1" applyAlignment="1">
      <alignment horizontal="center" vertical="center"/>
    </xf>
    <xf numFmtId="0" fontId="13" fillId="0" borderId="47" xfId="0" applyFont="1" applyBorder="1" applyAlignment="1">
      <alignment vertical="center"/>
    </xf>
    <xf numFmtId="49" fontId="13" fillId="0" borderId="46" xfId="0" applyNumberFormat="1" applyFont="1" applyFill="1" applyBorder="1" applyAlignment="1">
      <alignment horizontal="center" vertical="center"/>
    </xf>
    <xf numFmtId="49" fontId="13" fillId="0" borderId="39" xfId="0" applyNumberFormat="1" applyFont="1" applyFill="1" applyBorder="1" applyAlignment="1">
      <alignment horizontal="center" vertical="center"/>
    </xf>
    <xf numFmtId="38" fontId="13" fillId="0" borderId="52" xfId="0" applyNumberFormat="1" applyFont="1" applyBorder="1" applyAlignment="1">
      <alignment vertical="center"/>
    </xf>
    <xf numFmtId="38" fontId="13" fillId="0" borderId="53" xfId="1" applyNumberFormat="1" applyFont="1" applyFill="1" applyBorder="1" applyAlignment="1">
      <alignment horizontal="right" vertical="center"/>
    </xf>
    <xf numFmtId="38" fontId="13" fillId="0" borderId="38" xfId="1" applyNumberFormat="1" applyFont="1" applyFill="1" applyBorder="1" applyAlignment="1">
      <alignment horizontal="right" vertical="center"/>
    </xf>
    <xf numFmtId="38" fontId="13" fillId="0" borderId="51" xfId="1" applyNumberFormat="1" applyFont="1" applyFill="1" applyBorder="1" applyAlignment="1">
      <alignment horizontal="right" vertical="center"/>
    </xf>
    <xf numFmtId="38" fontId="13" fillId="0" borderId="39" xfId="1" applyNumberFormat="1" applyFont="1" applyFill="1" applyBorder="1" applyAlignment="1">
      <alignment horizontal="right" vertical="center"/>
    </xf>
    <xf numFmtId="38" fontId="13" fillId="0" borderId="23" xfId="1" applyNumberFormat="1" applyFont="1" applyFill="1" applyBorder="1" applyAlignment="1">
      <alignment horizontal="right" vertical="center"/>
    </xf>
    <xf numFmtId="38" fontId="13" fillId="0" borderId="41" xfId="1" applyNumberFormat="1" applyFont="1" applyFill="1" applyBorder="1" applyAlignment="1">
      <alignment horizontal="right" vertical="center"/>
    </xf>
    <xf numFmtId="165" fontId="13" fillId="0" borderId="24" xfId="0" applyNumberFormat="1" applyFont="1" applyFill="1" applyBorder="1" applyAlignment="1">
      <alignment horizontal="center" vertical="center" wrapText="1"/>
    </xf>
    <xf numFmtId="38" fontId="12" fillId="0" borderId="38" xfId="1" applyNumberFormat="1" applyFont="1" applyFill="1" applyBorder="1" applyAlignment="1">
      <alignment horizontal="right" vertical="center"/>
    </xf>
    <xf numFmtId="38" fontId="12" fillId="0" borderId="53" xfId="1" applyNumberFormat="1" applyFont="1" applyFill="1" applyBorder="1" applyAlignment="1">
      <alignment horizontal="right" vertical="center"/>
    </xf>
    <xf numFmtId="38" fontId="12" fillId="0" borderId="51" xfId="1" applyNumberFormat="1" applyFont="1" applyFill="1" applyBorder="1" applyAlignment="1">
      <alignment horizontal="right" vertical="center"/>
    </xf>
    <xf numFmtId="38" fontId="12" fillId="0" borderId="39" xfId="1" applyNumberFormat="1" applyFont="1" applyFill="1" applyBorder="1" applyAlignment="1">
      <alignment horizontal="right" vertical="center"/>
    </xf>
    <xf numFmtId="38" fontId="12" fillId="0" borderId="23" xfId="1" applyNumberFormat="1" applyFont="1" applyFill="1" applyBorder="1" applyAlignment="1">
      <alignment horizontal="right" vertical="center"/>
    </xf>
    <xf numFmtId="38" fontId="12" fillId="0" borderId="41" xfId="1" applyNumberFormat="1" applyFont="1" applyFill="1" applyBorder="1" applyAlignment="1">
      <alignment horizontal="right" vertical="center"/>
    </xf>
    <xf numFmtId="0" fontId="6" fillId="0" borderId="0" xfId="0" applyFont="1" applyFill="1" applyAlignment="1">
      <alignment vertical="center"/>
    </xf>
    <xf numFmtId="0" fontId="12" fillId="0" borderId="45" xfId="0" applyFont="1" applyFill="1" applyBorder="1" applyAlignment="1">
      <alignment horizontal="left"/>
    </xf>
    <xf numFmtId="0" fontId="6" fillId="0" borderId="46" xfId="0" applyFont="1" applyFill="1" applyBorder="1" applyAlignment="1">
      <alignment horizontal="center"/>
    </xf>
    <xf numFmtId="49" fontId="6" fillId="0" borderId="48" xfId="0" applyNumberFormat="1" applyFont="1" applyFill="1" applyBorder="1" applyAlignment="1">
      <alignment horizontal="center" vertical="center"/>
    </xf>
    <xf numFmtId="49" fontId="6" fillId="0" borderId="40" xfId="0" applyNumberFormat="1" applyFont="1" applyFill="1" applyBorder="1" applyAlignment="1">
      <alignment horizontal="center" vertical="center"/>
    </xf>
    <xf numFmtId="49" fontId="6" fillId="0" borderId="23" xfId="0" applyNumberFormat="1" applyFont="1" applyFill="1" applyBorder="1" applyAlignment="1">
      <alignment horizontal="center" vertical="center"/>
    </xf>
    <xf numFmtId="38" fontId="12" fillId="7" borderId="44" xfId="1" applyNumberFormat="1" applyFont="1" applyFill="1" applyBorder="1" applyAlignment="1">
      <alignment horizontal="right"/>
    </xf>
    <xf numFmtId="38" fontId="12" fillId="7" borderId="54" xfId="1" applyNumberFormat="1" applyFont="1" applyFill="1" applyBorder="1" applyAlignment="1">
      <alignment horizontal="right"/>
    </xf>
    <xf numFmtId="38" fontId="12" fillId="7" borderId="55" xfId="1" applyNumberFormat="1" applyFont="1" applyFill="1" applyBorder="1" applyAlignment="1">
      <alignment horizontal="right"/>
    </xf>
    <xf numFmtId="37" fontId="12" fillId="0" borderId="38" xfId="1" applyNumberFormat="1" applyFont="1" applyFill="1" applyBorder="1" applyAlignment="1">
      <alignment horizontal="right"/>
    </xf>
    <xf numFmtId="37" fontId="12" fillId="0" borderId="53" xfId="1" applyNumberFormat="1" applyFont="1" applyFill="1" applyBorder="1" applyAlignment="1">
      <alignment horizontal="right"/>
    </xf>
    <xf numFmtId="37" fontId="12" fillId="0" borderId="51" xfId="1" applyNumberFormat="1" applyFont="1" applyFill="1" applyBorder="1" applyAlignment="1">
      <alignment horizontal="right"/>
    </xf>
    <xf numFmtId="37" fontId="12" fillId="0" borderId="39" xfId="1" applyNumberFormat="1" applyFont="1" applyFill="1" applyBorder="1" applyAlignment="1">
      <alignment horizontal="right"/>
    </xf>
    <xf numFmtId="37" fontId="12" fillId="0" borderId="23" xfId="1" applyNumberFormat="1" applyFont="1" applyFill="1" applyBorder="1" applyAlignment="1">
      <alignment horizontal="right"/>
    </xf>
    <xf numFmtId="37" fontId="12" fillId="0" borderId="41" xfId="1" applyNumberFormat="1" applyFont="1" applyFill="1" applyBorder="1" applyAlignment="1">
      <alignment horizontal="right"/>
    </xf>
    <xf numFmtId="0" fontId="7" fillId="0" borderId="56" xfId="0" applyFont="1" applyFill="1" applyBorder="1" applyAlignment="1">
      <alignment horizontal="left"/>
    </xf>
    <xf numFmtId="0" fontId="6" fillId="0" borderId="57" xfId="0" applyFont="1" applyFill="1" applyBorder="1" applyAlignment="1">
      <alignment horizontal="center"/>
    </xf>
    <xf numFmtId="49" fontId="6" fillId="0" borderId="58" xfId="0" applyNumberFormat="1" applyFont="1" applyFill="1" applyBorder="1" applyAlignment="1">
      <alignment horizontal="center" vertical="center"/>
    </xf>
    <xf numFmtId="49" fontId="6" fillId="0" borderId="59" xfId="0" applyNumberFormat="1" applyFont="1" applyFill="1" applyBorder="1" applyAlignment="1">
      <alignment horizontal="center" vertical="center"/>
    </xf>
    <xf numFmtId="49" fontId="6" fillId="0" borderId="60" xfId="0" applyNumberFormat="1" applyFont="1" applyFill="1" applyBorder="1" applyAlignment="1">
      <alignment horizontal="center" vertical="center"/>
    </xf>
    <xf numFmtId="49" fontId="6" fillId="0" borderId="57" xfId="0" applyNumberFormat="1" applyFont="1" applyFill="1" applyBorder="1" applyAlignment="1">
      <alignment horizontal="center" vertical="center"/>
    </xf>
    <xf numFmtId="49" fontId="6" fillId="0" borderId="61" xfId="0" applyNumberFormat="1" applyFont="1" applyFill="1" applyBorder="1" applyAlignment="1">
      <alignment horizontal="center" vertical="center"/>
    </xf>
    <xf numFmtId="37" fontId="6" fillId="0" borderId="62" xfId="1" applyNumberFormat="1" applyFont="1" applyFill="1" applyBorder="1" applyAlignment="1">
      <alignment horizontal="right" vertical="center"/>
    </xf>
    <xf numFmtId="164" fontId="6" fillId="0" borderId="61" xfId="1" applyNumberFormat="1" applyFont="1" applyFill="1" applyBorder="1" applyAlignment="1">
      <alignment horizontal="right"/>
    </xf>
    <xf numFmtId="164" fontId="6" fillId="0" borderId="62" xfId="1" applyNumberFormat="1" applyFont="1" applyFill="1" applyBorder="1" applyAlignment="1">
      <alignment horizontal="right"/>
    </xf>
    <xf numFmtId="40" fontId="6" fillId="0" borderId="62" xfId="1" applyNumberFormat="1" applyFont="1" applyFill="1" applyBorder="1" applyAlignment="1">
      <alignment horizontal="right" vertical="center"/>
    </xf>
    <xf numFmtId="164" fontId="6" fillId="0" borderId="61" xfId="1" applyNumberFormat="1" applyFont="1" applyFill="1" applyBorder="1" applyAlignment="1">
      <alignment horizontal="right" vertical="center"/>
    </xf>
    <xf numFmtId="40" fontId="6" fillId="0" borderId="59" xfId="1" applyNumberFormat="1" applyFont="1" applyFill="1" applyBorder="1" applyAlignment="1">
      <alignment horizontal="right" vertical="center"/>
    </xf>
    <xf numFmtId="164" fontId="6" fillId="0" borderId="60" xfId="1" applyNumberFormat="1" applyFont="1" applyFill="1" applyBorder="1" applyAlignment="1">
      <alignment horizontal="right" vertical="center"/>
    </xf>
    <xf numFmtId="164" fontId="6" fillId="0" borderId="63" xfId="1" applyNumberFormat="1" applyFont="1" applyFill="1" applyBorder="1" applyAlignment="1">
      <alignment horizontal="right" vertical="center"/>
    </xf>
    <xf numFmtId="165" fontId="7" fillId="0" borderId="64" xfId="0" applyNumberFormat="1" applyFont="1" applyFill="1" applyBorder="1" applyAlignment="1">
      <alignment horizontal="center" vertical="center" wrapText="1"/>
    </xf>
    <xf numFmtId="0" fontId="8" fillId="0" borderId="18" xfId="0" applyFont="1" applyFill="1" applyBorder="1" applyAlignment="1">
      <alignment vertical="center"/>
    </xf>
    <xf numFmtId="6" fontId="7" fillId="0" borderId="66" xfId="1" applyNumberFormat="1" applyFont="1" applyFill="1" applyBorder="1" applyAlignment="1">
      <alignment horizontal="right"/>
    </xf>
    <xf numFmtId="6" fontId="7" fillId="0" borderId="67" xfId="1" applyNumberFormat="1" applyFont="1" applyFill="1" applyBorder="1" applyAlignment="1">
      <alignment horizontal="right"/>
    </xf>
    <xf numFmtId="6" fontId="7" fillId="0" borderId="68" xfId="1" applyNumberFormat="1" applyFont="1" applyFill="1" applyBorder="1" applyAlignment="1">
      <alignment horizontal="right"/>
    </xf>
    <xf numFmtId="6" fontId="7" fillId="0" borderId="69" xfId="1" applyNumberFormat="1" applyFont="1" applyFill="1" applyBorder="1" applyAlignment="1">
      <alignment horizontal="right"/>
    </xf>
    <xf numFmtId="6" fontId="7" fillId="0" borderId="70" xfId="1" applyNumberFormat="1" applyFont="1" applyFill="1" applyBorder="1" applyAlignment="1">
      <alignment horizontal="right"/>
    </xf>
    <xf numFmtId="165" fontId="7" fillId="0" borderId="13" xfId="0" applyNumberFormat="1" applyFont="1" applyFill="1" applyBorder="1" applyAlignment="1">
      <alignment horizontal="center" vertical="center"/>
    </xf>
    <xf numFmtId="0" fontId="8" fillId="9" borderId="18" xfId="0" applyFont="1" applyFill="1" applyBorder="1" applyAlignment="1">
      <alignment vertical="top" wrapText="1"/>
    </xf>
    <xf numFmtId="0" fontId="6" fillId="0" borderId="0" xfId="0" applyFont="1" applyFill="1" applyBorder="1" applyAlignment="1">
      <alignment horizontal="center"/>
    </xf>
    <xf numFmtId="0" fontId="6" fillId="0" borderId="0" xfId="0" applyFont="1" applyFill="1" applyBorder="1"/>
    <xf numFmtId="0" fontId="6" fillId="0" borderId="0" xfId="0" applyFont="1" applyFill="1" applyBorder="1" applyAlignment="1">
      <alignment wrapText="1"/>
    </xf>
    <xf numFmtId="43" fontId="6" fillId="0" borderId="0" xfId="1" applyFont="1" applyFill="1" applyBorder="1"/>
    <xf numFmtId="164" fontId="6" fillId="0" borderId="0" xfId="1" applyNumberFormat="1" applyFont="1" applyFill="1" applyBorder="1"/>
    <xf numFmtId="0" fontId="7" fillId="0" borderId="0" xfId="0" applyFont="1" applyFill="1" applyBorder="1" applyAlignment="1">
      <alignment horizontal="center"/>
    </xf>
    <xf numFmtId="38" fontId="12" fillId="11" borderId="38" xfId="1" applyNumberFormat="1" applyFont="1" applyFill="1" applyBorder="1" applyAlignment="1">
      <alignment horizontal="right"/>
    </xf>
    <xf numFmtId="38" fontId="12" fillId="11" borderId="53" xfId="1" applyNumberFormat="1" applyFont="1" applyFill="1" applyBorder="1" applyAlignment="1">
      <alignment horizontal="right"/>
    </xf>
    <xf numFmtId="38" fontId="12" fillId="11" borderId="51" xfId="1" applyNumberFormat="1" applyFont="1" applyFill="1" applyBorder="1" applyAlignment="1">
      <alignment horizontal="right"/>
    </xf>
    <xf numFmtId="38" fontId="12" fillId="11" borderId="39" xfId="1" applyNumberFormat="1" applyFont="1" applyFill="1" applyBorder="1" applyAlignment="1">
      <alignment horizontal="right"/>
    </xf>
    <xf numFmtId="38" fontId="12" fillId="11" borderId="23" xfId="1" applyNumberFormat="1" applyFont="1" applyFill="1" applyBorder="1" applyAlignment="1">
      <alignment horizontal="right"/>
    </xf>
    <xf numFmtId="38" fontId="12" fillId="11" borderId="41" xfId="1" applyNumberFormat="1" applyFont="1" applyFill="1" applyBorder="1" applyAlignment="1">
      <alignment horizontal="right"/>
    </xf>
    <xf numFmtId="165" fontId="7" fillId="11" borderId="24" xfId="0" applyNumberFormat="1" applyFont="1" applyFill="1" applyBorder="1" applyAlignment="1">
      <alignment horizontal="center" vertical="center" wrapText="1"/>
    </xf>
    <xf numFmtId="38" fontId="12" fillId="12" borderId="52" xfId="1" applyNumberFormat="1" applyFont="1" applyFill="1" applyBorder="1" applyAlignment="1">
      <alignment horizontal="right"/>
    </xf>
    <xf numFmtId="38" fontId="12" fillId="12" borderId="53" xfId="1" applyNumberFormat="1" applyFont="1" applyFill="1" applyBorder="1" applyAlignment="1">
      <alignment horizontal="right"/>
    </xf>
    <xf numFmtId="38" fontId="12" fillId="12" borderId="51" xfId="1" applyNumberFormat="1" applyFont="1" applyFill="1" applyBorder="1" applyAlignment="1">
      <alignment horizontal="right"/>
    </xf>
    <xf numFmtId="38" fontId="12" fillId="12" borderId="49" xfId="1" applyNumberFormat="1" applyFont="1" applyFill="1" applyBorder="1" applyAlignment="1">
      <alignment horizontal="right"/>
    </xf>
    <xf numFmtId="38" fontId="12" fillId="12" borderId="23" xfId="1" applyNumberFormat="1" applyFont="1" applyFill="1" applyBorder="1" applyAlignment="1">
      <alignment horizontal="right"/>
    </xf>
    <xf numFmtId="38" fontId="12" fillId="12" borderId="41" xfId="1" applyNumberFormat="1" applyFont="1" applyFill="1" applyBorder="1" applyAlignment="1">
      <alignment horizontal="right"/>
    </xf>
    <xf numFmtId="165" fontId="7" fillId="12" borderId="24" xfId="0" applyNumberFormat="1" applyFont="1" applyFill="1" applyBorder="1" applyAlignment="1">
      <alignment horizontal="center" wrapText="1"/>
    </xf>
    <xf numFmtId="38" fontId="12" fillId="12" borderId="50" xfId="1" applyNumberFormat="1" applyFont="1" applyFill="1" applyBorder="1" applyAlignment="1">
      <alignment horizontal="right"/>
    </xf>
    <xf numFmtId="38" fontId="12" fillId="12" borderId="43" xfId="1" applyNumberFormat="1" applyFont="1" applyFill="1" applyBorder="1" applyAlignment="1">
      <alignment horizontal="right"/>
    </xf>
    <xf numFmtId="38" fontId="6" fillId="0" borderId="52" xfId="0" applyNumberFormat="1" applyFont="1" applyFill="1" applyBorder="1" applyAlignment="1">
      <alignment vertical="center"/>
    </xf>
    <xf numFmtId="38" fontId="13" fillId="0" borderId="52" xfId="0" applyNumberFormat="1" applyFont="1" applyFill="1" applyBorder="1" applyAlignment="1">
      <alignment vertical="center"/>
    </xf>
    <xf numFmtId="10" fontId="15" fillId="0" borderId="0" xfId="12" applyNumberFormat="1" applyFont="1" applyAlignment="1">
      <alignment vertical="center"/>
    </xf>
    <xf numFmtId="0" fontId="12" fillId="0" borderId="42" xfId="0" applyFont="1" applyFill="1" applyBorder="1" applyAlignment="1">
      <alignment horizontal="left" vertical="center"/>
    </xf>
    <xf numFmtId="0" fontId="12" fillId="0" borderId="43" xfId="0" applyFont="1" applyFill="1" applyBorder="1" applyAlignment="1">
      <alignment horizontal="left" vertical="center"/>
    </xf>
    <xf numFmtId="0" fontId="12" fillId="0" borderId="44" xfId="0" applyFont="1" applyFill="1" applyBorder="1" applyAlignment="1">
      <alignment horizontal="left" vertical="center"/>
    </xf>
    <xf numFmtId="0" fontId="12" fillId="10" borderId="42" xfId="0" applyFont="1" applyFill="1" applyBorder="1" applyAlignment="1">
      <alignment horizontal="center"/>
    </xf>
    <xf numFmtId="0" fontId="12" fillId="10" borderId="43" xfId="0" applyFont="1" applyFill="1" applyBorder="1" applyAlignment="1">
      <alignment horizontal="center"/>
    </xf>
    <xf numFmtId="0" fontId="12" fillId="10" borderId="44" xfId="0" applyFont="1" applyFill="1" applyBorder="1" applyAlignment="1">
      <alignment horizontal="center"/>
    </xf>
    <xf numFmtId="0" fontId="7" fillId="0" borderId="72" xfId="0" applyFont="1" applyFill="1" applyBorder="1" applyAlignment="1">
      <alignment horizontal="center" vertical="center" wrapText="1"/>
    </xf>
    <xf numFmtId="0" fontId="7" fillId="0" borderId="19" xfId="0" applyFont="1" applyFill="1" applyBorder="1" applyAlignment="1">
      <alignment horizontal="center" vertical="center" wrapText="1"/>
    </xf>
    <xf numFmtId="0" fontId="7" fillId="0" borderId="31" xfId="0" applyFont="1" applyFill="1" applyBorder="1" applyAlignment="1">
      <alignment horizontal="center" vertical="center" wrapText="1"/>
    </xf>
    <xf numFmtId="0" fontId="7" fillId="0" borderId="80" xfId="0" applyFont="1" applyFill="1" applyBorder="1" applyAlignment="1">
      <alignment horizontal="center" vertical="center" wrapText="1"/>
    </xf>
    <xf numFmtId="0" fontId="7" fillId="0" borderId="78" xfId="0" applyFont="1" applyFill="1" applyBorder="1" applyAlignment="1">
      <alignment horizontal="center" vertical="center" wrapText="1"/>
    </xf>
    <xf numFmtId="0" fontId="7" fillId="0" borderId="79" xfId="0" applyFont="1" applyFill="1" applyBorder="1" applyAlignment="1">
      <alignment horizontal="center" vertical="center" wrapText="1"/>
    </xf>
    <xf numFmtId="164" fontId="2" fillId="0" borderId="1" xfId="1" applyNumberFormat="1" applyFont="1" applyFill="1" applyBorder="1" applyAlignment="1">
      <alignment horizontal="center"/>
    </xf>
    <xf numFmtId="164" fontId="2" fillId="0" borderId="2" xfId="1" applyNumberFormat="1" applyFont="1" applyFill="1" applyBorder="1" applyAlignment="1">
      <alignment horizontal="center"/>
    </xf>
    <xf numFmtId="164" fontId="2" fillId="0" borderId="3" xfId="1" applyNumberFormat="1" applyFont="1" applyFill="1" applyBorder="1" applyAlignment="1">
      <alignment horizontal="center"/>
    </xf>
    <xf numFmtId="164" fontId="2" fillId="0" borderId="4" xfId="1" applyNumberFormat="1" applyFont="1" applyFill="1" applyBorder="1" applyAlignment="1">
      <alignment horizontal="center"/>
    </xf>
    <xf numFmtId="164" fontId="2" fillId="0" borderId="5" xfId="1" applyNumberFormat="1" applyFont="1" applyFill="1" applyBorder="1" applyAlignment="1">
      <alignment horizontal="center"/>
    </xf>
    <xf numFmtId="164" fontId="2" fillId="0" borderId="6" xfId="1" applyNumberFormat="1" applyFont="1" applyFill="1" applyBorder="1" applyAlignment="1">
      <alignment horizontal="center"/>
    </xf>
    <xf numFmtId="0" fontId="9" fillId="0" borderId="5" xfId="0" applyFont="1" applyFill="1" applyBorder="1" applyAlignment="1">
      <alignment horizontal="left"/>
    </xf>
    <xf numFmtId="0" fontId="8" fillId="0" borderId="7" xfId="0" applyFont="1" applyFill="1" applyBorder="1" applyAlignment="1">
      <alignment horizontal="left"/>
    </xf>
    <xf numFmtId="0" fontId="8" fillId="0" borderId="5" xfId="0" applyFont="1" applyFill="1" applyBorder="1" applyAlignment="1">
      <alignment horizontal="left"/>
    </xf>
    <xf numFmtId="43" fontId="9" fillId="0" borderId="5" xfId="1" applyFont="1" applyFill="1" applyBorder="1" applyAlignment="1">
      <alignment horizontal="left"/>
    </xf>
    <xf numFmtId="0" fontId="9" fillId="0" borderId="6" xfId="0" applyFont="1" applyFill="1" applyBorder="1" applyAlignment="1">
      <alignment horizontal="left"/>
    </xf>
    <xf numFmtId="0" fontId="8" fillId="0" borderId="10" xfId="0" applyFont="1" applyFill="1" applyBorder="1" applyAlignment="1">
      <alignment horizontal="left"/>
    </xf>
    <xf numFmtId="0" fontId="8" fillId="0" borderId="11" xfId="0" applyFont="1" applyFill="1" applyBorder="1" applyAlignment="1">
      <alignment horizontal="left"/>
    </xf>
    <xf numFmtId="14" fontId="9" fillId="0" borderId="11" xfId="0" applyNumberFormat="1" applyFont="1" applyFill="1" applyBorder="1" applyAlignment="1">
      <alignment horizontal="left"/>
    </xf>
    <xf numFmtId="14" fontId="9" fillId="0" borderId="13" xfId="0" applyNumberFormat="1" applyFont="1" applyFill="1" applyBorder="1" applyAlignment="1">
      <alignment horizontal="left"/>
    </xf>
    <xf numFmtId="0" fontId="9" fillId="0" borderId="0" xfId="0" applyFont="1" applyFill="1" applyBorder="1" applyAlignment="1">
      <alignment horizontal="left"/>
    </xf>
    <xf numFmtId="43" fontId="10" fillId="0" borderId="15" xfId="1" applyFont="1" applyFill="1" applyBorder="1" applyAlignment="1">
      <alignment horizontal="left"/>
    </xf>
    <xf numFmtId="43" fontId="7" fillId="0" borderId="9" xfId="1" applyFont="1" applyFill="1" applyBorder="1" applyAlignment="1">
      <alignment horizontal="left"/>
    </xf>
    <xf numFmtId="43" fontId="6" fillId="0" borderId="9" xfId="1" applyFont="1" applyFill="1" applyBorder="1" applyAlignment="1">
      <alignment horizontal="left"/>
    </xf>
    <xf numFmtId="0" fontId="8" fillId="0" borderId="15" xfId="0" applyFont="1" applyFill="1" applyBorder="1" applyAlignment="1">
      <alignment horizontal="left"/>
    </xf>
    <xf numFmtId="0" fontId="8" fillId="0" borderId="9" xfId="0" applyFont="1" applyFill="1" applyBorder="1" applyAlignment="1">
      <alignment horizontal="left"/>
    </xf>
    <xf numFmtId="14" fontId="9" fillId="0" borderId="9" xfId="0" applyNumberFormat="1" applyFont="1" applyFill="1" applyBorder="1" applyAlignment="1">
      <alignment horizontal="left"/>
    </xf>
    <xf numFmtId="14" fontId="9" fillId="0" borderId="17" xfId="0" applyNumberFormat="1" applyFont="1" applyFill="1" applyBorder="1" applyAlignment="1">
      <alignment horizontal="left"/>
    </xf>
    <xf numFmtId="0" fontId="9" fillId="0" borderId="9" xfId="0" applyFont="1" applyFill="1" applyBorder="1" applyAlignment="1">
      <alignment horizontal="left"/>
    </xf>
    <xf numFmtId="14" fontId="9" fillId="0" borderId="11" xfId="1" applyNumberFormat="1" applyFont="1" applyFill="1" applyBorder="1" applyAlignment="1">
      <alignment horizontal="left"/>
    </xf>
    <xf numFmtId="43" fontId="9" fillId="0" borderId="11" xfId="1" applyFont="1" applyFill="1" applyBorder="1" applyAlignment="1">
      <alignment horizontal="left"/>
    </xf>
    <xf numFmtId="0" fontId="7" fillId="2" borderId="18" xfId="0" applyFont="1" applyFill="1" applyBorder="1" applyAlignment="1">
      <alignment horizontal="center"/>
    </xf>
    <xf numFmtId="0" fontId="7" fillId="2" borderId="11" xfId="0" applyFont="1" applyFill="1" applyBorder="1" applyAlignment="1">
      <alignment horizontal="center"/>
    </xf>
    <xf numFmtId="0" fontId="7" fillId="2" borderId="12" xfId="0" applyFont="1" applyFill="1" applyBorder="1" applyAlignment="1">
      <alignment horizontal="center"/>
    </xf>
    <xf numFmtId="0" fontId="7" fillId="3" borderId="10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/>
    </xf>
    <xf numFmtId="0" fontId="7" fillId="4" borderId="12" xfId="0" applyFont="1" applyFill="1" applyBorder="1" applyAlignment="1">
      <alignment horizontal="center" vertical="center"/>
    </xf>
    <xf numFmtId="164" fontId="7" fillId="5" borderId="10" xfId="1" applyNumberFormat="1" applyFont="1" applyFill="1" applyBorder="1" applyAlignment="1">
      <alignment horizontal="center" vertical="center"/>
    </xf>
    <xf numFmtId="164" fontId="7" fillId="5" borderId="11" xfId="1" applyNumberFormat="1" applyFont="1" applyFill="1" applyBorder="1" applyAlignment="1">
      <alignment horizontal="center" vertical="center"/>
    </xf>
    <xf numFmtId="164" fontId="7" fillId="5" borderId="12" xfId="1" applyNumberFormat="1" applyFont="1" applyFill="1" applyBorder="1" applyAlignment="1">
      <alignment horizontal="center" vertical="center"/>
    </xf>
    <xf numFmtId="0" fontId="7" fillId="0" borderId="77" xfId="0" applyFont="1" applyFill="1" applyBorder="1" applyAlignment="1">
      <alignment horizontal="center" vertical="center" wrapText="1"/>
    </xf>
    <xf numFmtId="0" fontId="7" fillId="0" borderId="20" xfId="0" applyFont="1" applyFill="1" applyBorder="1" applyAlignment="1">
      <alignment horizontal="center" vertical="center" wrapText="1"/>
    </xf>
    <xf numFmtId="0" fontId="7" fillId="0" borderId="33" xfId="0" applyFont="1" applyFill="1" applyBorder="1" applyAlignment="1">
      <alignment horizontal="center" vertical="center" wrapText="1"/>
    </xf>
    <xf numFmtId="0" fontId="7" fillId="0" borderId="76" xfId="0" applyFont="1" applyFill="1" applyBorder="1" applyAlignment="1">
      <alignment horizontal="center" vertical="center" wrapText="1"/>
    </xf>
    <xf numFmtId="0" fontId="7" fillId="0" borderId="21" xfId="0" applyFont="1" applyFill="1" applyBorder="1" applyAlignment="1">
      <alignment horizontal="center" vertical="center" wrapText="1"/>
    </xf>
    <xf numFmtId="0" fontId="7" fillId="0" borderId="32" xfId="0" applyFont="1" applyFill="1" applyBorder="1" applyAlignment="1">
      <alignment horizontal="center" vertical="center" wrapText="1"/>
    </xf>
    <xf numFmtId="0" fontId="8" fillId="0" borderId="27" xfId="0" applyFont="1" applyFill="1" applyBorder="1" applyAlignment="1">
      <alignment horizontal="center" vertical="top" wrapText="1"/>
    </xf>
    <xf numFmtId="0" fontId="8" fillId="0" borderId="0" xfId="0" applyFont="1" applyFill="1" applyBorder="1" applyAlignment="1">
      <alignment horizontal="center" vertical="top"/>
    </xf>
    <xf numFmtId="0" fontId="8" fillId="0" borderId="5" xfId="0" applyFont="1" applyFill="1" applyBorder="1" applyAlignment="1">
      <alignment horizontal="center" vertical="top"/>
    </xf>
    <xf numFmtId="0" fontId="10" fillId="0" borderId="72" xfId="0" applyFont="1" applyFill="1" applyBorder="1" applyAlignment="1">
      <alignment horizontal="center" vertical="center" wrapText="1"/>
    </xf>
    <xf numFmtId="0" fontId="10" fillId="0" borderId="19" xfId="0" applyFont="1" applyFill="1" applyBorder="1" applyAlignment="1">
      <alignment horizontal="center" vertical="center" wrapText="1"/>
    </xf>
    <xf numFmtId="0" fontId="10" fillId="0" borderId="31" xfId="0" applyFont="1" applyFill="1" applyBorder="1" applyAlignment="1">
      <alignment horizontal="center" vertical="center" wrapText="1"/>
    </xf>
    <xf numFmtId="0" fontId="8" fillId="0" borderId="25" xfId="0" applyFont="1" applyFill="1" applyBorder="1" applyAlignment="1">
      <alignment horizontal="center" vertical="top" wrapText="1"/>
    </xf>
    <xf numFmtId="0" fontId="8" fillId="0" borderId="22" xfId="0" applyFont="1" applyFill="1" applyBorder="1" applyAlignment="1">
      <alignment horizontal="center" vertical="top"/>
    </xf>
    <xf numFmtId="0" fontId="8" fillId="0" borderId="7" xfId="0" applyFont="1" applyFill="1" applyBorder="1" applyAlignment="1">
      <alignment horizontal="center" vertical="top"/>
    </xf>
    <xf numFmtId="0" fontId="8" fillId="0" borderId="26" xfId="0" applyFont="1" applyFill="1" applyBorder="1" applyAlignment="1">
      <alignment horizontal="center" vertical="top" wrapText="1"/>
    </xf>
    <xf numFmtId="0" fontId="8" fillId="0" borderId="21" xfId="0" applyFont="1" applyFill="1" applyBorder="1" applyAlignment="1">
      <alignment horizontal="center" vertical="top"/>
    </xf>
    <xf numFmtId="0" fontId="8" fillId="0" borderId="32" xfId="0" applyFont="1" applyFill="1" applyBorder="1" applyAlignment="1">
      <alignment horizontal="center" vertical="top"/>
    </xf>
    <xf numFmtId="0" fontId="7" fillId="6" borderId="11" xfId="0" applyFont="1" applyFill="1" applyBorder="1" applyAlignment="1">
      <alignment horizontal="center" vertical="center"/>
    </xf>
    <xf numFmtId="0" fontId="7" fillId="6" borderId="12" xfId="0" applyFont="1" applyFill="1" applyBorder="1" applyAlignment="1">
      <alignment horizontal="center" vertical="center"/>
    </xf>
    <xf numFmtId="0" fontId="8" fillId="0" borderId="29" xfId="0" applyFont="1" applyFill="1" applyBorder="1" applyAlignment="1">
      <alignment horizontal="center" vertical="top" wrapText="1"/>
    </xf>
    <xf numFmtId="0" fontId="8" fillId="0" borderId="6" xfId="0" applyFont="1" applyFill="1" applyBorder="1" applyAlignment="1">
      <alignment horizontal="center" vertical="top" wrapText="1"/>
    </xf>
    <xf numFmtId="0" fontId="8" fillId="0" borderId="0" xfId="0" applyFont="1" applyFill="1" applyBorder="1" applyAlignment="1">
      <alignment horizontal="center" vertical="top" wrapText="1"/>
    </xf>
    <xf numFmtId="0" fontId="8" fillId="0" borderId="5" xfId="0" applyFont="1" applyFill="1" applyBorder="1" applyAlignment="1">
      <alignment horizontal="center" vertical="top" wrapText="1"/>
    </xf>
    <xf numFmtId="0" fontId="8" fillId="0" borderId="21" xfId="0" applyFont="1" applyFill="1" applyBorder="1" applyAlignment="1">
      <alignment horizontal="center" vertical="top" wrapText="1"/>
    </xf>
    <xf numFmtId="0" fontId="8" fillId="0" borderId="32" xfId="0" applyFont="1" applyFill="1" applyBorder="1" applyAlignment="1">
      <alignment horizontal="center" vertical="top" wrapText="1"/>
    </xf>
    <xf numFmtId="0" fontId="8" fillId="0" borderId="28" xfId="0" applyFont="1" applyFill="1" applyBorder="1" applyAlignment="1">
      <alignment horizontal="center" vertical="top" wrapText="1"/>
    </xf>
    <xf numFmtId="0" fontId="11" fillId="0" borderId="30" xfId="0" applyFont="1" applyFill="1" applyBorder="1" applyAlignment="1">
      <alignment horizontal="center" vertical="top" wrapText="1"/>
    </xf>
    <xf numFmtId="0" fontId="11" fillId="0" borderId="34" xfId="0" applyFont="1" applyFill="1" applyBorder="1" applyAlignment="1">
      <alignment horizontal="center" vertical="top" wrapText="1"/>
    </xf>
    <xf numFmtId="4" fontId="7" fillId="0" borderId="22" xfId="1" applyNumberFormat="1" applyFont="1" applyFill="1" applyBorder="1" applyAlignment="1">
      <alignment horizontal="center" vertical="center"/>
    </xf>
    <xf numFmtId="4" fontId="6" fillId="0" borderId="16" xfId="1" applyNumberFormat="1" applyFont="1" applyFill="1" applyBorder="1" applyAlignment="1">
      <alignment horizontal="center" vertical="center"/>
    </xf>
    <xf numFmtId="164" fontId="7" fillId="0" borderId="22" xfId="1" applyNumberFormat="1" applyFont="1" applyFill="1" applyBorder="1" applyAlignment="1">
      <alignment horizontal="center" vertical="center"/>
    </xf>
    <xf numFmtId="164" fontId="6" fillId="0" borderId="16" xfId="1" applyNumberFormat="1" applyFont="1" applyFill="1" applyBorder="1" applyAlignment="1">
      <alignment horizontal="center" vertical="center"/>
    </xf>
    <xf numFmtId="2" fontId="7" fillId="0" borderId="0" xfId="1" applyNumberFormat="1" applyFont="1" applyFill="1" applyBorder="1" applyAlignment="1">
      <alignment horizontal="center" vertical="center"/>
    </xf>
    <xf numFmtId="2" fontId="7" fillId="0" borderId="16" xfId="1" applyNumberFormat="1" applyFont="1" applyFill="1" applyBorder="1" applyAlignment="1">
      <alignment horizontal="center" vertical="center"/>
    </xf>
    <xf numFmtId="0" fontId="12" fillId="12" borderId="42" xfId="0" applyFont="1" applyFill="1" applyBorder="1" applyAlignment="1">
      <alignment horizontal="center"/>
    </xf>
    <xf numFmtId="0" fontId="12" fillId="12" borderId="43" xfId="0" applyFont="1" applyFill="1" applyBorder="1" applyAlignment="1">
      <alignment horizontal="center"/>
    </xf>
    <xf numFmtId="0" fontId="12" fillId="12" borderId="44" xfId="0" applyFont="1" applyFill="1" applyBorder="1" applyAlignment="1">
      <alignment horizontal="center"/>
    </xf>
    <xf numFmtId="0" fontId="12" fillId="0" borderId="42" xfId="0" applyFont="1" applyFill="1" applyBorder="1" applyAlignment="1">
      <alignment horizontal="center"/>
    </xf>
    <xf numFmtId="0" fontId="12" fillId="0" borderId="43" xfId="0" applyFont="1" applyFill="1" applyBorder="1" applyAlignment="1">
      <alignment horizontal="center"/>
    </xf>
    <xf numFmtId="0" fontId="12" fillId="0" borderId="44" xfId="0" applyFont="1" applyFill="1" applyBorder="1" applyAlignment="1">
      <alignment horizontal="center"/>
    </xf>
    <xf numFmtId="0" fontId="12" fillId="0" borderId="42" xfId="0" applyFont="1" applyFill="1" applyBorder="1" applyAlignment="1">
      <alignment horizontal="center" vertical="center"/>
    </xf>
    <xf numFmtId="0" fontId="12" fillId="0" borderId="43" xfId="0" applyFont="1" applyFill="1" applyBorder="1" applyAlignment="1">
      <alignment horizontal="center" vertical="center"/>
    </xf>
    <xf numFmtId="0" fontId="12" fillId="0" borderId="44" xfId="0" applyFont="1" applyFill="1" applyBorder="1" applyAlignment="1">
      <alignment horizontal="center" vertical="center"/>
    </xf>
    <xf numFmtId="0" fontId="12" fillId="11" borderId="42" xfId="0" applyFont="1" applyFill="1" applyBorder="1" applyAlignment="1">
      <alignment horizontal="center"/>
    </xf>
    <xf numFmtId="0" fontId="12" fillId="11" borderId="43" xfId="0" applyFont="1" applyFill="1" applyBorder="1" applyAlignment="1">
      <alignment horizontal="center"/>
    </xf>
    <xf numFmtId="0" fontId="12" fillId="11" borderId="44" xfId="0" applyFont="1" applyFill="1" applyBorder="1" applyAlignment="1">
      <alignment horizontal="center"/>
    </xf>
    <xf numFmtId="0" fontId="10" fillId="0" borderId="73" xfId="0" applyFont="1" applyFill="1" applyBorder="1" applyAlignment="1">
      <alignment horizontal="left" vertical="top"/>
    </xf>
    <xf numFmtId="0" fontId="10" fillId="0" borderId="74" xfId="0" applyFont="1" applyFill="1" applyBorder="1" applyAlignment="1">
      <alignment horizontal="left" vertical="top"/>
    </xf>
    <xf numFmtId="0" fontId="10" fillId="0" borderId="75" xfId="0" applyFont="1" applyFill="1" applyBorder="1" applyAlignment="1">
      <alignment horizontal="left" vertical="top"/>
    </xf>
    <xf numFmtId="0" fontId="12" fillId="0" borderId="42" xfId="0" applyFont="1" applyFill="1" applyBorder="1" applyAlignment="1">
      <alignment horizontal="left"/>
    </xf>
    <xf numFmtId="0" fontId="12" fillId="0" borderId="43" xfId="0" applyFont="1" applyFill="1" applyBorder="1" applyAlignment="1">
      <alignment horizontal="left"/>
    </xf>
    <xf numFmtId="0" fontId="12" fillId="0" borderId="44" xfId="0" applyFont="1" applyFill="1" applyBorder="1" applyAlignment="1">
      <alignment horizontal="left"/>
    </xf>
    <xf numFmtId="0" fontId="12" fillId="7" borderId="42" xfId="0" applyFont="1" applyFill="1" applyBorder="1" applyAlignment="1">
      <alignment horizontal="center"/>
    </xf>
    <xf numFmtId="0" fontId="12" fillId="7" borderId="43" xfId="0" applyFont="1" applyFill="1" applyBorder="1" applyAlignment="1">
      <alignment horizontal="center"/>
    </xf>
    <xf numFmtId="0" fontId="12" fillId="7" borderId="44" xfId="0" applyFont="1" applyFill="1" applyBorder="1" applyAlignment="1">
      <alignment horizontal="center"/>
    </xf>
    <xf numFmtId="0" fontId="6" fillId="8" borderId="15" xfId="0" applyFont="1" applyFill="1" applyBorder="1" applyAlignment="1">
      <alignment horizontal="center" vertical="center"/>
    </xf>
    <xf numFmtId="0" fontId="6" fillId="8" borderId="9" xfId="0" applyFont="1" applyFill="1" applyBorder="1" applyAlignment="1">
      <alignment horizontal="center" vertical="center"/>
    </xf>
    <xf numFmtId="0" fontId="6" fillId="8" borderId="65" xfId="0" applyFont="1" applyFill="1" applyBorder="1" applyAlignment="1">
      <alignment horizontal="center" vertical="center"/>
    </xf>
    <xf numFmtId="0" fontId="6" fillId="8" borderId="7" xfId="0" applyFont="1" applyFill="1" applyBorder="1" applyAlignment="1">
      <alignment horizontal="center" vertical="center"/>
    </xf>
    <xf numFmtId="0" fontId="6" fillId="8" borderId="5" xfId="0" applyFont="1" applyFill="1" applyBorder="1" applyAlignment="1">
      <alignment horizontal="center" vertical="center"/>
    </xf>
    <xf numFmtId="0" fontId="6" fillId="8" borderId="71" xfId="0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left"/>
    </xf>
    <xf numFmtId="0" fontId="8" fillId="0" borderId="13" xfId="0" applyFont="1" applyFill="1" applyBorder="1" applyAlignment="1">
      <alignment horizontal="left"/>
    </xf>
    <xf numFmtId="0" fontId="7" fillId="0" borderId="35" xfId="0" applyFont="1" applyFill="1" applyBorder="1" applyAlignment="1">
      <alignment horizontal="center"/>
    </xf>
    <xf numFmtId="0" fontId="7" fillId="0" borderId="36" xfId="0" applyFont="1" applyFill="1" applyBorder="1" applyAlignment="1">
      <alignment horizontal="center"/>
    </xf>
    <xf numFmtId="0" fontId="7" fillId="0" borderId="37" xfId="0" applyFont="1" applyFill="1" applyBorder="1" applyAlignment="1">
      <alignment horizontal="center"/>
    </xf>
    <xf numFmtId="0" fontId="16" fillId="9" borderId="0" xfId="14" applyFont="1" applyFill="1" applyAlignment="1">
      <alignment horizontal="center"/>
    </xf>
    <xf numFmtId="0" fontId="17" fillId="9" borderId="0" xfId="14" applyFont="1" applyFill="1"/>
    <xf numFmtId="0" fontId="17" fillId="9" borderId="0" xfId="14" applyFont="1" applyFill="1" applyAlignment="1">
      <alignment horizontal="center"/>
    </xf>
    <xf numFmtId="0" fontId="17" fillId="9" borderId="0" xfId="14" applyFont="1" applyFill="1" applyAlignment="1">
      <alignment horizontal="centerContinuous"/>
    </xf>
    <xf numFmtId="0" fontId="18" fillId="9" borderId="0" xfId="14" applyFont="1" applyFill="1" applyAlignment="1">
      <alignment horizontal="center"/>
    </xf>
    <xf numFmtId="0" fontId="19" fillId="9" borderId="0" xfId="14" applyFont="1" applyFill="1" applyAlignment="1">
      <alignment horizontal="left"/>
    </xf>
    <xf numFmtId="0" fontId="2" fillId="9" borderId="0" xfId="14" applyFont="1" applyFill="1" applyAlignment="1">
      <alignment horizontal="left"/>
    </xf>
    <xf numFmtId="0" fontId="19" fillId="9" borderId="0" xfId="14" applyFont="1" applyFill="1"/>
    <xf numFmtId="0" fontId="17" fillId="9" borderId="0" xfId="14" applyFont="1" applyFill="1"/>
    <xf numFmtId="4" fontId="17" fillId="9" borderId="0" xfId="14" applyNumberFormat="1" applyFont="1" applyFill="1" applyAlignment="1">
      <alignment horizontal="center"/>
    </xf>
    <xf numFmtId="0" fontId="21" fillId="9" borderId="0" xfId="14" applyFont="1" applyFill="1"/>
    <xf numFmtId="4" fontId="17" fillId="9" borderId="0" xfId="14" applyNumberFormat="1" applyFont="1" applyFill="1"/>
    <xf numFmtId="0" fontId="21" fillId="9" borderId="0" xfId="14" applyFont="1" applyFill="1" applyAlignment="1">
      <alignment wrapText="1"/>
    </xf>
    <xf numFmtId="4" fontId="17" fillId="9" borderId="0" xfId="14" applyNumberFormat="1" applyFont="1" applyFill="1" applyAlignment="1">
      <alignment horizontal="centerContinuous"/>
    </xf>
    <xf numFmtId="2" fontId="17" fillId="9" borderId="0" xfId="14" applyNumberFormat="1" applyFont="1" applyFill="1" applyAlignment="1">
      <alignment horizontal="centerContinuous" wrapText="1"/>
    </xf>
    <xf numFmtId="0" fontId="17" fillId="9" borderId="10" xfId="14" applyFont="1" applyFill="1" applyBorder="1" applyAlignment="1">
      <alignment horizontal="center"/>
    </xf>
    <xf numFmtId="0" fontId="17" fillId="9" borderId="11" xfId="14" applyFont="1" applyFill="1" applyBorder="1" applyAlignment="1">
      <alignment horizontal="center"/>
    </xf>
    <xf numFmtId="0" fontId="17" fillId="9" borderId="12" xfId="14" applyFont="1" applyFill="1" applyBorder="1" applyAlignment="1">
      <alignment horizontal="center"/>
    </xf>
    <xf numFmtId="0" fontId="2" fillId="2" borderId="10" xfId="14" applyFont="1" applyFill="1" applyBorder="1" applyAlignment="1">
      <alignment horizontal="center"/>
    </xf>
    <xf numFmtId="0" fontId="2" fillId="2" borderId="11" xfId="14" applyFont="1" applyFill="1" applyBorder="1" applyAlignment="1">
      <alignment horizontal="center"/>
    </xf>
    <xf numFmtId="0" fontId="2" fillId="2" borderId="12" xfId="14" applyFont="1" applyFill="1" applyBorder="1" applyAlignment="1">
      <alignment horizontal="center"/>
    </xf>
    <xf numFmtId="0" fontId="2" fillId="4" borderId="10" xfId="14" applyFont="1" applyFill="1" applyBorder="1" applyAlignment="1">
      <alignment horizontal="center"/>
    </xf>
    <xf numFmtId="0" fontId="2" fillId="4" borderId="11" xfId="14" applyFont="1" applyFill="1" applyBorder="1"/>
    <xf numFmtId="0" fontId="2" fillId="4" borderId="12" xfId="14" applyFont="1" applyFill="1" applyBorder="1"/>
    <xf numFmtId="0" fontId="19" fillId="9" borderId="77" xfId="14" applyFont="1" applyFill="1" applyBorder="1" applyAlignment="1">
      <alignment horizontal="center" vertical="center"/>
    </xf>
    <xf numFmtId="0" fontId="19" fillId="9" borderId="72" xfId="14" applyFont="1" applyFill="1" applyBorder="1" applyAlignment="1">
      <alignment horizontal="center" vertical="center" wrapText="1"/>
    </xf>
    <xf numFmtId="2" fontId="19" fillId="9" borderId="72" xfId="14" applyNumberFormat="1" applyFont="1" applyFill="1" applyBorder="1" applyAlignment="1">
      <alignment horizontal="center" vertical="center" wrapText="1"/>
    </xf>
    <xf numFmtId="0" fontId="19" fillId="9" borderId="81" xfId="14" applyFont="1" applyFill="1" applyBorder="1" applyAlignment="1">
      <alignment horizontal="center" vertical="center" wrapText="1"/>
    </xf>
    <xf numFmtId="0" fontId="2" fillId="9" borderId="9" xfId="14" applyFont="1" applyFill="1" applyBorder="1" applyAlignment="1">
      <alignment horizontal="center" vertical="center" wrapText="1"/>
    </xf>
    <xf numFmtId="0" fontId="2" fillId="9" borderId="65" xfId="14" applyFont="1" applyFill="1" applyBorder="1" applyAlignment="1">
      <alignment horizontal="center" vertical="center" wrapText="1"/>
    </xf>
    <xf numFmtId="0" fontId="19" fillId="9" borderId="82" xfId="14" applyFont="1" applyFill="1" applyBorder="1" applyAlignment="1">
      <alignment horizontal="center" vertical="center" wrapText="1"/>
    </xf>
    <xf numFmtId="4" fontId="19" fillId="9" borderId="82" xfId="14" applyNumberFormat="1" applyFont="1" applyFill="1" applyBorder="1" applyAlignment="1">
      <alignment horizontal="center" vertical="center" wrapText="1"/>
    </xf>
    <xf numFmtId="2" fontId="17" fillId="9" borderId="0" xfId="14" applyNumberFormat="1" applyFont="1" applyFill="1" applyAlignment="1">
      <alignment horizontal="center" wrapText="1"/>
    </xf>
    <xf numFmtId="0" fontId="17" fillId="9" borderId="20" xfId="14" applyFont="1" applyFill="1" applyBorder="1" applyAlignment="1">
      <alignment horizontal="center" vertical="center"/>
    </xf>
    <xf numFmtId="0" fontId="17" fillId="9" borderId="19" xfId="14" applyFont="1" applyFill="1" applyBorder="1" applyAlignment="1">
      <alignment horizontal="center" vertical="center" wrapText="1"/>
    </xf>
    <xf numFmtId="0" fontId="17" fillId="9" borderId="83" xfId="14" applyFont="1" applyFill="1" applyBorder="1" applyAlignment="1">
      <alignment horizontal="center" vertical="center" wrapText="1"/>
    </xf>
    <xf numFmtId="0" fontId="17" fillId="9" borderId="0" xfId="14" applyFont="1" applyFill="1" applyAlignment="1">
      <alignment horizontal="center" vertical="center" wrapText="1"/>
    </xf>
    <xf numFmtId="0" fontId="17" fillId="9" borderId="16" xfId="14" applyFont="1" applyFill="1" applyBorder="1" applyAlignment="1">
      <alignment horizontal="center" vertical="center" wrapText="1"/>
    </xf>
    <xf numFmtId="0" fontId="17" fillId="9" borderId="30" xfId="14" applyFont="1" applyFill="1" applyBorder="1" applyAlignment="1">
      <alignment horizontal="center" vertical="center" wrapText="1"/>
    </xf>
    <xf numFmtId="0" fontId="2" fillId="9" borderId="84" xfId="14" applyFont="1" applyFill="1" applyBorder="1" applyAlignment="1">
      <alignment horizontal="center" vertical="center" wrapText="1"/>
    </xf>
    <xf numFmtId="0" fontId="2" fillId="9" borderId="85" xfId="14" applyFont="1" applyFill="1" applyBorder="1" applyAlignment="1">
      <alignment horizontal="center" vertical="center" wrapText="1"/>
    </xf>
    <xf numFmtId="0" fontId="2" fillId="9" borderId="26" xfId="14" applyFont="1" applyFill="1" applyBorder="1" applyAlignment="1">
      <alignment horizontal="center" vertical="center" wrapText="1"/>
    </xf>
    <xf numFmtId="0" fontId="17" fillId="9" borderId="33" xfId="14" applyFont="1" applyFill="1" applyBorder="1" applyAlignment="1">
      <alignment horizontal="center" vertical="center"/>
    </xf>
    <xf numFmtId="0" fontId="17" fillId="9" borderId="31" xfId="14" applyFont="1" applyFill="1" applyBorder="1" applyAlignment="1">
      <alignment horizontal="center" vertical="center" wrapText="1"/>
    </xf>
    <xf numFmtId="2" fontId="21" fillId="5" borderId="58" xfId="14" applyNumberFormat="1" applyFont="1" applyFill="1" applyBorder="1" applyAlignment="1">
      <alignment horizontal="center" wrapText="1"/>
    </xf>
    <xf numFmtId="0" fontId="17" fillId="9" borderId="86" xfId="14" applyFont="1" applyFill="1" applyBorder="1" applyAlignment="1">
      <alignment horizontal="center" vertical="center" wrapText="1"/>
    </xf>
    <xf numFmtId="0" fontId="17" fillId="9" borderId="32" xfId="14" applyFont="1" applyFill="1" applyBorder="1" applyAlignment="1">
      <alignment horizontal="center" vertical="center" wrapText="1"/>
    </xf>
    <xf numFmtId="0" fontId="17" fillId="9" borderId="34" xfId="14" applyFont="1" applyFill="1" applyBorder="1" applyAlignment="1">
      <alignment horizontal="center" vertical="center" wrapText="1"/>
    </xf>
    <xf numFmtId="0" fontId="23" fillId="9" borderId="0" xfId="14" applyFont="1" applyFill="1" applyAlignment="1">
      <alignment horizontal="center"/>
    </xf>
    <xf numFmtId="0" fontId="17" fillId="9" borderId="87" xfId="14" applyFont="1" applyFill="1" applyBorder="1"/>
    <xf numFmtId="0" fontId="17" fillId="9" borderId="88" xfId="14" applyFont="1" applyFill="1" applyBorder="1"/>
    <xf numFmtId="0" fontId="17" fillId="9" borderId="88" xfId="14" applyFont="1" applyFill="1" applyBorder="1" applyAlignment="1">
      <alignment horizontal="center"/>
    </xf>
    <xf numFmtId="2" fontId="17" fillId="9" borderId="88" xfId="14" applyNumberFormat="1" applyFont="1" applyFill="1" applyBorder="1" applyAlignment="1">
      <alignment horizontal="center" wrapText="1"/>
    </xf>
    <xf numFmtId="0" fontId="17" fillId="9" borderId="36" xfId="14" applyFont="1" applyFill="1" applyBorder="1" applyAlignment="1">
      <alignment horizontal="center"/>
    </xf>
    <xf numFmtId="0" fontId="17" fillId="9" borderId="37" xfId="14" applyFont="1" applyFill="1" applyBorder="1" applyAlignment="1">
      <alignment horizontal="center"/>
    </xf>
    <xf numFmtId="0" fontId="17" fillId="9" borderId="41" xfId="14" applyFont="1" applyFill="1" applyBorder="1" applyAlignment="1">
      <alignment horizontal="center"/>
    </xf>
    <xf numFmtId="4" fontId="17" fillId="9" borderId="89" xfId="14" applyNumberFormat="1" applyFont="1" applyFill="1" applyBorder="1" applyAlignment="1">
      <alignment horizontal="center"/>
    </xf>
    <xf numFmtId="0" fontId="17" fillId="9" borderId="0" xfId="14" applyFont="1" applyFill="1" applyAlignment="1">
      <alignment vertical="top"/>
    </xf>
    <xf numFmtId="0" fontId="24" fillId="9" borderId="52" xfId="14" applyFont="1" applyFill="1" applyBorder="1"/>
    <xf numFmtId="0" fontId="24" fillId="9" borderId="47" xfId="14" applyFont="1" applyFill="1" applyBorder="1"/>
    <xf numFmtId="0" fontId="24" fillId="9" borderId="47" xfId="14" applyFont="1" applyFill="1" applyBorder="1" applyAlignment="1">
      <alignment horizontal="center"/>
    </xf>
    <xf numFmtId="2" fontId="24" fillId="9" borderId="47" xfId="14" applyNumberFormat="1" applyFont="1" applyFill="1" applyBorder="1" applyAlignment="1">
      <alignment horizontal="center"/>
    </xf>
    <xf numFmtId="2" fontId="24" fillId="9" borderId="47" xfId="14" applyNumberFormat="1" applyFont="1" applyFill="1" applyBorder="1" applyAlignment="1">
      <alignment horizontal="right"/>
    </xf>
    <xf numFmtId="4" fontId="24" fillId="9" borderId="47" xfId="14" applyNumberFormat="1" applyFont="1" applyFill="1" applyBorder="1" applyAlignment="1">
      <alignment horizontal="right"/>
    </xf>
    <xf numFmtId="2" fontId="24" fillId="9" borderId="54" xfId="14" applyNumberFormat="1" applyFont="1" applyFill="1" applyBorder="1" applyAlignment="1">
      <alignment horizontal="right"/>
    </xf>
    <xf numFmtId="2" fontId="24" fillId="9" borderId="43" xfId="14" applyNumberFormat="1" applyFont="1" applyFill="1" applyBorder="1" applyAlignment="1">
      <alignment horizontal="right"/>
    </xf>
    <xf numFmtId="0" fontId="24" fillId="9" borderId="44" xfId="14" applyFont="1" applyFill="1" applyBorder="1"/>
    <xf numFmtId="2" fontId="24" fillId="9" borderId="55" xfId="14" applyNumberFormat="1" applyFont="1" applyFill="1" applyBorder="1"/>
    <xf numFmtId="4" fontId="24" fillId="9" borderId="55" xfId="14" applyNumberFormat="1" applyFont="1" applyFill="1" applyBorder="1"/>
    <xf numFmtId="2" fontId="24" fillId="9" borderId="47" xfId="14" applyNumberFormat="1" applyFont="1" applyFill="1" applyBorder="1"/>
    <xf numFmtId="4" fontId="24" fillId="9" borderId="47" xfId="14" applyNumberFormat="1" applyFont="1" applyFill="1" applyBorder="1"/>
    <xf numFmtId="4" fontId="24" fillId="9" borderId="43" xfId="14" applyNumberFormat="1" applyFont="1" applyFill="1" applyBorder="1"/>
    <xf numFmtId="2" fontId="24" fillId="9" borderId="43" xfId="14" applyNumberFormat="1" applyFont="1" applyFill="1" applyBorder="1"/>
    <xf numFmtId="2" fontId="24" fillId="9" borderId="44" xfId="14" applyNumberFormat="1" applyFont="1" applyFill="1" applyBorder="1"/>
    <xf numFmtId="0" fontId="17" fillId="13" borderId="52" xfId="14" applyFont="1" applyFill="1" applyBorder="1"/>
    <xf numFmtId="0" fontId="19" fillId="13" borderId="47" xfId="14" applyFont="1" applyFill="1" applyBorder="1" applyAlignment="1">
      <alignment horizontal="left"/>
    </xf>
    <xf numFmtId="0" fontId="17" fillId="13" borderId="47" xfId="14" applyFont="1" applyFill="1" applyBorder="1" applyAlignment="1">
      <alignment horizontal="center"/>
    </xf>
    <xf numFmtId="2" fontId="21" fillId="13" borderId="47" xfId="14" applyNumberFormat="1" applyFont="1" applyFill="1" applyBorder="1" applyAlignment="1">
      <alignment horizontal="right"/>
    </xf>
    <xf numFmtId="8" fontId="21" fillId="13" borderId="47" xfId="14" applyNumberFormat="1" applyFont="1" applyFill="1" applyBorder="1" applyAlignment="1">
      <alignment horizontal="right"/>
    </xf>
    <xf numFmtId="2" fontId="21" fillId="13" borderId="54" xfId="14" applyNumberFormat="1" applyFont="1" applyFill="1" applyBorder="1" applyAlignment="1">
      <alignment horizontal="right"/>
    </xf>
    <xf numFmtId="2" fontId="21" fillId="13" borderId="43" xfId="14" applyNumberFormat="1" applyFont="1" applyFill="1" applyBorder="1" applyAlignment="1">
      <alignment horizontal="right"/>
    </xf>
    <xf numFmtId="39" fontId="21" fillId="13" borderId="44" xfId="14" applyNumberFormat="1" applyFont="1" applyFill="1" applyBorder="1"/>
    <xf numFmtId="40" fontId="21" fillId="13" borderId="55" xfId="14" applyNumberFormat="1" applyFont="1" applyFill="1" applyBorder="1" applyAlignment="1">
      <alignment horizontal="right"/>
    </xf>
    <xf numFmtId="168" fontId="21" fillId="13" borderId="55" xfId="14" applyNumberFormat="1" applyFont="1" applyFill="1" applyBorder="1" applyAlignment="1">
      <alignment horizontal="right"/>
    </xf>
    <xf numFmtId="8" fontId="21" fillId="13" borderId="55" xfId="14" applyNumberFormat="1" applyFont="1" applyFill="1" applyBorder="1" applyAlignment="1">
      <alignment horizontal="right"/>
    </xf>
    <xf numFmtId="39" fontId="17" fillId="9" borderId="0" xfId="14" applyNumberFormat="1" applyFont="1" applyFill="1"/>
    <xf numFmtId="0" fontId="17" fillId="14" borderId="52" xfId="14" applyFont="1" applyFill="1" applyBorder="1"/>
    <xf numFmtId="0" fontId="2" fillId="14" borderId="47" xfId="14" applyFont="1" applyFill="1" applyBorder="1" applyAlignment="1">
      <alignment horizontal="left"/>
    </xf>
    <xf numFmtId="10" fontId="22" fillId="14" borderId="47" xfId="12" applyNumberFormat="1" applyFont="1" applyFill="1" applyBorder="1" applyAlignment="1">
      <alignment horizontal="center"/>
    </xf>
    <xf numFmtId="0" fontId="17" fillId="14" borderId="47" xfId="14" applyFont="1" applyFill="1" applyBorder="1" applyAlignment="1">
      <alignment horizontal="center"/>
    </xf>
    <xf numFmtId="2" fontId="21" fillId="14" borderId="47" xfId="14" applyNumberFormat="1" applyFont="1" applyFill="1" applyBorder="1" applyAlignment="1">
      <alignment horizontal="right"/>
    </xf>
    <xf numFmtId="8" fontId="24" fillId="14" borderId="47" xfId="14" applyNumberFormat="1" applyFont="1" applyFill="1" applyBorder="1" applyAlignment="1">
      <alignment horizontal="right"/>
    </xf>
    <xf numFmtId="2" fontId="21" fillId="14" borderId="54" xfId="14" applyNumberFormat="1" applyFont="1" applyFill="1" applyBorder="1" applyAlignment="1">
      <alignment horizontal="right"/>
    </xf>
    <xf numFmtId="2" fontId="21" fillId="14" borderId="43" xfId="14" applyNumberFormat="1" applyFont="1" applyFill="1" applyBorder="1" applyAlignment="1">
      <alignment horizontal="right"/>
    </xf>
    <xf numFmtId="2" fontId="21" fillId="14" borderId="90" xfId="14" applyNumberFormat="1" applyFont="1" applyFill="1" applyBorder="1" applyAlignment="1">
      <alignment horizontal="right"/>
    </xf>
    <xf numFmtId="39" fontId="21" fillId="14" borderId="49" xfId="14" applyNumberFormat="1" applyFont="1" applyFill="1" applyBorder="1"/>
    <xf numFmtId="8" fontId="21" fillId="14" borderId="55" xfId="14" applyNumberFormat="1" applyFont="1" applyFill="1" applyBorder="1" applyAlignment="1">
      <alignment horizontal="right"/>
    </xf>
    <xf numFmtId="168" fontId="21" fillId="14" borderId="55" xfId="14" applyNumberFormat="1" applyFont="1" applyFill="1" applyBorder="1" applyAlignment="1">
      <alignment horizontal="right"/>
    </xf>
    <xf numFmtId="0" fontId="17" fillId="15" borderId="52" xfId="14" applyFont="1" applyFill="1" applyBorder="1"/>
    <xf numFmtId="0" fontId="2" fillId="15" borderId="47" xfId="14" applyFont="1" applyFill="1" applyBorder="1" applyAlignment="1">
      <alignment horizontal="left"/>
    </xf>
    <xf numFmtId="0" fontId="17" fillId="15" borderId="47" xfId="14" applyFont="1" applyFill="1" applyBorder="1" applyAlignment="1">
      <alignment horizontal="center"/>
    </xf>
    <xf numFmtId="2" fontId="17" fillId="15" borderId="47" xfId="14" applyNumberFormat="1" applyFont="1" applyFill="1" applyBorder="1" applyAlignment="1">
      <alignment horizontal="right"/>
    </xf>
    <xf numFmtId="8" fontId="21" fillId="15" borderId="47" xfId="14" applyNumberFormat="1" applyFont="1" applyFill="1" applyBorder="1" applyAlignment="1">
      <alignment horizontal="right"/>
    </xf>
    <xf numFmtId="2" fontId="17" fillId="15" borderId="54" xfId="14" applyNumberFormat="1" applyFont="1" applyFill="1" applyBorder="1" applyAlignment="1">
      <alignment horizontal="right"/>
    </xf>
    <xf numFmtId="2" fontId="17" fillId="15" borderId="43" xfId="14" applyNumberFormat="1" applyFont="1" applyFill="1" applyBorder="1" applyAlignment="1">
      <alignment horizontal="right"/>
    </xf>
    <xf numFmtId="2" fontId="17" fillId="15" borderId="90" xfId="14" applyNumberFormat="1" applyFont="1" applyFill="1" applyBorder="1" applyAlignment="1">
      <alignment horizontal="right"/>
    </xf>
    <xf numFmtId="39" fontId="17" fillId="15" borderId="49" xfId="14" applyNumberFormat="1" applyFont="1" applyFill="1" applyBorder="1"/>
    <xf numFmtId="39" fontId="17" fillId="15" borderId="55" xfId="14" applyNumberFormat="1" applyFont="1" applyFill="1" applyBorder="1"/>
    <xf numFmtId="4" fontId="17" fillId="15" borderId="55" xfId="14" applyNumberFormat="1" applyFont="1" applyFill="1" applyBorder="1"/>
    <xf numFmtId="0" fontId="17" fillId="9" borderId="52" xfId="14" applyFont="1" applyFill="1" applyBorder="1"/>
    <xf numFmtId="0" fontId="23" fillId="9" borderId="47" xfId="14" applyFont="1" applyFill="1" applyBorder="1" applyAlignment="1">
      <alignment horizontal="left"/>
    </xf>
    <xf numFmtId="0" fontId="17" fillId="9" borderId="47" xfId="14" applyFont="1" applyFill="1" applyBorder="1" applyAlignment="1">
      <alignment horizontal="center"/>
    </xf>
    <xf numFmtId="2" fontId="17" fillId="9" borderId="47" xfId="14" applyNumberFormat="1" applyFont="1" applyFill="1" applyBorder="1" applyAlignment="1">
      <alignment horizontal="right"/>
    </xf>
    <xf numFmtId="4" fontId="17" fillId="9" borderId="47" xfId="14" applyNumberFormat="1" applyFont="1" applyFill="1" applyBorder="1" applyAlignment="1">
      <alignment horizontal="right"/>
    </xf>
    <xf numFmtId="2" fontId="17" fillId="9" borderId="54" xfId="14" applyNumberFormat="1" applyFont="1" applyFill="1" applyBorder="1" applyAlignment="1">
      <alignment horizontal="right"/>
    </xf>
    <xf numFmtId="2" fontId="17" fillId="9" borderId="43" xfId="14" applyNumberFormat="1" applyFont="1" applyFill="1" applyBorder="1" applyAlignment="1">
      <alignment horizontal="right"/>
    </xf>
    <xf numFmtId="39" fontId="17" fillId="9" borderId="44" xfId="14" applyNumberFormat="1" applyFont="1" applyFill="1" applyBorder="1"/>
    <xf numFmtId="39" fontId="17" fillId="9" borderId="55" xfId="14" applyNumberFormat="1" applyFont="1" applyFill="1" applyBorder="1"/>
    <xf numFmtId="4" fontId="17" fillId="9" borderId="55" xfId="14" applyNumberFormat="1" applyFont="1" applyFill="1" applyBorder="1"/>
    <xf numFmtId="0" fontId="17" fillId="9" borderId="22" xfId="14" applyFont="1" applyFill="1" applyBorder="1" applyAlignment="1">
      <alignment horizontal="center"/>
    </xf>
    <xf numFmtId="0" fontId="17" fillId="9" borderId="47" xfId="14" applyFont="1" applyFill="1" applyBorder="1"/>
    <xf numFmtId="0" fontId="2" fillId="9" borderId="47" xfId="14" applyFont="1" applyFill="1" applyBorder="1" applyAlignment="1">
      <alignment horizontal="center"/>
    </xf>
    <xf numFmtId="0" fontId="17" fillId="9" borderId="43" xfId="14" applyFont="1" applyFill="1" applyBorder="1"/>
    <xf numFmtId="0" fontId="17" fillId="9" borderId="44" xfId="14" applyFont="1" applyFill="1" applyBorder="1" applyAlignment="1">
      <alignment horizontal="center"/>
    </xf>
    <xf numFmtId="0" fontId="17" fillId="9" borderId="55" xfId="14" applyFont="1" applyFill="1" applyBorder="1" applyAlignment="1">
      <alignment horizontal="center"/>
    </xf>
    <xf numFmtId="4" fontId="17" fillId="9" borderId="55" xfId="14" applyNumberFormat="1" applyFont="1" applyFill="1" applyBorder="1" applyAlignment="1">
      <alignment horizontal="center"/>
    </xf>
    <xf numFmtId="0" fontId="19" fillId="9" borderId="50" xfId="14" applyFont="1" applyFill="1" applyBorder="1" applyAlignment="1">
      <alignment horizontal="left"/>
    </xf>
    <xf numFmtId="0" fontId="19" fillId="9" borderId="54" xfId="14" applyFont="1" applyFill="1" applyBorder="1" applyAlignment="1">
      <alignment horizontal="left"/>
    </xf>
    <xf numFmtId="0" fontId="17" fillId="9" borderId="91" xfId="14" applyFont="1" applyFill="1" applyBorder="1" applyAlignment="1">
      <alignment horizontal="center"/>
    </xf>
    <xf numFmtId="0" fontId="17" fillId="9" borderId="84" xfId="14" applyFont="1" applyFill="1" applyBorder="1" applyAlignment="1">
      <alignment horizontal="center"/>
    </xf>
    <xf numFmtId="2" fontId="17" fillId="9" borderId="84" xfId="14" applyNumberFormat="1" applyFont="1" applyFill="1" applyBorder="1" applyAlignment="1">
      <alignment horizontal="center"/>
    </xf>
    <xf numFmtId="0" fontId="17" fillId="9" borderId="27" xfId="14" applyFont="1" applyFill="1" applyBorder="1" applyAlignment="1">
      <alignment horizontal="center"/>
    </xf>
    <xf numFmtId="0" fontId="17" fillId="9" borderId="92" xfId="14" applyFont="1" applyFill="1" applyBorder="1" applyAlignment="1">
      <alignment horizontal="center"/>
    </xf>
    <xf numFmtId="0" fontId="17" fillId="9" borderId="28" xfId="14" applyFont="1" applyFill="1" applyBorder="1" applyAlignment="1">
      <alignment horizontal="center"/>
    </xf>
    <xf numFmtId="4" fontId="17" fillId="9" borderId="28" xfId="14" applyNumberFormat="1" applyFont="1" applyFill="1" applyBorder="1" applyAlignment="1">
      <alignment horizontal="center"/>
    </xf>
    <xf numFmtId="0" fontId="19" fillId="9" borderId="93" xfId="14" applyFont="1" applyFill="1" applyBorder="1" applyAlignment="1">
      <alignment horizontal="center" wrapText="1"/>
    </xf>
    <xf numFmtId="0" fontId="19" fillId="9" borderId="94" xfId="14" applyFont="1" applyFill="1" applyBorder="1" applyAlignment="1">
      <alignment horizontal="center" vertical="center"/>
    </xf>
    <xf numFmtId="0" fontId="17" fillId="9" borderId="94" xfId="14" applyFont="1" applyFill="1" applyBorder="1" applyAlignment="1">
      <alignment horizontal="center"/>
    </xf>
    <xf numFmtId="2" fontId="17" fillId="9" borderId="94" xfId="14" applyNumberFormat="1" applyFont="1" applyFill="1" applyBorder="1" applyAlignment="1">
      <alignment horizontal="center"/>
    </xf>
    <xf numFmtId="0" fontId="17" fillId="9" borderId="94" xfId="14" applyFont="1" applyFill="1" applyBorder="1" applyAlignment="1">
      <alignment horizontal="center" wrapText="1"/>
    </xf>
    <xf numFmtId="2" fontId="17" fillId="9" borderId="94" xfId="14" applyNumberFormat="1" applyFont="1" applyFill="1" applyBorder="1" applyAlignment="1">
      <alignment horizontal="right"/>
    </xf>
    <xf numFmtId="0" fontId="17" fillId="9" borderId="94" xfId="14" applyFont="1" applyFill="1" applyBorder="1"/>
    <xf numFmtId="0" fontId="17" fillId="9" borderId="11" xfId="14" applyFont="1" applyFill="1" applyBorder="1"/>
    <xf numFmtId="0" fontId="17" fillId="9" borderId="12" xfId="14" applyFont="1" applyFill="1" applyBorder="1"/>
    <xf numFmtId="0" fontId="17" fillId="9" borderId="95" xfId="14" applyFont="1" applyFill="1" applyBorder="1"/>
    <xf numFmtId="4" fontId="17" fillId="9" borderId="95" xfId="14" applyNumberFormat="1" applyFont="1" applyFill="1" applyBorder="1" applyAlignment="1">
      <alignment horizontal="center"/>
    </xf>
    <xf numFmtId="0" fontId="19" fillId="0" borderId="87" xfId="14" applyFont="1" applyBorder="1" applyAlignment="1">
      <alignment wrapText="1"/>
    </xf>
    <xf numFmtId="0" fontId="24" fillId="0" borderId="88" xfId="14" applyFont="1" applyBorder="1" applyAlignment="1">
      <alignment horizontal="left"/>
    </xf>
    <xf numFmtId="0" fontId="24" fillId="0" borderId="88" xfId="14" applyFont="1" applyBorder="1" applyAlignment="1">
      <alignment horizontal="center"/>
    </xf>
    <xf numFmtId="2" fontId="24" fillId="0" borderId="88" xfId="14" applyNumberFormat="1" applyFont="1" applyBorder="1" applyAlignment="1">
      <alignment horizontal="center"/>
    </xf>
    <xf numFmtId="40" fontId="24" fillId="9" borderId="48" xfId="14" applyNumberFormat="1" applyFont="1" applyFill="1" applyBorder="1" applyAlignment="1">
      <alignment horizontal="right"/>
    </xf>
    <xf numFmtId="2" fontId="24" fillId="0" borderId="96" xfId="14" applyNumberFormat="1" applyFont="1" applyBorder="1" applyAlignment="1">
      <alignment horizontal="right"/>
    </xf>
    <xf numFmtId="0" fontId="24" fillId="0" borderId="88" xfId="14" applyFont="1" applyBorder="1"/>
    <xf numFmtId="0" fontId="24" fillId="0" borderId="36" xfId="14" applyFont="1" applyBorder="1"/>
    <xf numFmtId="0" fontId="24" fillId="0" borderId="37" xfId="14" applyFont="1" applyBorder="1"/>
    <xf numFmtId="0" fontId="24" fillId="0" borderId="89" xfId="14" applyFont="1" applyBorder="1"/>
    <xf numFmtId="4" fontId="24" fillId="9" borderId="41" xfId="14" applyNumberFormat="1" applyFont="1" applyFill="1" applyBorder="1" applyAlignment="1">
      <alignment horizontal="right"/>
    </xf>
    <xf numFmtId="4" fontId="24" fillId="9" borderId="41" xfId="14" applyNumberFormat="1" applyFont="1" applyFill="1" applyBorder="1"/>
    <xf numFmtId="0" fontId="19" fillId="9" borderId="38" xfId="14" applyFont="1" applyFill="1" applyBorder="1"/>
    <xf numFmtId="0" fontId="24" fillId="9" borderId="48" xfId="14" applyFont="1" applyFill="1" applyBorder="1"/>
    <xf numFmtId="0" fontId="24" fillId="9" borderId="48" xfId="14" applyFont="1" applyFill="1" applyBorder="1" applyAlignment="1">
      <alignment horizontal="center"/>
    </xf>
    <xf numFmtId="2" fontId="24" fillId="9" borderId="48" xfId="14" applyNumberFormat="1" applyFont="1" applyFill="1" applyBorder="1" applyAlignment="1">
      <alignment horizontal="center"/>
    </xf>
    <xf numFmtId="2" fontId="25" fillId="9" borderId="40" xfId="14" applyNumberFormat="1" applyFont="1" applyFill="1" applyBorder="1" applyAlignment="1">
      <alignment horizontal="center"/>
    </xf>
    <xf numFmtId="0" fontId="25" fillId="9" borderId="48" xfId="14" applyFont="1" applyFill="1" applyBorder="1" applyAlignment="1">
      <alignment horizontal="center"/>
    </xf>
    <xf numFmtId="0" fontId="25" fillId="9" borderId="23" xfId="14" applyFont="1" applyFill="1" applyBorder="1" applyAlignment="1">
      <alignment horizontal="center"/>
    </xf>
    <xf numFmtId="2" fontId="25" fillId="9" borderId="53" xfId="14" applyNumberFormat="1" applyFont="1" applyFill="1" applyBorder="1" applyAlignment="1">
      <alignment horizontal="center"/>
    </xf>
    <xf numFmtId="0" fontId="25" fillId="9" borderId="41" xfId="14" applyFont="1" applyFill="1" applyBorder="1" applyAlignment="1">
      <alignment horizontal="center"/>
    </xf>
    <xf numFmtId="0" fontId="26" fillId="9" borderId="0" xfId="14" applyFont="1" applyFill="1" applyAlignment="1">
      <alignment horizontal="center"/>
    </xf>
    <xf numFmtId="168" fontId="17" fillId="9" borderId="0" xfId="14" applyNumberFormat="1" applyFont="1" applyFill="1" applyAlignment="1">
      <alignment horizontal="center"/>
    </xf>
    <xf numFmtId="0" fontId="19" fillId="9" borderId="52" xfId="14" applyFont="1" applyFill="1" applyBorder="1"/>
    <xf numFmtId="40" fontId="24" fillId="9" borderId="47" xfId="14" applyNumberFormat="1" applyFont="1" applyFill="1" applyBorder="1" applyAlignment="1">
      <alignment horizontal="right"/>
    </xf>
    <xf numFmtId="43" fontId="24" fillId="9" borderId="55" xfId="14" applyNumberFormat="1" applyFont="1" applyFill="1" applyBorder="1" applyAlignment="1">
      <alignment horizontal="center"/>
    </xf>
    <xf numFmtId="4" fontId="24" fillId="9" borderId="55" xfId="14" applyNumberFormat="1" applyFont="1" applyFill="1" applyBorder="1" applyAlignment="1">
      <alignment horizontal="right"/>
    </xf>
    <xf numFmtId="43" fontId="17" fillId="9" borderId="0" xfId="14" applyNumberFormat="1" applyFont="1" applyFill="1" applyAlignment="1">
      <alignment horizontal="center"/>
    </xf>
    <xf numFmtId="8" fontId="17" fillId="9" borderId="0" xfId="14" applyNumberFormat="1" applyFont="1" applyFill="1" applyAlignment="1">
      <alignment horizontal="center"/>
    </xf>
    <xf numFmtId="0" fontId="24" fillId="9" borderId="54" xfId="14" applyFont="1" applyFill="1" applyBorder="1" applyAlignment="1">
      <alignment horizontal="left" vertical="center"/>
    </xf>
    <xf numFmtId="0" fontId="19" fillId="3" borderId="52" xfId="14" applyFont="1" applyFill="1" applyBorder="1"/>
    <xf numFmtId="0" fontId="17" fillId="3" borderId="47" xfId="14" applyFont="1" applyFill="1" applyBorder="1"/>
    <xf numFmtId="0" fontId="17" fillId="3" borderId="47" xfId="14" applyFont="1" applyFill="1" applyBorder="1" applyAlignment="1">
      <alignment horizontal="center"/>
    </xf>
    <xf numFmtId="2" fontId="17" fillId="3" borderId="47" xfId="14" applyNumberFormat="1" applyFont="1" applyFill="1" applyBorder="1" applyAlignment="1">
      <alignment horizontal="center"/>
    </xf>
    <xf numFmtId="8" fontId="21" fillId="3" borderId="47" xfId="14" applyNumberFormat="1" applyFont="1" applyFill="1" applyBorder="1" applyAlignment="1">
      <alignment horizontal="right"/>
    </xf>
    <xf numFmtId="2" fontId="27" fillId="3" borderId="40" xfId="14" applyNumberFormat="1" applyFont="1" applyFill="1" applyBorder="1" applyAlignment="1">
      <alignment horizontal="center"/>
    </xf>
    <xf numFmtId="0" fontId="27" fillId="3" borderId="48" xfId="14" applyFont="1" applyFill="1" applyBorder="1" applyAlignment="1">
      <alignment horizontal="center"/>
    </xf>
    <xf numFmtId="0" fontId="27" fillId="3" borderId="23" xfId="14" applyFont="1" applyFill="1" applyBorder="1" applyAlignment="1">
      <alignment horizontal="center"/>
    </xf>
    <xf numFmtId="2" fontId="27" fillId="3" borderId="53" xfId="14" applyNumberFormat="1" applyFont="1" applyFill="1" applyBorder="1" applyAlignment="1">
      <alignment horizontal="center"/>
    </xf>
    <xf numFmtId="0" fontId="21" fillId="3" borderId="55" xfId="14" applyFont="1" applyFill="1" applyBorder="1"/>
    <xf numFmtId="8" fontId="21" fillId="3" borderId="55" xfId="14" applyNumberFormat="1" applyFont="1" applyFill="1" applyBorder="1" applyAlignment="1">
      <alignment horizontal="right"/>
    </xf>
    <xf numFmtId="2" fontId="17" fillId="9" borderId="47" xfId="14" applyNumberFormat="1" applyFont="1" applyFill="1" applyBorder="1" applyAlignment="1">
      <alignment horizontal="center"/>
    </xf>
    <xf numFmtId="2" fontId="26" fillId="9" borderId="40" xfId="14" applyNumberFormat="1" applyFont="1" applyFill="1" applyBorder="1" applyAlignment="1">
      <alignment horizontal="center"/>
    </xf>
    <xf numFmtId="0" fontId="26" fillId="9" borderId="48" xfId="14" applyFont="1" applyFill="1" applyBorder="1" applyAlignment="1">
      <alignment horizontal="center"/>
    </xf>
    <xf numFmtId="0" fontId="26" fillId="9" borderId="23" xfId="14" applyFont="1" applyFill="1" applyBorder="1" applyAlignment="1">
      <alignment horizontal="center"/>
    </xf>
    <xf numFmtId="2" fontId="26" fillId="9" borderId="53" xfId="14" applyNumberFormat="1" applyFont="1" applyFill="1" applyBorder="1" applyAlignment="1">
      <alignment horizontal="center"/>
    </xf>
    <xf numFmtId="0" fontId="17" fillId="9" borderId="55" xfId="14" applyFont="1" applyFill="1" applyBorder="1"/>
    <xf numFmtId="4" fontId="17" fillId="9" borderId="55" xfId="14" applyNumberFormat="1" applyFont="1" applyFill="1" applyBorder="1" applyAlignment="1">
      <alignment horizontal="right"/>
    </xf>
    <xf numFmtId="0" fontId="19" fillId="0" borderId="52" xfId="14" applyFont="1" applyBorder="1"/>
    <xf numFmtId="0" fontId="2" fillId="0" borderId="47" xfId="14" applyFont="1" applyBorder="1"/>
    <xf numFmtId="10" fontId="24" fillId="0" borderId="47" xfId="14" applyNumberFormat="1" applyFont="1" applyBorder="1" applyAlignment="1">
      <alignment horizontal="center"/>
    </xf>
    <xf numFmtId="0" fontId="2" fillId="0" borderId="47" xfId="14" applyFont="1" applyBorder="1" applyAlignment="1">
      <alignment horizontal="center"/>
    </xf>
    <xf numFmtId="2" fontId="2" fillId="0" borderId="47" xfId="14" applyNumberFormat="1" applyFont="1" applyBorder="1" applyAlignment="1">
      <alignment horizontal="center"/>
    </xf>
    <xf numFmtId="40" fontId="24" fillId="0" borderId="47" xfId="14" applyNumberFormat="1" applyFont="1" applyBorder="1"/>
    <xf numFmtId="2" fontId="27" fillId="0" borderId="40" xfId="14" applyNumberFormat="1" applyFont="1" applyBorder="1" applyAlignment="1">
      <alignment horizontal="center"/>
    </xf>
    <xf numFmtId="0" fontId="27" fillId="0" borderId="48" xfId="14" applyFont="1" applyBorder="1" applyAlignment="1">
      <alignment horizontal="center"/>
    </xf>
    <xf numFmtId="0" fontId="27" fillId="0" borderId="23" xfId="14" applyFont="1" applyBorder="1" applyAlignment="1">
      <alignment horizontal="center"/>
    </xf>
    <xf numFmtId="2" fontId="27" fillId="0" borderId="53" xfId="14" applyNumberFormat="1" applyFont="1" applyBorder="1" applyAlignment="1">
      <alignment horizontal="center"/>
    </xf>
    <xf numFmtId="0" fontId="21" fillId="0" borderId="55" xfId="14" applyFont="1" applyBorder="1"/>
    <xf numFmtId="40" fontId="24" fillId="0" borderId="55" xfId="14" applyNumberFormat="1" applyFont="1" applyBorder="1" applyAlignment="1">
      <alignment horizontal="right"/>
    </xf>
    <xf numFmtId="40" fontId="24" fillId="0" borderId="55" xfId="14" applyNumberFormat="1" applyFont="1" applyBorder="1"/>
    <xf numFmtId="168" fontId="2" fillId="0" borderId="47" xfId="14" applyNumberFormat="1" applyFont="1" applyBorder="1" applyAlignment="1">
      <alignment horizontal="right"/>
    </xf>
    <xf numFmtId="2" fontId="28" fillId="0" borderId="40" xfId="14" applyNumberFormat="1" applyFont="1" applyBorder="1" applyAlignment="1">
      <alignment horizontal="center"/>
    </xf>
    <xf numFmtId="0" fontId="28" fillId="0" borderId="48" xfId="14" applyFont="1" applyBorder="1" applyAlignment="1">
      <alignment horizontal="center"/>
    </xf>
    <xf numFmtId="0" fontId="28" fillId="0" borderId="23" xfId="14" applyFont="1" applyBorder="1" applyAlignment="1">
      <alignment horizontal="center"/>
    </xf>
    <xf numFmtId="2" fontId="28" fillId="0" borderId="53" xfId="14" applyNumberFormat="1" applyFont="1" applyBorder="1" applyAlignment="1">
      <alignment horizontal="center"/>
    </xf>
    <xf numFmtId="0" fontId="2" fillId="0" borderId="55" xfId="14" applyFont="1" applyBorder="1"/>
    <xf numFmtId="168" fontId="2" fillId="0" borderId="55" xfId="14" applyNumberFormat="1" applyFont="1" applyBorder="1" applyAlignment="1">
      <alignment horizontal="right"/>
    </xf>
    <xf numFmtId="168" fontId="2" fillId="0" borderId="55" xfId="14" applyNumberFormat="1" applyFont="1" applyBorder="1"/>
    <xf numFmtId="0" fontId="24" fillId="9" borderId="55" xfId="14" applyFont="1" applyFill="1" applyBorder="1"/>
    <xf numFmtId="0" fontId="2" fillId="9" borderId="52" xfId="14" applyFont="1" applyFill="1" applyBorder="1"/>
    <xf numFmtId="43" fontId="17" fillId="9" borderId="47" xfId="14" applyNumberFormat="1" applyFont="1" applyFill="1" applyBorder="1" applyAlignment="1">
      <alignment horizontal="center"/>
    </xf>
    <xf numFmtId="43" fontId="17" fillId="9" borderId="54" xfId="14" applyNumberFormat="1" applyFont="1" applyFill="1" applyBorder="1" applyAlignment="1">
      <alignment horizontal="right"/>
    </xf>
    <xf numFmtId="0" fontId="17" fillId="9" borderId="44" xfId="14" applyFont="1" applyFill="1" applyBorder="1"/>
    <xf numFmtId="0" fontId="19" fillId="3" borderId="97" xfId="14" applyFont="1" applyFill="1" applyBorder="1"/>
    <xf numFmtId="0" fontId="23" fillId="3" borderId="98" xfId="14" applyFont="1" applyFill="1" applyBorder="1"/>
    <xf numFmtId="0" fontId="17" fillId="3" borderId="98" xfId="14" applyFont="1" applyFill="1" applyBorder="1" applyAlignment="1">
      <alignment horizontal="center"/>
    </xf>
    <xf numFmtId="43" fontId="17" fillId="3" borderId="98" xfId="14" applyNumberFormat="1" applyFont="1" applyFill="1" applyBorder="1" applyAlignment="1">
      <alignment horizontal="center"/>
    </xf>
    <xf numFmtId="2" fontId="17" fillId="3" borderId="98" xfId="14" applyNumberFormat="1" applyFont="1" applyFill="1" applyBorder="1" applyAlignment="1">
      <alignment horizontal="center"/>
    </xf>
    <xf numFmtId="8" fontId="21" fillId="3" borderId="98" xfId="14" applyNumberFormat="1" applyFont="1" applyFill="1" applyBorder="1" applyAlignment="1">
      <alignment horizontal="right"/>
    </xf>
    <xf numFmtId="43" fontId="21" fillId="3" borderId="99" xfId="14" applyNumberFormat="1" applyFont="1" applyFill="1" applyBorder="1" applyAlignment="1">
      <alignment horizontal="right"/>
    </xf>
    <xf numFmtId="43" fontId="21" fillId="3" borderId="98" xfId="14" applyNumberFormat="1" applyFont="1" applyFill="1" applyBorder="1"/>
    <xf numFmtId="43" fontId="21" fillId="3" borderId="98" xfId="14" applyNumberFormat="1" applyFont="1" applyFill="1" applyBorder="1" applyAlignment="1">
      <alignment horizontal="center"/>
    </xf>
    <xf numFmtId="43" fontId="21" fillId="3" borderId="100" xfId="14" applyNumberFormat="1" applyFont="1" applyFill="1" applyBorder="1" applyAlignment="1">
      <alignment horizontal="center"/>
    </xf>
    <xf numFmtId="43" fontId="21" fillId="3" borderId="101" xfId="14" applyNumberFormat="1" applyFont="1" applyFill="1" applyBorder="1" applyAlignment="1">
      <alignment horizontal="center"/>
    </xf>
    <xf numFmtId="43" fontId="21" fillId="3" borderId="102" xfId="14" applyNumberFormat="1" applyFont="1" applyFill="1" applyBorder="1" applyAlignment="1">
      <alignment horizontal="center"/>
    </xf>
    <xf numFmtId="0" fontId="17" fillId="9" borderId="33" xfId="14" applyFont="1" applyFill="1" applyBorder="1"/>
    <xf numFmtId="0" fontId="17" fillId="9" borderId="31" xfId="14" applyFont="1" applyFill="1" applyBorder="1"/>
    <xf numFmtId="0" fontId="17" fillId="9" borderId="31" xfId="14" applyFont="1" applyFill="1" applyBorder="1" applyAlignment="1">
      <alignment horizontal="center"/>
    </xf>
    <xf numFmtId="2" fontId="17" fillId="9" borderId="31" xfId="14" applyNumberFormat="1" applyFont="1" applyFill="1" applyBorder="1" applyAlignment="1">
      <alignment horizontal="center"/>
    </xf>
    <xf numFmtId="2" fontId="17" fillId="9" borderId="31" xfId="14" applyNumberFormat="1" applyFont="1" applyFill="1" applyBorder="1" applyAlignment="1">
      <alignment horizontal="right"/>
    </xf>
    <xf numFmtId="0" fontId="17" fillId="9" borderId="5" xfId="14" applyFont="1" applyFill="1" applyBorder="1"/>
    <xf numFmtId="0" fontId="17" fillId="9" borderId="71" xfId="14" applyFont="1" applyFill="1" applyBorder="1"/>
    <xf numFmtId="0" fontId="17" fillId="9" borderId="34" xfId="14" applyFont="1" applyFill="1" applyBorder="1"/>
    <xf numFmtId="4" fontId="17" fillId="9" borderId="34" xfId="14" applyNumberFormat="1" applyFont="1" applyFill="1" applyBorder="1"/>
    <xf numFmtId="2" fontId="17" fillId="9" borderId="0" xfId="14" applyNumberFormat="1" applyFont="1" applyFill="1" applyAlignment="1">
      <alignment horizontal="center"/>
    </xf>
    <xf numFmtId="2" fontId="17" fillId="9" borderId="0" xfId="14" applyNumberFormat="1" applyFont="1" applyFill="1" applyAlignment="1">
      <alignment horizontal="right"/>
    </xf>
    <xf numFmtId="0" fontId="16" fillId="9" borderId="0" xfId="15" applyFont="1" applyFill="1" applyAlignment="1">
      <alignment horizontal="center"/>
    </xf>
    <xf numFmtId="0" fontId="17" fillId="9" borderId="0" xfId="15" applyFont="1" applyFill="1">
      <alignment vertical="top"/>
    </xf>
    <xf numFmtId="0" fontId="30" fillId="9" borderId="0" xfId="15" applyFont="1" applyFill="1" applyAlignment="1">
      <alignment horizontal="center"/>
    </xf>
    <xf numFmtId="0" fontId="31" fillId="9" borderId="0" xfId="15" applyFont="1" applyFill="1">
      <alignment vertical="top"/>
    </xf>
    <xf numFmtId="0" fontId="2" fillId="0" borderId="0" xfId="16" applyFont="1" applyAlignment="1">
      <alignment horizontal="center"/>
    </xf>
    <xf numFmtId="0" fontId="31" fillId="0" borderId="0" xfId="16" applyFont="1" applyAlignment="1">
      <alignment horizontal="center"/>
    </xf>
    <xf numFmtId="4" fontId="31" fillId="9" borderId="0" xfId="16" applyNumberFormat="1" applyFont="1" applyFill="1" applyAlignment="1">
      <alignment horizontal="center"/>
    </xf>
    <xf numFmtId="0" fontId="31" fillId="9" borderId="0" xfId="16" applyFont="1" applyFill="1" applyAlignment="1">
      <alignment horizontal="center"/>
    </xf>
    <xf numFmtId="0" fontId="31" fillId="9" borderId="0" xfId="16" applyFont="1" applyFill="1" applyAlignment="1">
      <alignment horizontal="centerContinuous"/>
    </xf>
    <xf numFmtId="0" fontId="31" fillId="9" borderId="0" xfId="16" applyFont="1" applyFill="1"/>
    <xf numFmtId="0" fontId="19" fillId="0" borderId="0" xfId="16" applyFont="1" applyAlignment="1">
      <alignment horizontal="left"/>
    </xf>
    <xf numFmtId="0" fontId="2" fillId="0" borderId="0" xfId="16" applyFont="1" applyAlignment="1">
      <alignment horizontal="left"/>
    </xf>
    <xf numFmtId="0" fontId="2" fillId="0" borderId="0" xfId="16" applyFont="1"/>
    <xf numFmtId="0" fontId="2" fillId="0" borderId="0" xfId="16" applyFont="1"/>
    <xf numFmtId="0" fontId="19" fillId="0" borderId="0" xfId="16" applyFont="1" applyAlignment="1">
      <alignment horizontal="right"/>
    </xf>
    <xf numFmtId="0" fontId="21" fillId="0" borderId="0" xfId="16" applyFont="1"/>
    <xf numFmtId="0" fontId="21" fillId="9" borderId="0" xfId="14" applyFont="1" applyFill="1"/>
    <xf numFmtId="0" fontId="17" fillId="0" borderId="0" xfId="16" applyFont="1"/>
    <xf numFmtId="0" fontId="17" fillId="0" borderId="0" xfId="16" applyFont="1" applyAlignment="1">
      <alignment horizontal="center"/>
    </xf>
    <xf numFmtId="0" fontId="21" fillId="9" borderId="0" xfId="14" applyFont="1" applyFill="1" applyAlignment="1">
      <alignment horizontal="left" indent="3"/>
    </xf>
    <xf numFmtId="0" fontId="21" fillId="0" borderId="0" xfId="16" applyFont="1"/>
    <xf numFmtId="0" fontId="31" fillId="0" borderId="0" xfId="16" applyFont="1"/>
    <xf numFmtId="4" fontId="31" fillId="9" borderId="0" xfId="16" applyNumberFormat="1" applyFont="1" applyFill="1"/>
    <xf numFmtId="0" fontId="21" fillId="9" borderId="0" xfId="14" applyFont="1" applyFill="1" applyAlignment="1">
      <alignment horizontal="left" wrapText="1" indent="3"/>
    </xf>
    <xf numFmtId="0" fontId="20" fillId="0" borderId="0" xfId="16" applyFont="1"/>
    <xf numFmtId="0" fontId="20" fillId="0" borderId="0" xfId="16" applyFont="1" applyAlignment="1">
      <alignment horizontal="left" indent="3"/>
    </xf>
    <xf numFmtId="0" fontId="32" fillId="0" borderId="0" xfId="16" applyFont="1" applyAlignment="1">
      <alignment horizontal="left" indent="3"/>
    </xf>
    <xf numFmtId="0" fontId="19" fillId="0" borderId="0" xfId="16" applyFont="1"/>
    <xf numFmtId="0" fontId="33" fillId="0" borderId="0" xfId="16" applyFont="1"/>
    <xf numFmtId="15" fontId="17" fillId="0" borderId="0" xfId="16" applyNumberFormat="1" applyFont="1"/>
    <xf numFmtId="0" fontId="17" fillId="9" borderId="0" xfId="16" applyFont="1" applyFill="1"/>
    <xf numFmtId="0" fontId="19" fillId="0" borderId="0" xfId="14" applyFont="1"/>
    <xf numFmtId="0" fontId="2" fillId="0" borderId="0" xfId="14" applyFont="1"/>
    <xf numFmtId="0" fontId="2" fillId="0" borderId="0" xfId="14" applyFont="1" applyAlignment="1">
      <alignment horizontal="center"/>
    </xf>
    <xf numFmtId="2" fontId="2" fillId="16" borderId="87" xfId="14" applyNumberFormat="1" applyFont="1" applyFill="1" applyBorder="1" applyAlignment="1">
      <alignment horizontal="center"/>
    </xf>
    <xf numFmtId="2" fontId="2" fillId="16" borderId="88" xfId="14" applyNumberFormat="1" applyFont="1" applyFill="1" applyBorder="1" applyAlignment="1">
      <alignment horizontal="center"/>
    </xf>
    <xf numFmtId="2" fontId="2" fillId="16" borderId="103" xfId="14" applyNumberFormat="1" applyFont="1" applyFill="1" applyBorder="1" applyAlignment="1">
      <alignment horizontal="center"/>
    </xf>
    <xf numFmtId="0" fontId="2" fillId="16" borderId="82" xfId="14" applyFont="1" applyFill="1" applyBorder="1" applyAlignment="1">
      <alignment horizontal="center" vertical="center" wrapText="1"/>
    </xf>
    <xf numFmtId="0" fontId="2" fillId="16" borderId="77" xfId="14" applyFont="1" applyFill="1" applyBorder="1" applyAlignment="1">
      <alignment horizontal="center" vertical="center" wrapText="1"/>
    </xf>
    <xf numFmtId="0" fontId="2" fillId="16" borderId="104" xfId="14" applyFont="1" applyFill="1" applyBorder="1" applyAlignment="1">
      <alignment horizontal="center" vertical="center" wrapText="1"/>
    </xf>
    <xf numFmtId="0" fontId="2" fillId="16" borderId="72" xfId="14" applyFont="1" applyFill="1" applyBorder="1" applyAlignment="1">
      <alignment horizontal="center" vertical="center" wrapText="1"/>
    </xf>
    <xf numFmtId="0" fontId="2" fillId="16" borderId="76" xfId="14" applyFont="1" applyFill="1" applyBorder="1" applyAlignment="1">
      <alignment horizontal="center" vertical="center" wrapText="1"/>
    </xf>
    <xf numFmtId="0" fontId="2" fillId="16" borderId="85" xfId="14" applyFont="1" applyFill="1" applyBorder="1" applyAlignment="1">
      <alignment horizontal="center" vertical="center" wrapText="1"/>
    </xf>
    <xf numFmtId="0" fontId="2" fillId="16" borderId="19" xfId="14" applyFont="1" applyFill="1" applyBorder="1" applyAlignment="1">
      <alignment horizontal="center" vertical="center" wrapText="1"/>
    </xf>
    <xf numFmtId="0" fontId="2" fillId="16" borderId="83" xfId="14" applyFont="1" applyFill="1" applyBorder="1" applyAlignment="1">
      <alignment horizontal="center" vertical="center" wrapText="1"/>
    </xf>
    <xf numFmtId="0" fontId="2" fillId="16" borderId="28" xfId="14" applyFont="1" applyFill="1" applyBorder="1" applyAlignment="1">
      <alignment horizontal="center" vertical="center" wrapText="1"/>
    </xf>
    <xf numFmtId="0" fontId="2" fillId="9" borderId="0" xfId="14" applyFont="1" applyFill="1" applyAlignment="1">
      <alignment horizontal="center" vertical="center"/>
    </xf>
    <xf numFmtId="8" fontId="17" fillId="9" borderId="0" xfId="14" applyNumberFormat="1" applyFont="1" applyFill="1"/>
    <xf numFmtId="0" fontId="2" fillId="16" borderId="34" xfId="14" applyFont="1" applyFill="1" applyBorder="1" applyAlignment="1">
      <alignment horizontal="center" vertical="center" wrapText="1"/>
    </xf>
    <xf numFmtId="0" fontId="2" fillId="16" borderId="33" xfId="14" applyFont="1" applyFill="1" applyBorder="1" applyAlignment="1">
      <alignment horizontal="center" vertical="center" wrapText="1"/>
    </xf>
    <xf numFmtId="0" fontId="2" fillId="16" borderId="86" xfId="14" applyFont="1" applyFill="1" applyBorder="1" applyAlignment="1">
      <alignment horizontal="center" vertical="center" wrapText="1"/>
    </xf>
    <xf numFmtId="0" fontId="2" fillId="16" borderId="31" xfId="14" applyFont="1" applyFill="1" applyBorder="1" applyAlignment="1">
      <alignment horizontal="center" vertical="center" wrapText="1"/>
    </xf>
    <xf numFmtId="0" fontId="2" fillId="16" borderId="32" xfId="14" applyFont="1" applyFill="1" applyBorder="1" applyAlignment="1">
      <alignment horizontal="center" vertical="center" wrapText="1"/>
    </xf>
    <xf numFmtId="0" fontId="2" fillId="16" borderId="105" xfId="14" applyFont="1" applyFill="1" applyBorder="1" applyAlignment="1">
      <alignment horizontal="center" vertical="center" wrapText="1"/>
    </xf>
    <xf numFmtId="49" fontId="22" fillId="9" borderId="82" xfId="14" applyNumberFormat="1" applyFont="1" applyFill="1" applyBorder="1" applyAlignment="1">
      <alignment horizontal="left" vertical="center"/>
    </xf>
    <xf numFmtId="49" fontId="22" fillId="9" borderId="106" xfId="14" applyNumberFormat="1" applyFont="1" applyFill="1" applyBorder="1" applyAlignment="1">
      <alignment horizontal="left" vertical="center"/>
    </xf>
    <xf numFmtId="0" fontId="22" fillId="9" borderId="107" xfId="14" applyFont="1" applyFill="1" applyBorder="1" applyAlignment="1">
      <alignment horizontal="center" vertical="center"/>
    </xf>
    <xf numFmtId="49" fontId="22" fillId="9" borderId="108" xfId="14" applyNumberFormat="1" applyFont="1" applyFill="1" applyBorder="1" applyAlignment="1">
      <alignment horizontal="center" vertical="center"/>
    </xf>
    <xf numFmtId="49" fontId="22" fillId="9" borderId="109" xfId="14" applyNumberFormat="1" applyFont="1" applyFill="1" applyBorder="1" applyAlignment="1">
      <alignment horizontal="center" vertical="center"/>
    </xf>
    <xf numFmtId="40" fontId="22" fillId="9" borderId="110" xfId="14" applyNumberFormat="1" applyFont="1" applyFill="1" applyBorder="1" applyAlignment="1">
      <alignment horizontal="right" vertical="center"/>
    </xf>
    <xf numFmtId="2" fontId="22" fillId="9" borderId="108" xfId="14" applyNumberFormat="1" applyFont="1" applyFill="1" applyBorder="1" applyAlignment="1">
      <alignment vertical="center"/>
    </xf>
    <xf numFmtId="2" fontId="22" fillId="9" borderId="109" xfId="14" applyNumberFormat="1" applyFont="1" applyFill="1" applyBorder="1" applyAlignment="1">
      <alignment vertical="center"/>
    </xf>
    <xf numFmtId="2" fontId="22" fillId="9" borderId="110" xfId="14" applyNumberFormat="1" applyFont="1" applyFill="1" applyBorder="1" applyAlignment="1">
      <alignment vertical="center"/>
    </xf>
    <xf numFmtId="2" fontId="22" fillId="9" borderId="82" xfId="14" applyNumberFormat="1" applyFont="1" applyFill="1" applyBorder="1" applyAlignment="1">
      <alignment vertical="center"/>
    </xf>
    <xf numFmtId="0" fontId="24" fillId="9" borderId="0" xfId="14" applyFont="1" applyFill="1"/>
    <xf numFmtId="2" fontId="17" fillId="9" borderId="0" xfId="14" applyNumberFormat="1" applyFont="1" applyFill="1"/>
    <xf numFmtId="49" fontId="22" fillId="9" borderId="111" xfId="14" applyNumberFormat="1" applyFont="1" applyFill="1" applyBorder="1" applyAlignment="1">
      <alignment horizontal="left" vertical="center"/>
    </xf>
    <xf numFmtId="49" fontId="22" fillId="9" borderId="112" xfId="14" applyNumberFormat="1" applyFont="1" applyFill="1" applyBorder="1" applyAlignment="1">
      <alignment horizontal="left" vertical="center"/>
    </xf>
    <xf numFmtId="0" fontId="22" fillId="9" borderId="113" xfId="14" applyFont="1" applyFill="1" applyBorder="1" applyAlignment="1">
      <alignment horizontal="center" vertical="center"/>
    </xf>
    <xf numFmtId="49" fontId="22" fillId="9" borderId="114" xfId="14" applyNumberFormat="1" applyFont="1" applyFill="1" applyBorder="1" applyAlignment="1">
      <alignment horizontal="center" vertical="center"/>
    </xf>
    <xf numFmtId="40" fontId="22" fillId="9" borderId="115" xfId="14" applyNumberFormat="1" applyFont="1" applyFill="1" applyBorder="1" applyAlignment="1">
      <alignment horizontal="right" vertical="center"/>
    </xf>
    <xf numFmtId="2" fontId="22" fillId="9" borderId="113" xfId="14" applyNumberFormat="1" applyFont="1" applyFill="1" applyBorder="1" applyAlignment="1">
      <alignment vertical="center"/>
    </xf>
    <xf numFmtId="2" fontId="22" fillId="9" borderId="114" xfId="14" applyNumberFormat="1" applyFont="1" applyFill="1" applyBorder="1" applyAlignment="1">
      <alignment vertical="center"/>
    </xf>
    <xf numFmtId="2" fontId="22" fillId="9" borderId="115" xfId="14" applyNumberFormat="1" applyFont="1" applyFill="1" applyBorder="1" applyAlignment="1">
      <alignment vertical="center"/>
    </xf>
    <xf numFmtId="2" fontId="22" fillId="9" borderId="111" xfId="14" applyNumberFormat="1" applyFont="1" applyFill="1" applyBorder="1" applyAlignment="1">
      <alignment vertical="center"/>
    </xf>
    <xf numFmtId="2" fontId="22" fillId="9" borderId="116" xfId="14" applyNumberFormat="1" applyFont="1" applyFill="1" applyBorder="1" applyAlignment="1">
      <alignment vertical="center"/>
    </xf>
    <xf numFmtId="49" fontId="22" fillId="9" borderId="41" xfId="14" applyNumberFormat="1" applyFont="1" applyFill="1" applyBorder="1" applyAlignment="1">
      <alignment horizontal="left" vertical="center"/>
    </xf>
    <xf numFmtId="49" fontId="22" fillId="9" borderId="117" xfId="14" applyNumberFormat="1" applyFont="1" applyFill="1" applyBorder="1" applyAlignment="1">
      <alignment horizontal="left" vertical="center"/>
    </xf>
    <xf numFmtId="0" fontId="22" fillId="9" borderId="118" xfId="14" applyFont="1" applyFill="1" applyBorder="1" applyAlignment="1">
      <alignment horizontal="center" vertical="center"/>
    </xf>
    <xf numFmtId="49" fontId="22" fillId="9" borderId="118" xfId="14" applyNumberFormat="1" applyFont="1" applyFill="1" applyBorder="1" applyAlignment="1">
      <alignment horizontal="center" vertical="center"/>
    </xf>
    <xf numFmtId="40" fontId="22" fillId="9" borderId="119" xfId="14" applyNumberFormat="1" applyFont="1" applyFill="1" applyBorder="1" applyAlignment="1">
      <alignment horizontal="right" vertical="center"/>
    </xf>
    <xf numFmtId="2" fontId="22" fillId="9" borderId="23" xfId="14" applyNumberFormat="1" applyFont="1" applyFill="1" applyBorder="1" applyAlignment="1">
      <alignment vertical="center"/>
    </xf>
    <xf numFmtId="2" fontId="22" fillId="9" borderId="118" xfId="14" applyNumberFormat="1" applyFont="1" applyFill="1" applyBorder="1" applyAlignment="1">
      <alignment vertical="center"/>
    </xf>
    <xf numFmtId="2" fontId="22" fillId="9" borderId="41" xfId="14" applyNumberFormat="1" applyFont="1" applyFill="1" applyBorder="1" applyAlignment="1">
      <alignment vertical="center"/>
    </xf>
    <xf numFmtId="0" fontId="17" fillId="16" borderId="63" xfId="14" applyFont="1" applyFill="1" applyBorder="1" applyAlignment="1">
      <alignment horizontal="left"/>
    </xf>
    <xf numFmtId="0" fontId="17" fillId="16" borderId="120" xfId="14" applyFont="1" applyFill="1" applyBorder="1" applyAlignment="1">
      <alignment horizontal="left"/>
    </xf>
    <xf numFmtId="0" fontId="17" fillId="16" borderId="58" xfId="14" applyFont="1" applyFill="1" applyBorder="1" applyAlignment="1">
      <alignment horizontal="left"/>
    </xf>
    <xf numFmtId="8" fontId="17" fillId="16" borderId="61" xfId="14" applyNumberFormat="1" applyFont="1" applyFill="1" applyBorder="1" applyAlignment="1">
      <alignment horizontal="right"/>
    </xf>
    <xf numFmtId="2" fontId="17" fillId="16" borderId="86" xfId="14" applyNumberFormat="1" applyFont="1" applyFill="1" applyBorder="1"/>
    <xf numFmtId="2" fontId="17" fillId="16" borderId="31" xfId="14" applyNumberFormat="1" applyFont="1" applyFill="1" applyBorder="1"/>
    <xf numFmtId="2" fontId="17" fillId="16" borderId="105" xfId="14" applyNumberFormat="1" applyFont="1" applyFill="1" applyBorder="1"/>
    <xf numFmtId="2" fontId="17" fillId="16" borderId="34" xfId="14" applyNumberFormat="1" applyFont="1" applyFill="1" applyBorder="1"/>
    <xf numFmtId="0" fontId="34" fillId="0" borderId="0" xfId="17"/>
    <xf numFmtId="0" fontId="35" fillId="0" borderId="0" xfId="18" applyFont="1"/>
    <xf numFmtId="0" fontId="36" fillId="16" borderId="121" xfId="18" applyFont="1" applyFill="1" applyBorder="1" applyAlignment="1">
      <alignment horizontal="center" vertical="center" wrapText="1"/>
    </xf>
    <xf numFmtId="0" fontId="36" fillId="16" borderId="37" xfId="18" applyFont="1" applyFill="1" applyBorder="1" applyAlignment="1">
      <alignment horizontal="center" vertical="center" wrapText="1"/>
    </xf>
    <xf numFmtId="0" fontId="35" fillId="0" borderId="22" xfId="18" applyFont="1" applyBorder="1" applyAlignment="1">
      <alignment horizontal="left" vertical="center" indent="1"/>
    </xf>
    <xf numFmtId="3" fontId="35" fillId="0" borderId="16" xfId="18" applyNumberFormat="1" applyFont="1" applyBorder="1" applyAlignment="1">
      <alignment horizontal="center" vertical="center"/>
    </xf>
    <xf numFmtId="3" fontId="39" fillId="0" borderId="0" xfId="19" applyNumberFormat="1" applyFont="1"/>
    <xf numFmtId="0" fontId="35" fillId="0" borderId="122" xfId="18" applyFont="1" applyBorder="1" applyAlignment="1">
      <alignment horizontal="left" vertical="center" indent="1"/>
    </xf>
    <xf numFmtId="3" fontId="35" fillId="0" borderId="123" xfId="18" applyNumberFormat="1" applyFont="1" applyBorder="1" applyAlignment="1">
      <alignment horizontal="center" vertical="center"/>
    </xf>
    <xf numFmtId="0" fontId="39" fillId="0" borderId="0" xfId="19" applyFont="1"/>
    <xf numFmtId="0" fontId="37" fillId="0" borderId="0" xfId="18" applyFont="1"/>
    <xf numFmtId="0" fontId="37" fillId="16" borderId="120" xfId="18" applyFont="1" applyFill="1" applyBorder="1" applyAlignment="1">
      <alignment horizontal="center" vertical="center"/>
    </xf>
    <xf numFmtId="3" fontId="37" fillId="16" borderId="124" xfId="18" applyNumberFormat="1" applyFont="1" applyFill="1" applyBorder="1" applyAlignment="1">
      <alignment horizontal="center" vertical="center"/>
    </xf>
    <xf numFmtId="0" fontId="40" fillId="0" borderId="0" xfId="0" applyFont="1" applyAlignment="1">
      <alignment horizontal="center"/>
    </xf>
    <xf numFmtId="0" fontId="41" fillId="0" borderId="0" xfId="0" applyFont="1"/>
    <xf numFmtId="0" fontId="40" fillId="0" borderId="0" xfId="0" applyFont="1" applyAlignment="1">
      <alignment horizontal="center"/>
    </xf>
    <xf numFmtId="0" fontId="2" fillId="0" borderId="86" xfId="0" applyFont="1" applyBorder="1" applyAlignment="1">
      <alignment horizontal="left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105" xfId="0" applyFont="1" applyBorder="1" applyAlignment="1">
      <alignment horizontal="center" vertical="center" wrapText="1"/>
    </xf>
    <xf numFmtId="0" fontId="41" fillId="0" borderId="40" xfId="0" applyFont="1" applyBorder="1"/>
    <xf numFmtId="8" fontId="41" fillId="0" borderId="48" xfId="13" applyNumberFormat="1" applyFont="1" applyFill="1" applyBorder="1"/>
    <xf numFmtId="8" fontId="41" fillId="0" borderId="46" xfId="13" applyNumberFormat="1" applyFont="1" applyFill="1" applyBorder="1"/>
    <xf numFmtId="0" fontId="41" fillId="0" borderId="54" xfId="0" applyFont="1" applyBorder="1"/>
    <xf numFmtId="0" fontId="43" fillId="0" borderId="85" xfId="0" applyFont="1" applyBorder="1"/>
    <xf numFmtId="8" fontId="43" fillId="0" borderId="84" xfId="1" applyNumberFormat="1" applyFont="1" applyFill="1" applyBorder="1"/>
    <xf numFmtId="8" fontId="43" fillId="0" borderId="125" xfId="13" applyNumberFormat="1" applyFont="1" applyFill="1" applyBorder="1"/>
    <xf numFmtId="44" fontId="41" fillId="0" borderId="0" xfId="0" applyNumberFormat="1" applyFont="1"/>
    <xf numFmtId="0" fontId="43" fillId="0" borderId="0" xfId="0" applyFont="1"/>
    <xf numFmtId="0" fontId="41" fillId="0" borderId="0" xfId="0" applyFont="1" applyAlignment="1">
      <alignment horizontal="left" wrapText="1" indent="2"/>
    </xf>
  </cellXfs>
  <cellStyles count="20">
    <cellStyle name="Comma" xfId="1" builtinId="3"/>
    <cellStyle name="Comma  - Style1" xfId="2" xr:uid="{00000000-0005-0000-0000-000001000000}"/>
    <cellStyle name="Comma  - Style2" xfId="3" xr:uid="{00000000-0005-0000-0000-000002000000}"/>
    <cellStyle name="Comma  - Style3" xfId="4" xr:uid="{00000000-0005-0000-0000-000003000000}"/>
    <cellStyle name="Comma  - Style4" xfId="5" xr:uid="{00000000-0005-0000-0000-000004000000}"/>
    <cellStyle name="Comma  - Style5" xfId="6" xr:uid="{00000000-0005-0000-0000-000005000000}"/>
    <cellStyle name="Comma  - Style6" xfId="7" xr:uid="{00000000-0005-0000-0000-000006000000}"/>
    <cellStyle name="Comma  - Style7" xfId="8" xr:uid="{00000000-0005-0000-0000-000007000000}"/>
    <cellStyle name="Comma  - Style8" xfId="9" xr:uid="{00000000-0005-0000-0000-000008000000}"/>
    <cellStyle name="Currency" xfId="13" builtinId="4"/>
    <cellStyle name="Normal" xfId="0" builtinId="0"/>
    <cellStyle name="Normal - Style1" xfId="10" xr:uid="{00000000-0005-0000-0000-00000A000000}"/>
    <cellStyle name="Normal 13 2 2" xfId="16" xr:uid="{B3DAF729-661D-4C78-9BD8-AA934AEADA26}"/>
    <cellStyle name="Normal 2" xfId="11" xr:uid="{00000000-0005-0000-0000-00000B000000}"/>
    <cellStyle name="Normal 2 2" xfId="14" xr:uid="{AD9A1B35-F481-4875-8686-4A53C0A3C23B}"/>
    <cellStyle name="Normal 3" xfId="15" xr:uid="{D9E8BA28-959F-4FCC-9F12-00DE926A2026}"/>
    <cellStyle name="Normal 4" xfId="17" xr:uid="{6E4D4F92-F5E3-4A1C-8916-09014E89C24E}"/>
    <cellStyle name="Normal_GqM4dlC8shq2hy2hdGMvql4wjM9lyh9lsjjhjdCl(1)" xfId="19" xr:uid="{0FEAD23A-898C-4D0D-8833-ABEF5B3E08B0}"/>
    <cellStyle name="Normal_Staffing Report" xfId="18" xr:uid="{2FECF24F-3D1F-4C69-9059-EF033C7F9CA3}"/>
    <cellStyle name="Percent" xfId="12" builtinId="5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numFmt numFmtId="12" formatCode="&quot;$&quot;#,##0.00_);[Red]\(&quot;$&quot;#,##0.00\)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border outline="0">
        <bottom style="medium">
          <color indexed="64"/>
        </bottom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  <colors>
    <mruColors>
      <color rgb="FFFFFFCC"/>
      <color rgb="FFCCFFCC"/>
      <color rgb="FF0033CC"/>
      <color rgb="FFE1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externalLink" Target="externalLinks/externalLink9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externalLink" Target="externalLinks/externalLink8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externalLink" Target="externalLinks/externalLink7.xml"/><Relationship Id="rId5" Type="http://schemas.openxmlformats.org/officeDocument/2006/relationships/externalLink" Target="externalLinks/externalLink1.xml"/><Relationship Id="rId15" Type="http://schemas.openxmlformats.org/officeDocument/2006/relationships/externalLink" Target="externalLinks/externalLink11.xml"/><Relationship Id="rId10" Type="http://schemas.openxmlformats.org/officeDocument/2006/relationships/externalLink" Target="externalLinks/externalLink6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externalLink" Target="externalLinks/externalLink10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a-SSC%20Financial%20Reporting%20Templates-Instructions/Open%20Commitment%20Detail%20Report/Open%20Commitment%20Detail%20Report%20(2023)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3BE46A4C\130120%20Invoice%20Calc%20Spreadsheet%20through%20Nov%2030,%202009%20v_2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d65-util1\m_san01_data01\Mike\Admin\RDS\Invoices\2005-04-29\Accounts%20Spreadsheet%2004.29.0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Legacy%20Billing%20Files\Legacy%20-%20Reconnaissance%20&amp;%20Surveillance%20Operation%20-%20RSO%20(2)\Division%201254\177498\177498_04_4188_0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D75-FS6.admin.netl.doe.gov\home\slagler\myfiles\Leidos\CMR\Monthly%20Charts\0120\SubCLIN%20Graphs%202020.1.21%20-%200120%20CMR%20ACWP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D75-FS6.admin.netl.doe.gov\home\Documents%20and%20Settings\quimpop\Desktop\Transitioned%20Files\014680B_CLIN%20002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d65-fs3\common\Common\LRSTBUSOF\Project%20Controllers\CMR\0320\0320%20CMR%20Draft%20OC-LOF%20%202020.03.12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d65-fs3\common\Common\RESCLIN3\0-RSS\CMR\0219%20CMR\Deliverable\1034%20Invoice%200003%20Derek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~1\Sell\LOCALS~1\Temp\XPgrpwise\Documents%20and%20Settings\jerry.benn\Local%20Settings\Temporary%20Internet%20Files\OLK2A\Documents%20and%20Settings\dstiles\Local%20Settings\Temporary%20Internet%20Files\OLK83\0803%20CMR%20(5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~1\Sell\LOCALS~1\Temp\XPgrpwise\Documents%20and%20Settings\jerry.benn\Local%20Settings\Temporary%20Internet%20Files\OLK2A\Documents%20and%20Settings\jbenn\Local%20Settings\Temporary%20Internet%20Files\OLKE5\CMRs\0809%20CMR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D75-FS6.admin.netl.doe.gov\home\Documents%20and%20Settings\piersonn\Local%20Settings\Temporary%20Internet%20Files\OLK182\168126%2011_6555_SUM_1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Open Commitment Report"/>
    </sheetNames>
    <sheetDataSet>
      <sheetData sheetId="0" refreshError="1"/>
      <sheetData sheetId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voice"/>
      <sheetName val="11.09"/>
      <sheetName val="Expenses"/>
      <sheetName val="RawLabor"/>
      <sheetName val="Rates"/>
      <sheetName val="BalanceSheet"/>
      <sheetName val="CC_Hours"/>
      <sheetName val="10.09"/>
      <sheetName val="09.09"/>
      <sheetName val="08.09"/>
      <sheetName val="07.09"/>
      <sheetName val="06.09"/>
      <sheetName val="05.09"/>
      <sheetName val="04.09"/>
      <sheetName val="03.09"/>
      <sheetName val="02.09"/>
      <sheetName val="01.09"/>
      <sheetName val="12.08"/>
      <sheetName val="11.08"/>
      <sheetName val="10.08"/>
      <sheetName val="09.08"/>
      <sheetName val="08.08"/>
      <sheetName val="07.08"/>
      <sheetName val="06.08"/>
      <sheetName val="05.08"/>
      <sheetName val="04.08"/>
      <sheetName val="03.08"/>
      <sheetName val="02.08"/>
      <sheetName val="12.07"/>
      <sheetName val="11.07"/>
      <sheetName val="10.07"/>
      <sheetName val="09.07"/>
      <sheetName val="08.07"/>
      <sheetName val="07.07"/>
      <sheetName val="06.07"/>
      <sheetName val="05.07 (b)"/>
      <sheetName val="05.07 (a)"/>
      <sheetName val="04.07"/>
      <sheetName val="03.07"/>
      <sheetName val="02.07 (b)"/>
      <sheetName val="02.07 (a)"/>
      <sheetName val="01.07"/>
      <sheetName val="12.06"/>
    </sheetNames>
    <sheetDataSet>
      <sheetData sheetId="0"/>
      <sheetData sheetId="1"/>
      <sheetData sheetId="2"/>
      <sheetData sheetId="3">
        <row r="4">
          <cell r="A4" t="str">
            <v>Employee_ID</v>
          </cell>
          <cell r="B4" t="str">
            <v>Employee_Name</v>
          </cell>
          <cell r="C4" t="str">
            <v>Week1</v>
          </cell>
          <cell r="D4" t="str">
            <v>Week2</v>
          </cell>
          <cell r="E4" t="str">
            <v>Week3</v>
          </cell>
          <cell r="F4" t="str">
            <v>Week4</v>
          </cell>
          <cell r="G4" t="str">
            <v>Week5</v>
          </cell>
          <cell r="H4" t="str">
            <v>Week6</v>
          </cell>
          <cell r="I4" t="str">
            <v>Week7</v>
          </cell>
          <cell r="J4" t="str">
            <v>Week8</v>
          </cell>
          <cell r="K4" t="str">
            <v>Week9</v>
          </cell>
          <cell r="L4" t="str">
            <v>Week10</v>
          </cell>
          <cell r="M4" t="str">
            <v>Week11</v>
          </cell>
          <cell r="N4" t="str">
            <v>Week12</v>
          </cell>
        </row>
        <row r="5">
          <cell r="C5">
            <v>40088</v>
          </cell>
          <cell r="D5">
            <v>40095</v>
          </cell>
          <cell r="E5">
            <v>40102</v>
          </cell>
          <cell r="F5">
            <v>40109</v>
          </cell>
          <cell r="G5">
            <v>40116</v>
          </cell>
          <cell r="H5">
            <v>40123</v>
          </cell>
          <cell r="I5">
            <v>40130</v>
          </cell>
          <cell r="J5">
            <v>40137</v>
          </cell>
          <cell r="K5">
            <v>40144</v>
          </cell>
          <cell r="L5">
            <v>40151</v>
          </cell>
          <cell r="M5">
            <v>40158</v>
          </cell>
          <cell r="N5">
            <v>40165</v>
          </cell>
        </row>
        <row r="6">
          <cell r="A6">
            <v>106787</v>
          </cell>
          <cell r="B6" t="str">
            <v>MICHAEL J SCHOLAND</v>
          </cell>
          <cell r="H6">
            <v>6</v>
          </cell>
          <cell r="I6">
            <v>30</v>
          </cell>
          <cell r="J6">
            <v>23</v>
          </cell>
          <cell r="K6">
            <v>8.5</v>
          </cell>
        </row>
        <row r="7">
          <cell r="A7">
            <v>106788</v>
          </cell>
          <cell r="B7" t="str">
            <v>MICHAEL RIVEST</v>
          </cell>
          <cell r="C7">
            <v>13</v>
          </cell>
          <cell r="D7">
            <v>29</v>
          </cell>
          <cell r="E7">
            <v>29</v>
          </cell>
          <cell r="F7">
            <v>30</v>
          </cell>
          <cell r="G7">
            <v>31</v>
          </cell>
        </row>
        <row r="8">
          <cell r="A8">
            <v>106815</v>
          </cell>
          <cell r="B8" t="str">
            <v>EDWARD P LEVY</v>
          </cell>
          <cell r="H8">
            <v>25</v>
          </cell>
          <cell r="I8">
            <v>22.5</v>
          </cell>
          <cell r="J8">
            <v>18</v>
          </cell>
          <cell r="K8">
            <v>4.5</v>
          </cell>
        </row>
        <row r="9">
          <cell r="A9">
            <v>107247</v>
          </cell>
          <cell r="B9" t="str">
            <v>ARISTOTLE P MARANTAN</v>
          </cell>
          <cell r="H9">
            <v>40</v>
          </cell>
          <cell r="I9">
            <v>38</v>
          </cell>
          <cell r="J9">
            <v>40</v>
          </cell>
          <cell r="K9">
            <v>16</v>
          </cell>
        </row>
        <row r="10">
          <cell r="A10">
            <v>107747</v>
          </cell>
          <cell r="B10" t="str">
            <v>JORGE SIRGO</v>
          </cell>
          <cell r="H10">
            <v>16</v>
          </cell>
          <cell r="I10">
            <v>11.5</v>
          </cell>
          <cell r="J10">
            <v>18</v>
          </cell>
          <cell r="K10">
            <v>10.5</v>
          </cell>
        </row>
        <row r="11">
          <cell r="A11">
            <v>108795</v>
          </cell>
          <cell r="B11" t="str">
            <v>ASHLEY A ARMSTRONG</v>
          </cell>
          <cell r="H11">
            <v>42</v>
          </cell>
          <cell r="I11">
            <v>35</v>
          </cell>
          <cell r="J11">
            <v>40</v>
          </cell>
          <cell r="K11">
            <v>19</v>
          </cell>
        </row>
        <row r="12">
          <cell r="A12">
            <v>109242</v>
          </cell>
          <cell r="B12" t="str">
            <v>JESSICA HOREWITZ</v>
          </cell>
        </row>
        <row r="13">
          <cell r="A13">
            <v>109425</v>
          </cell>
          <cell r="B13" t="str">
            <v xml:space="preserve">ANGELA KRULC </v>
          </cell>
        </row>
        <row r="14">
          <cell r="A14">
            <v>109586</v>
          </cell>
          <cell r="B14" t="str">
            <v>SARAH DUBE</v>
          </cell>
        </row>
        <row r="15">
          <cell r="A15">
            <v>110044</v>
          </cell>
          <cell r="B15" t="str">
            <v>SCOTT WORTHINGTON</v>
          </cell>
          <cell r="H15">
            <v>37</v>
          </cell>
          <cell r="I15">
            <v>0</v>
          </cell>
          <cell r="J15">
            <v>0</v>
          </cell>
          <cell r="K15">
            <v>0</v>
          </cell>
        </row>
        <row r="16">
          <cell r="A16">
            <v>110180</v>
          </cell>
          <cell r="B16" t="str">
            <v>MICHAEL D CHRISTOPHER</v>
          </cell>
        </row>
        <row r="17">
          <cell r="A17">
            <v>110267</v>
          </cell>
          <cell r="B17" t="str">
            <v>DOUGLAS J ROSSIN</v>
          </cell>
          <cell r="H17">
            <v>42.5</v>
          </cell>
          <cell r="I17">
            <v>42</v>
          </cell>
          <cell r="J17">
            <v>42</v>
          </cell>
          <cell r="K17">
            <v>17</v>
          </cell>
        </row>
        <row r="18">
          <cell r="A18">
            <v>110306</v>
          </cell>
          <cell r="B18" t="str">
            <v>MICHAEL VLADIMER</v>
          </cell>
          <cell r="H18">
            <v>46.5</v>
          </cell>
          <cell r="I18">
            <v>45.25</v>
          </cell>
          <cell r="J18">
            <v>37.5</v>
          </cell>
          <cell r="K18">
            <v>2</v>
          </cell>
        </row>
        <row r="19">
          <cell r="A19">
            <v>110384</v>
          </cell>
          <cell r="B19" t="str">
            <v>JAY PAIDIPATI</v>
          </cell>
          <cell r="H19">
            <v>5</v>
          </cell>
          <cell r="I19">
            <v>4</v>
          </cell>
          <cell r="J19">
            <v>1.5</v>
          </cell>
          <cell r="K19">
            <v>0</v>
          </cell>
        </row>
        <row r="20">
          <cell r="A20">
            <v>110417</v>
          </cell>
          <cell r="B20" t="str">
            <v>JUDITH E REICH</v>
          </cell>
          <cell r="H20">
            <v>41.25</v>
          </cell>
          <cell r="I20">
            <v>36</v>
          </cell>
          <cell r="J20">
            <v>36.75</v>
          </cell>
          <cell r="K20">
            <v>19.5</v>
          </cell>
        </row>
        <row r="21">
          <cell r="A21">
            <v>110419</v>
          </cell>
          <cell r="B21" t="str">
            <v>CONSTANTIN VON WENTZEL</v>
          </cell>
          <cell r="H21">
            <v>35.5</v>
          </cell>
          <cell r="I21">
            <v>41.5</v>
          </cell>
          <cell r="J21">
            <v>42</v>
          </cell>
          <cell r="K21">
            <v>27.5</v>
          </cell>
        </row>
        <row r="22">
          <cell r="A22">
            <v>110632</v>
          </cell>
          <cell r="B22" t="str">
            <v>JEFFREY KINGMAN</v>
          </cell>
          <cell r="H22">
            <v>46</v>
          </cell>
          <cell r="I22">
            <v>41</v>
          </cell>
          <cell r="J22">
            <v>28</v>
          </cell>
          <cell r="K22">
            <v>18</v>
          </cell>
        </row>
        <row r="23">
          <cell r="A23">
            <v>110687</v>
          </cell>
          <cell r="B23" t="str">
            <v>HIRO HIRAIWA</v>
          </cell>
        </row>
        <row r="24">
          <cell r="A24">
            <v>110699</v>
          </cell>
          <cell r="B24" t="str">
            <v>DIANA BURK</v>
          </cell>
        </row>
        <row r="25">
          <cell r="A25">
            <v>110797</v>
          </cell>
          <cell r="B25" t="str">
            <v>HALEY SAWYER</v>
          </cell>
        </row>
        <row r="26">
          <cell r="A26">
            <v>110828</v>
          </cell>
          <cell r="B26" t="str">
            <v>GORDON HILBUN</v>
          </cell>
          <cell r="H26">
            <v>32</v>
          </cell>
          <cell r="I26">
            <v>47.5</v>
          </cell>
          <cell r="J26">
            <v>0</v>
          </cell>
          <cell r="K26">
            <v>0</v>
          </cell>
        </row>
        <row r="27">
          <cell r="A27">
            <v>111183</v>
          </cell>
          <cell r="B27" t="str">
            <v>MAHIMA GUPTA</v>
          </cell>
          <cell r="H27">
            <v>15.5</v>
          </cell>
          <cell r="I27">
            <v>41</v>
          </cell>
          <cell r="J27">
            <v>2.5</v>
          </cell>
          <cell r="K27">
            <v>4</v>
          </cell>
        </row>
        <row r="28">
          <cell r="A28">
            <v>111590</v>
          </cell>
          <cell r="B28" t="str">
            <v>DANIEL PINAULT</v>
          </cell>
        </row>
        <row r="29">
          <cell r="A29">
            <v>111638</v>
          </cell>
          <cell r="B29" t="str">
            <v>JAMES BATTAGLIA</v>
          </cell>
          <cell r="H29">
            <v>40</v>
          </cell>
          <cell r="I29">
            <v>40</v>
          </cell>
          <cell r="J29">
            <v>41.5</v>
          </cell>
          <cell r="K29">
            <v>30</v>
          </cell>
        </row>
        <row r="30">
          <cell r="A30">
            <v>111712</v>
          </cell>
          <cell r="B30" t="str">
            <v>ANDRE GONDOUIN</v>
          </cell>
          <cell r="H30">
            <v>40</v>
          </cell>
          <cell r="I30">
            <v>40</v>
          </cell>
          <cell r="J30">
            <v>40</v>
          </cell>
          <cell r="K30">
            <v>24</v>
          </cell>
        </row>
        <row r="31">
          <cell r="A31">
            <v>111822</v>
          </cell>
          <cell r="B31" t="str">
            <v>MATT MILLARD</v>
          </cell>
          <cell r="H31">
            <v>42.5</v>
          </cell>
          <cell r="I31">
            <v>35</v>
          </cell>
          <cell r="J31">
            <v>41</v>
          </cell>
          <cell r="K31">
            <v>24.5</v>
          </cell>
        </row>
        <row r="32">
          <cell r="A32">
            <v>111824</v>
          </cell>
          <cell r="B32" t="str">
            <v>MATTHEW NARDOTTI</v>
          </cell>
          <cell r="H32">
            <v>40</v>
          </cell>
          <cell r="I32">
            <v>41</v>
          </cell>
          <cell r="J32">
            <v>40</v>
          </cell>
          <cell r="K32">
            <v>24</v>
          </cell>
        </row>
        <row r="33">
          <cell r="A33">
            <v>111878</v>
          </cell>
          <cell r="B33" t="str">
            <v>CHRISTOPHER WISNIEWSKI</v>
          </cell>
          <cell r="H33">
            <v>32</v>
          </cell>
          <cell r="I33">
            <v>40</v>
          </cell>
          <cell r="J33">
            <v>29</v>
          </cell>
          <cell r="K33">
            <v>24</v>
          </cell>
        </row>
        <row r="34">
          <cell r="A34">
            <v>111887</v>
          </cell>
          <cell r="B34" t="str">
            <v>MATTHEW HARTLEY</v>
          </cell>
          <cell r="H34">
            <v>45</v>
          </cell>
          <cell r="I34">
            <v>44</v>
          </cell>
          <cell r="J34">
            <v>44</v>
          </cell>
          <cell r="K34">
            <v>25</v>
          </cell>
        </row>
        <row r="35">
          <cell r="A35">
            <v>112031</v>
          </cell>
          <cell r="B35" t="str">
            <v>HEATHER LISLE</v>
          </cell>
          <cell r="H35">
            <v>29</v>
          </cell>
          <cell r="I35">
            <v>42</v>
          </cell>
          <cell r="J35">
            <v>18.25</v>
          </cell>
          <cell r="K35">
            <v>14.5</v>
          </cell>
        </row>
        <row r="36">
          <cell r="A36">
            <v>112072</v>
          </cell>
          <cell r="B36" t="str">
            <v>JACQUELYN BEAN</v>
          </cell>
        </row>
        <row r="37">
          <cell r="A37">
            <v>112170</v>
          </cell>
          <cell r="B37" t="str">
            <v>MARK CIRA</v>
          </cell>
          <cell r="H37">
            <v>2</v>
          </cell>
          <cell r="I37">
            <v>40</v>
          </cell>
          <cell r="J37">
            <v>0</v>
          </cell>
          <cell r="K37">
            <v>0</v>
          </cell>
        </row>
        <row r="38">
          <cell r="A38">
            <v>112179</v>
          </cell>
          <cell r="B38" t="str">
            <v>STEVEN STODDARD</v>
          </cell>
          <cell r="H38">
            <v>1.5</v>
          </cell>
          <cell r="I38">
            <v>15.5</v>
          </cell>
          <cell r="J38">
            <v>12.5</v>
          </cell>
          <cell r="K38">
            <v>1</v>
          </cell>
        </row>
        <row r="39">
          <cell r="A39">
            <v>112225</v>
          </cell>
          <cell r="B39" t="str">
            <v>OSKARS PETERSONS</v>
          </cell>
        </row>
        <row r="40">
          <cell r="A40">
            <v>112317</v>
          </cell>
          <cell r="B40" t="str">
            <v>ALEX PAYNE</v>
          </cell>
        </row>
        <row r="41">
          <cell r="A41">
            <v>112338</v>
          </cell>
          <cell r="B41" t="str">
            <v>DETLEF WESTPHALEN</v>
          </cell>
          <cell r="H41">
            <v>36.25</v>
          </cell>
          <cell r="I41">
            <v>41.25</v>
          </cell>
          <cell r="J41">
            <v>35.75</v>
          </cell>
          <cell r="K41">
            <v>18</v>
          </cell>
        </row>
        <row r="42">
          <cell r="A42">
            <v>112381</v>
          </cell>
          <cell r="B42" t="str">
            <v>MATT STANBERRY</v>
          </cell>
        </row>
        <row r="43">
          <cell r="A43">
            <v>112393</v>
          </cell>
          <cell r="B43" t="str">
            <v>ROBERT ZOGG</v>
          </cell>
          <cell r="H43">
            <v>44.5</v>
          </cell>
          <cell r="I43">
            <v>46</v>
          </cell>
          <cell r="J43">
            <v>37</v>
          </cell>
          <cell r="K43">
            <v>24.25</v>
          </cell>
        </row>
        <row r="44">
          <cell r="A44">
            <v>112568</v>
          </cell>
          <cell r="B44" t="str">
            <v>ROBERT CARMICHAEL</v>
          </cell>
          <cell r="H44">
            <v>46.25</v>
          </cell>
          <cell r="I44">
            <v>43.75</v>
          </cell>
          <cell r="J44">
            <v>41.75</v>
          </cell>
          <cell r="K44">
            <v>26</v>
          </cell>
        </row>
        <row r="45">
          <cell r="A45">
            <v>112689</v>
          </cell>
          <cell r="B45" t="str">
            <v>RICHARD MERRIAM</v>
          </cell>
          <cell r="H45">
            <v>0</v>
          </cell>
          <cell r="I45">
            <v>3</v>
          </cell>
          <cell r="J45">
            <v>0</v>
          </cell>
          <cell r="K45">
            <v>0</v>
          </cell>
        </row>
        <row r="46">
          <cell r="A46">
            <v>112762</v>
          </cell>
          <cell r="B46" t="str">
            <v>MATT BAER</v>
          </cell>
        </row>
        <row r="47">
          <cell r="A47">
            <v>112803</v>
          </cell>
          <cell r="B47" t="str">
            <v>ALISON LEHR</v>
          </cell>
          <cell r="H47">
            <v>40</v>
          </cell>
          <cell r="I47">
            <v>34</v>
          </cell>
          <cell r="J47">
            <v>42.5</v>
          </cell>
          <cell r="K47">
            <v>25</v>
          </cell>
        </row>
        <row r="48">
          <cell r="A48">
            <v>112832</v>
          </cell>
          <cell r="B48" t="str">
            <v>SEAN BLAIR</v>
          </cell>
        </row>
        <row r="49">
          <cell r="A49">
            <v>112904</v>
          </cell>
          <cell r="B49" t="str">
            <v>MARK LAVOIE</v>
          </cell>
          <cell r="H49">
            <v>36.5</v>
          </cell>
          <cell r="I49">
            <v>40</v>
          </cell>
          <cell r="J49">
            <v>0</v>
          </cell>
          <cell r="K49">
            <v>0</v>
          </cell>
        </row>
        <row r="50">
          <cell r="A50">
            <v>112905</v>
          </cell>
          <cell r="B50" t="str">
            <v>BRENNAN ZUBRICK</v>
          </cell>
        </row>
        <row r="51">
          <cell r="A51">
            <v>112920</v>
          </cell>
          <cell r="B51" t="str">
            <v>ERIN POTOCKI</v>
          </cell>
          <cell r="H51">
            <v>34.25</v>
          </cell>
          <cell r="I51">
            <v>40</v>
          </cell>
          <cell r="J51">
            <v>40</v>
          </cell>
          <cell r="K51">
            <v>24.5</v>
          </cell>
        </row>
        <row r="52">
          <cell r="A52">
            <v>112926</v>
          </cell>
          <cell r="B52" t="str">
            <v>ROBERT DORFMAN</v>
          </cell>
        </row>
        <row r="53">
          <cell r="A53">
            <v>112932</v>
          </cell>
          <cell r="B53" t="str">
            <v>SARAH KELLOGG</v>
          </cell>
        </row>
        <row r="54">
          <cell r="A54">
            <v>112933</v>
          </cell>
          <cell r="B54" t="str">
            <v>IAN WINKLER</v>
          </cell>
          <cell r="H54">
            <v>2.75</v>
          </cell>
          <cell r="I54">
            <v>0</v>
          </cell>
          <cell r="J54">
            <v>0</v>
          </cell>
          <cell r="K54">
            <v>0</v>
          </cell>
        </row>
        <row r="55">
          <cell r="A55">
            <v>112957</v>
          </cell>
          <cell r="B55" t="str">
            <v>ERIN PALERMO</v>
          </cell>
          <cell r="H55">
            <v>10.75</v>
          </cell>
          <cell r="I55">
            <v>14.5</v>
          </cell>
          <cell r="J55">
            <v>0</v>
          </cell>
          <cell r="K55">
            <v>0</v>
          </cell>
        </row>
        <row r="56">
          <cell r="A56">
            <v>112962</v>
          </cell>
          <cell r="B56" t="str">
            <v>SAMUEL JASINSKI</v>
          </cell>
          <cell r="H56">
            <v>10.5</v>
          </cell>
          <cell r="I56">
            <v>22</v>
          </cell>
          <cell r="J56">
            <v>32</v>
          </cell>
          <cell r="K56">
            <v>25</v>
          </cell>
        </row>
        <row r="57">
          <cell r="A57">
            <v>112964</v>
          </cell>
          <cell r="B57" t="str">
            <v>REBECCA LEGETT</v>
          </cell>
          <cell r="H57">
            <v>41.5</v>
          </cell>
          <cell r="I57">
            <v>45</v>
          </cell>
          <cell r="J57">
            <v>43.5</v>
          </cell>
          <cell r="K57">
            <v>24</v>
          </cell>
        </row>
        <row r="58">
          <cell r="A58">
            <v>113011</v>
          </cell>
          <cell r="B58" t="str">
            <v>JAVIER BURGOS</v>
          </cell>
          <cell r="H58">
            <v>25</v>
          </cell>
          <cell r="I58">
            <v>15</v>
          </cell>
          <cell r="J58">
            <v>6.75</v>
          </cell>
          <cell r="K58">
            <v>12</v>
          </cell>
        </row>
        <row r="59">
          <cell r="A59">
            <v>113124</v>
          </cell>
          <cell r="B59" t="str">
            <v>GREG AYRES</v>
          </cell>
        </row>
        <row r="60">
          <cell r="A60">
            <v>113252</v>
          </cell>
          <cell r="B60" t="str">
            <v>ERIC FITZ</v>
          </cell>
          <cell r="H60">
            <v>33.5</v>
          </cell>
          <cell r="I60">
            <v>29.25</v>
          </cell>
          <cell r="J60">
            <v>16.25</v>
          </cell>
          <cell r="K60">
            <v>2.25</v>
          </cell>
        </row>
        <row r="61">
          <cell r="A61">
            <v>113291</v>
          </cell>
          <cell r="B61" t="str">
            <v>LINDSAY DESTAFANO</v>
          </cell>
          <cell r="H61">
            <v>45</v>
          </cell>
          <cell r="I61">
            <v>46</v>
          </cell>
          <cell r="J61">
            <v>44.5</v>
          </cell>
          <cell r="K61">
            <v>29</v>
          </cell>
        </row>
        <row r="62">
          <cell r="A62">
            <v>113294</v>
          </cell>
          <cell r="B62" t="str">
            <v>SHALOM GOFFRI</v>
          </cell>
        </row>
        <row r="63">
          <cell r="A63">
            <v>113313</v>
          </cell>
          <cell r="B63" t="str">
            <v>TIMOTHY SUTHERLAND</v>
          </cell>
          <cell r="H63">
            <v>25</v>
          </cell>
          <cell r="I63">
            <v>12</v>
          </cell>
          <cell r="J63">
            <v>28</v>
          </cell>
          <cell r="K63">
            <v>24</v>
          </cell>
        </row>
        <row r="64">
          <cell r="A64">
            <v>113404</v>
          </cell>
          <cell r="B64" t="str">
            <v>RACHNA HANDA</v>
          </cell>
          <cell r="H64">
            <v>38</v>
          </cell>
          <cell r="I64">
            <v>40</v>
          </cell>
          <cell r="J64">
            <v>34</v>
          </cell>
          <cell r="K64">
            <v>29</v>
          </cell>
        </row>
        <row r="65">
          <cell r="A65">
            <v>113413</v>
          </cell>
          <cell r="B65" t="str">
            <v>PETER HOEKSTRA</v>
          </cell>
          <cell r="H65">
            <v>53</v>
          </cell>
          <cell r="I65">
            <v>58</v>
          </cell>
          <cell r="J65">
            <v>53</v>
          </cell>
          <cell r="K65">
            <v>32.5</v>
          </cell>
        </row>
        <row r="66">
          <cell r="A66">
            <v>113414</v>
          </cell>
          <cell r="B66" t="str">
            <v>MARK CARLISLE</v>
          </cell>
          <cell r="H66">
            <v>48.5</v>
          </cell>
          <cell r="I66">
            <v>43.5</v>
          </cell>
          <cell r="J66">
            <v>42.5</v>
          </cell>
          <cell r="K66">
            <v>0</v>
          </cell>
        </row>
        <row r="67">
          <cell r="A67">
            <v>113427</v>
          </cell>
          <cell r="B67" t="str">
            <v>LARA RUSSO</v>
          </cell>
        </row>
        <row r="68">
          <cell r="A68">
            <v>113429</v>
          </cell>
          <cell r="B68" t="str">
            <v>CRYSTAL NWOKORIE</v>
          </cell>
        </row>
        <row r="69">
          <cell r="A69">
            <v>113432</v>
          </cell>
          <cell r="B69" t="str">
            <v>KATLIN SMITH</v>
          </cell>
        </row>
        <row r="70">
          <cell r="A70">
            <v>113433</v>
          </cell>
          <cell r="B70" t="str">
            <v>JEFF LEE</v>
          </cell>
        </row>
        <row r="71">
          <cell r="A71">
            <v>113435</v>
          </cell>
          <cell r="B71" t="str">
            <v>PHILIP COONEY</v>
          </cell>
        </row>
        <row r="72">
          <cell r="A72">
            <v>113471</v>
          </cell>
          <cell r="B72" t="str">
            <v>TROY WATSON</v>
          </cell>
          <cell r="H72">
            <v>36.5</v>
          </cell>
          <cell r="I72">
            <v>39</v>
          </cell>
          <cell r="J72">
            <v>39</v>
          </cell>
          <cell r="K72">
            <v>16</v>
          </cell>
        </row>
        <row r="73">
          <cell r="A73">
            <v>113475</v>
          </cell>
          <cell r="B73" t="str">
            <v>CHRIS YODER</v>
          </cell>
          <cell r="H73">
            <v>16</v>
          </cell>
          <cell r="I73">
            <v>36.5</v>
          </cell>
          <cell r="J73">
            <v>45.25</v>
          </cell>
          <cell r="K73">
            <v>28.75</v>
          </cell>
        </row>
        <row r="74">
          <cell r="A74">
            <v>113476</v>
          </cell>
          <cell r="B74" t="str">
            <v>COLLIN WEBER</v>
          </cell>
          <cell r="H74">
            <v>41</v>
          </cell>
          <cell r="I74">
            <v>37</v>
          </cell>
          <cell r="J74">
            <v>38</v>
          </cell>
          <cell r="K74">
            <v>16</v>
          </cell>
        </row>
        <row r="75">
          <cell r="A75">
            <v>113513</v>
          </cell>
          <cell r="B75" t="str">
            <v>ILYA TSINIS</v>
          </cell>
          <cell r="H75">
            <v>48.75</v>
          </cell>
          <cell r="I75">
            <v>49.25</v>
          </cell>
          <cell r="J75">
            <v>54.5</v>
          </cell>
          <cell r="K75">
            <v>35.25</v>
          </cell>
        </row>
        <row r="76">
          <cell r="A76">
            <v>113549</v>
          </cell>
          <cell r="B76" t="str">
            <v>MATT MCCAULEY</v>
          </cell>
          <cell r="H76">
            <v>27.25</v>
          </cell>
          <cell r="I76">
            <v>39.25</v>
          </cell>
          <cell r="J76">
            <v>32.25</v>
          </cell>
          <cell r="K76">
            <v>0</v>
          </cell>
        </row>
        <row r="77">
          <cell r="A77">
            <v>113550</v>
          </cell>
          <cell r="B77" t="str">
            <v>BRIAN GRAY</v>
          </cell>
          <cell r="H77">
            <v>44</v>
          </cell>
          <cell r="I77">
            <v>48</v>
          </cell>
          <cell r="J77">
            <v>43.5</v>
          </cell>
          <cell r="K77">
            <v>22.5</v>
          </cell>
        </row>
        <row r="78">
          <cell r="A78">
            <v>113552</v>
          </cell>
          <cell r="B78" t="str">
            <v>RICHARD HAUGE</v>
          </cell>
          <cell r="H78">
            <v>38</v>
          </cell>
          <cell r="I78">
            <v>40</v>
          </cell>
          <cell r="J78">
            <v>43.5</v>
          </cell>
          <cell r="K78">
            <v>16</v>
          </cell>
        </row>
        <row r="79">
          <cell r="A79">
            <v>113556</v>
          </cell>
          <cell r="B79" t="str">
            <v>KILEY ROBBINS</v>
          </cell>
          <cell r="H79">
            <v>40</v>
          </cell>
          <cell r="I79">
            <v>38</v>
          </cell>
          <cell r="J79">
            <v>42.5</v>
          </cell>
          <cell r="K79">
            <v>9</v>
          </cell>
        </row>
        <row r="80">
          <cell r="A80">
            <v>190017</v>
          </cell>
          <cell r="B80" t="str">
            <v>CELESTE YOUNG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</row>
        <row r="81">
          <cell r="A81">
            <v>190040</v>
          </cell>
          <cell r="B81" t="str">
            <v>ADAM DARLINGTON</v>
          </cell>
          <cell r="H81">
            <v>39.5</v>
          </cell>
          <cell r="I81">
            <v>40.5</v>
          </cell>
          <cell r="J81">
            <v>41.5</v>
          </cell>
          <cell r="K81">
            <v>24</v>
          </cell>
        </row>
        <row r="82">
          <cell r="A82">
            <v>190046</v>
          </cell>
          <cell r="B82" t="str">
            <v>MATT O'HARE</v>
          </cell>
        </row>
        <row r="83">
          <cell r="A83">
            <v>190047</v>
          </cell>
          <cell r="B83" t="str">
            <v>ANN KURRASCH</v>
          </cell>
        </row>
        <row r="84">
          <cell r="A84">
            <v>190062</v>
          </cell>
          <cell r="B84" t="str">
            <v>MATT MALINOWSKI</v>
          </cell>
          <cell r="H84">
            <v>48.5</v>
          </cell>
          <cell r="I84">
            <v>52</v>
          </cell>
          <cell r="J84">
            <v>45</v>
          </cell>
          <cell r="K84">
            <v>28.5</v>
          </cell>
        </row>
        <row r="85">
          <cell r="A85">
            <v>190087</v>
          </cell>
          <cell r="B85" t="str">
            <v>CLAIRE GAGNE</v>
          </cell>
          <cell r="H85">
            <v>28.25</v>
          </cell>
          <cell r="I85">
            <v>19.25</v>
          </cell>
          <cell r="J85">
            <v>3.5</v>
          </cell>
          <cell r="K85">
            <v>0</v>
          </cell>
        </row>
        <row r="86">
          <cell r="A86">
            <v>190098</v>
          </cell>
          <cell r="B86" t="str">
            <v>DAVID WIEGAND</v>
          </cell>
          <cell r="H86">
            <v>1.5</v>
          </cell>
          <cell r="I86">
            <v>2</v>
          </cell>
          <cell r="J86">
            <v>2.75</v>
          </cell>
          <cell r="K86">
            <v>0</v>
          </cell>
        </row>
        <row r="87">
          <cell r="A87">
            <v>190118</v>
          </cell>
          <cell r="B87" t="str">
            <v>CHRISTOPHER SEQUERIA</v>
          </cell>
        </row>
        <row r="88">
          <cell r="A88">
            <v>190131</v>
          </cell>
          <cell r="B88" t="str">
            <v>DAVID FELICIANO</v>
          </cell>
        </row>
        <row r="89">
          <cell r="A89">
            <v>190135</v>
          </cell>
          <cell r="B89" t="str">
            <v>MIMI ZHANG</v>
          </cell>
        </row>
        <row r="90">
          <cell r="A90">
            <v>190136</v>
          </cell>
          <cell r="B90" t="str">
            <v>MATTHEW E WALKER</v>
          </cell>
          <cell r="H90">
            <v>40</v>
          </cell>
          <cell r="I90">
            <v>44.25</v>
          </cell>
          <cell r="J90">
            <v>43</v>
          </cell>
          <cell r="K90">
            <v>21.25</v>
          </cell>
        </row>
        <row r="91">
          <cell r="A91">
            <v>190169</v>
          </cell>
          <cell r="B91" t="str">
            <v>MARIA DUAIME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</row>
        <row r="92">
          <cell r="A92">
            <v>190171</v>
          </cell>
          <cell r="B92" t="str">
            <v>BRIAN COFFEY</v>
          </cell>
          <cell r="H92">
            <v>46</v>
          </cell>
          <cell r="I92">
            <v>40.5</v>
          </cell>
          <cell r="J92">
            <v>43.5</v>
          </cell>
          <cell r="K92">
            <v>23.5</v>
          </cell>
        </row>
        <row r="93">
          <cell r="A93">
            <v>190173</v>
          </cell>
          <cell r="B93" t="str">
            <v>MIKA PEGORS</v>
          </cell>
          <cell r="H93">
            <v>40</v>
          </cell>
          <cell r="I93">
            <v>39.75</v>
          </cell>
          <cell r="J93">
            <v>42.25</v>
          </cell>
          <cell r="K93">
            <v>27.5</v>
          </cell>
        </row>
        <row r="94">
          <cell r="A94">
            <v>113570</v>
          </cell>
          <cell r="B94" t="str">
            <v>CHRISTOPHER LAU</v>
          </cell>
          <cell r="H94">
            <v>0</v>
          </cell>
          <cell r="I94">
            <v>30</v>
          </cell>
          <cell r="J94">
            <v>40</v>
          </cell>
          <cell r="K94">
            <v>24</v>
          </cell>
        </row>
        <row r="95">
          <cell r="A95">
            <v>190055</v>
          </cell>
          <cell r="B95" t="str">
            <v>JUSTIN DUFF</v>
          </cell>
          <cell r="H95">
            <v>0</v>
          </cell>
          <cell r="I95">
            <v>0</v>
          </cell>
          <cell r="J95">
            <v>0</v>
          </cell>
          <cell r="K95">
            <v>14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check"/>
      <sheetName val="RDS Export"/>
      <sheetName val="Match-Revenue"/>
      <sheetName val="Match-Hours"/>
      <sheetName val="PP"/>
      <sheetName val="RDS Employee DB"/>
      <sheetName val="Rat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rt"/>
      <sheetName val="Contract"/>
      <sheetName val="Letterhead"/>
      <sheetName val="Base Letterhead"/>
      <sheetName val="SF-1034(PV)"/>
      <sheetName val="Base SF-1035(PV)"/>
      <sheetName val="SF-1035(PV)"/>
      <sheetName val="ODC Input"/>
      <sheetName val="Fees"/>
      <sheetName val="Award Fees"/>
      <sheetName val="Costs Retention"/>
      <sheetName val="Labor Co 01"/>
      <sheetName val="Labor Co 06"/>
      <sheetName val="Labor Co 49"/>
      <sheetName val="Labor OT Prem"/>
      <sheetName val="LOE Report"/>
      <sheetName val="LOE Categories"/>
      <sheetName val="Labor Download"/>
      <sheetName val="Labor Input"/>
      <sheetName val="Unbillable Labor"/>
      <sheetName val="Labor Conversion"/>
      <sheetName val="ODC Co 06"/>
      <sheetName val="ODC Co 01"/>
      <sheetName val="ODC Co amsec"/>
      <sheetName val="ODC Co 49"/>
      <sheetName val="ODC Co ZSB-FP"/>
      <sheetName val="ODC Download"/>
      <sheetName val="Unbillable ODC"/>
      <sheetName val="NTE Adjs"/>
      <sheetName val="ODC Conversion"/>
      <sheetName val="Labor DownloadTM"/>
      <sheetName val="Labor InputTM"/>
      <sheetName val="Unbillable LaborTM"/>
      <sheetName val="Labor Sort"/>
      <sheetName val="Labor Table"/>
      <sheetName val="Labor Rates"/>
      <sheetName val="Certification"/>
      <sheetName val="CBIC - Government"/>
      <sheetName val="CBIC MOD Summary Govt"/>
      <sheetName val="CBIC Funding Summary Govt"/>
      <sheetName val="CBIC - Commercial"/>
      <sheetName val="CBIC MOD Summary Commercial"/>
      <sheetName val="CBIC Funding Summary Commercial"/>
      <sheetName val="Tax"/>
      <sheetName val="2.1 Input"/>
      <sheetName val="Variance"/>
      <sheetName val="ACRN"/>
      <sheetName val="Misc"/>
    </sheetNames>
    <sheetDataSet>
      <sheetData sheetId="0"/>
      <sheetData sheetId="1">
        <row r="4">
          <cell r="C4" t="str">
            <v>4900045184</v>
          </cell>
        </row>
        <row r="6">
          <cell r="C6" t="str">
            <v>(017)</v>
          </cell>
        </row>
        <row r="9">
          <cell r="C9" t="str">
            <v>Textron Finance Shared Services</v>
          </cell>
        </row>
        <row r="12">
          <cell r="C12" t="str">
            <v xml:space="preserve">,  </v>
          </cell>
        </row>
        <row r="15">
          <cell r="C15" t="str">
            <v xml:space="preserve">01-1254-04-4188 </v>
          </cell>
        </row>
        <row r="16">
          <cell r="C16" t="str">
            <v>F09-FL-601</v>
          </cell>
        </row>
        <row r="18">
          <cell r="C18" t="str">
            <v>V</v>
          </cell>
        </row>
        <row r="20">
          <cell r="C20" t="str">
            <v>00</v>
          </cell>
        </row>
        <row r="22">
          <cell r="C22" t="str">
            <v>Fee Funding</v>
          </cell>
        </row>
        <row r="23">
          <cell r="C23">
            <v>0</v>
          </cell>
        </row>
        <row r="24">
          <cell r="C24" t="str">
            <v>44,544.00</v>
          </cell>
        </row>
        <row r="25">
          <cell r="C25" t="str">
            <v>0.00</v>
          </cell>
        </row>
        <row r="26">
          <cell r="C26" t="str">
            <v>44,544.00</v>
          </cell>
        </row>
        <row r="27">
          <cell r="C27" t="str">
            <v>44,544.00</v>
          </cell>
        </row>
        <row r="28">
          <cell r="C28" t="str">
            <v>0</v>
          </cell>
        </row>
        <row r="29">
          <cell r="C29" t="str">
            <v>44,544.00</v>
          </cell>
        </row>
        <row r="30">
          <cell r="C30" t="str">
            <v>Maximum Fee Withhold</v>
          </cell>
        </row>
        <row r="43">
          <cell r="C43" t="str">
            <v>12/23/09</v>
          </cell>
        </row>
        <row r="44">
          <cell r="C44" t="str">
            <v>12/10/08</v>
          </cell>
        </row>
        <row r="45">
          <cell r="C45" t="str">
            <v>12/23/09</v>
          </cell>
        </row>
        <row r="46">
          <cell r="C46" t="str">
            <v>418801</v>
          </cell>
        </row>
        <row r="47">
          <cell r="C47" t="str">
            <v>12/17/08</v>
          </cell>
        </row>
        <row r="70">
          <cell r="C70" t="str">
            <v>Luke Crane</v>
          </cell>
        </row>
        <row r="71">
          <cell r="C71" t="str">
            <v>858 826-4108</v>
          </cell>
        </row>
        <row r="72">
          <cell r="C72" t="str">
            <v>Payee Name: Science Applications International Corporation</v>
          </cell>
        </row>
        <row r="74">
          <cell r="C74" t="str">
            <v>Pittsburgh, PA 15251-2058</v>
          </cell>
        </row>
        <row r="75">
          <cell r="C75" t="str">
            <v>P.O. Box 223058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20 ACWP"/>
      <sheetName val="RSS CLIN-SubCLIN Lookup"/>
      <sheetName val="Cost plans (awarded)"/>
      <sheetName val="Orig EY Plans"/>
      <sheetName val="RSS EY FWP Lookup"/>
      <sheetName val="Stop Light Data"/>
      <sheetName val="subclin projections thru 2021"/>
      <sheetName val="Total Labor"/>
      <sheetName val="Total ODCs"/>
      <sheetName val="Plan Data (2)"/>
      <sheetName val="Funding"/>
      <sheetName val="NOTEs"/>
      <sheetName val="CLIN 2 actuals"/>
    </sheetNames>
    <sheetDataSet>
      <sheetData sheetId="0" refreshError="1"/>
      <sheetData sheetId="1" refreshError="1"/>
      <sheetData sheetId="2">
        <row r="3">
          <cell r="C3" t="str">
            <v>SubCLIN</v>
          </cell>
          <cell r="D3">
            <v>43435</v>
          </cell>
          <cell r="E3">
            <v>43466</v>
          </cell>
          <cell r="F3">
            <v>43497</v>
          </cell>
          <cell r="G3">
            <v>43525</v>
          </cell>
          <cell r="H3">
            <v>43556</v>
          </cell>
          <cell r="I3">
            <v>43586</v>
          </cell>
          <cell r="J3">
            <v>43617</v>
          </cell>
          <cell r="K3">
            <v>43647</v>
          </cell>
          <cell r="L3">
            <v>43678</v>
          </cell>
          <cell r="M3">
            <v>43709</v>
          </cell>
          <cell r="N3">
            <v>43739</v>
          </cell>
          <cell r="O3">
            <v>43770</v>
          </cell>
          <cell r="P3">
            <v>43800</v>
          </cell>
          <cell r="Q3">
            <v>43831</v>
          </cell>
          <cell r="R3">
            <v>43862</v>
          </cell>
          <cell r="S3">
            <v>43891</v>
          </cell>
          <cell r="T3">
            <v>43922</v>
          </cell>
          <cell r="U3">
            <v>43952</v>
          </cell>
          <cell r="V3">
            <v>43983</v>
          </cell>
          <cell r="W3">
            <v>44013</v>
          </cell>
          <cell r="X3">
            <v>44044</v>
          </cell>
          <cell r="Y3">
            <v>44075</v>
          </cell>
          <cell r="Z3">
            <v>44105</v>
          </cell>
          <cell r="AA3">
            <v>44136</v>
          </cell>
          <cell r="AB3">
            <v>44166</v>
          </cell>
          <cell r="AC3">
            <v>44197</v>
          </cell>
          <cell r="AD3">
            <v>44228</v>
          </cell>
          <cell r="AE3">
            <v>44256</v>
          </cell>
          <cell r="AF3">
            <v>44287</v>
          </cell>
          <cell r="AG3">
            <v>44317</v>
          </cell>
          <cell r="AH3">
            <v>44348</v>
          </cell>
          <cell r="AI3">
            <v>44378</v>
          </cell>
          <cell r="AJ3">
            <v>44409</v>
          </cell>
          <cell r="AK3">
            <v>44440</v>
          </cell>
          <cell r="AL3">
            <v>44470</v>
          </cell>
          <cell r="AM3">
            <v>44501</v>
          </cell>
          <cell r="AN3">
            <v>44531</v>
          </cell>
          <cell r="AO3" t="str">
            <v>Total</v>
          </cell>
          <cell r="AU3" t="str">
            <v>SubCLIN</v>
          </cell>
          <cell r="AV3">
            <v>43435</v>
          </cell>
          <cell r="AW3">
            <v>43466</v>
          </cell>
          <cell r="AX3">
            <v>43497</v>
          </cell>
          <cell r="AY3">
            <v>43525</v>
          </cell>
          <cell r="AZ3">
            <v>43556</v>
          </cell>
          <cell r="BA3">
            <v>43586</v>
          </cell>
          <cell r="BB3">
            <v>43617</v>
          </cell>
          <cell r="BC3">
            <v>43647</v>
          </cell>
          <cell r="BD3">
            <v>43678</v>
          </cell>
          <cell r="BE3">
            <v>43709</v>
          </cell>
          <cell r="BF3">
            <v>43739</v>
          </cell>
          <cell r="BG3">
            <v>43770</v>
          </cell>
          <cell r="BH3">
            <v>43800</v>
          </cell>
          <cell r="BI3">
            <v>43831</v>
          </cell>
          <cell r="BJ3">
            <v>43862</v>
          </cell>
          <cell r="BK3">
            <v>43891</v>
          </cell>
          <cell r="BL3">
            <v>43922</v>
          </cell>
          <cell r="BM3">
            <v>43952</v>
          </cell>
          <cell r="BN3">
            <v>43983</v>
          </cell>
          <cell r="BO3">
            <v>44013</v>
          </cell>
          <cell r="BP3">
            <v>44044</v>
          </cell>
          <cell r="BQ3">
            <v>44075</v>
          </cell>
          <cell r="BR3">
            <v>44105</v>
          </cell>
          <cell r="BS3">
            <v>44136</v>
          </cell>
          <cell r="BT3">
            <v>44166</v>
          </cell>
          <cell r="BU3">
            <v>44197</v>
          </cell>
          <cell r="BV3">
            <v>44228</v>
          </cell>
          <cell r="BW3">
            <v>44256</v>
          </cell>
          <cell r="BX3">
            <v>44287</v>
          </cell>
          <cell r="BY3">
            <v>44317</v>
          </cell>
          <cell r="BZ3">
            <v>44348</v>
          </cell>
          <cell r="CA3">
            <v>44378</v>
          </cell>
          <cell r="CB3">
            <v>44409</v>
          </cell>
          <cell r="CC3">
            <v>44440</v>
          </cell>
          <cell r="CD3">
            <v>44470</v>
          </cell>
          <cell r="CE3">
            <v>44501</v>
          </cell>
          <cell r="CF3">
            <v>44531</v>
          </cell>
          <cell r="CG3" t="str">
            <v>Total</v>
          </cell>
        </row>
        <row r="4">
          <cell r="C4" t="str">
            <v>CLIN 1</v>
          </cell>
          <cell r="D4">
            <v>219964.42597500002</v>
          </cell>
          <cell r="E4">
            <v>405780.57579999993</v>
          </cell>
          <cell r="F4">
            <v>338896.72610999999</v>
          </cell>
          <cell r="G4">
            <v>391944.6078</v>
          </cell>
          <cell r="H4">
            <v>488387.55040000007</v>
          </cell>
          <cell r="I4">
            <v>347633.12435</v>
          </cell>
          <cell r="J4">
            <v>372291.58155</v>
          </cell>
          <cell r="K4">
            <v>438541.03820000007</v>
          </cell>
          <cell r="L4">
            <v>368145.10155000002</v>
          </cell>
          <cell r="M4">
            <v>350341.12435</v>
          </cell>
          <cell r="N4">
            <v>202955.61578000002</v>
          </cell>
          <cell r="O4">
            <v>196386.27230999997</v>
          </cell>
          <cell r="P4">
            <v>201564.37817500002</v>
          </cell>
          <cell r="Q4">
            <v>461279.98692000011</v>
          </cell>
          <cell r="R4">
            <v>366890.20570999995</v>
          </cell>
          <cell r="S4">
            <v>395736.30187999998</v>
          </cell>
          <cell r="T4">
            <v>499919.14194</v>
          </cell>
          <cell r="U4">
            <v>372912.52956</v>
          </cell>
          <cell r="V4">
            <v>399039.75187999994</v>
          </cell>
          <cell r="W4">
            <v>470976.91962000006</v>
          </cell>
          <cell r="X4">
            <v>394578.75187999994</v>
          </cell>
          <cell r="Y4">
            <v>375620.12955999997</v>
          </cell>
          <cell r="Z4">
            <v>472526.41962000006</v>
          </cell>
          <cell r="AA4">
            <v>352796.35723999992</v>
          </cell>
          <cell r="AB4">
            <v>357055.2072399999</v>
          </cell>
          <cell r="AC4">
            <v>470976.91962000006</v>
          </cell>
          <cell r="AD4">
            <v>374462.52956</v>
          </cell>
          <cell r="AE4">
            <v>403933.15123999998</v>
          </cell>
          <cell r="AF4">
            <v>510290.6656200001</v>
          </cell>
          <cell r="AG4">
            <v>380663.29188000003</v>
          </cell>
          <cell r="AH4">
            <v>407236.15123999998</v>
          </cell>
          <cell r="AI4">
            <v>480902.35626000003</v>
          </cell>
          <cell r="AJ4">
            <v>402775.64123999997</v>
          </cell>
          <cell r="AK4">
            <v>383372.09188000002</v>
          </cell>
          <cell r="AL4">
            <v>482452.35626000003</v>
          </cell>
          <cell r="AM4">
            <v>360101.43252000003</v>
          </cell>
          <cell r="AN4">
            <v>364360.77252</v>
          </cell>
          <cell r="AO4">
            <v>14263691.185240004</v>
          </cell>
          <cell r="AU4" t="str">
            <v>CLIN 1</v>
          </cell>
          <cell r="AV4">
            <v>209489.9295</v>
          </cell>
          <cell r="AW4">
            <v>386457.69123809517</v>
          </cell>
          <cell r="AX4">
            <v>322758.78677142854</v>
          </cell>
          <cell r="AY4">
            <v>373280.57885714283</v>
          </cell>
          <cell r="AZ4">
            <v>465131.00038095244</v>
          </cell>
          <cell r="BA4">
            <v>331079.16604761902</v>
          </cell>
          <cell r="BB4">
            <v>354563.41099999996</v>
          </cell>
          <cell r="BC4">
            <v>417658.13161904766</v>
          </cell>
          <cell r="BD4">
            <v>350614.38242857141</v>
          </cell>
          <cell r="BE4">
            <v>333658.21366666665</v>
          </cell>
          <cell r="BF4">
            <v>193291.06264761905</v>
          </cell>
          <cell r="BG4">
            <v>187034.54505714282</v>
          </cell>
          <cell r="BH4">
            <v>191966.07445238097</v>
          </cell>
          <cell r="BI4">
            <v>439314.27325714292</v>
          </cell>
          <cell r="BJ4">
            <v>349419.2435333333</v>
          </cell>
          <cell r="BK4">
            <v>376891.71607619047</v>
          </cell>
          <cell r="BL4">
            <v>476113.46851428569</v>
          </cell>
          <cell r="BM4">
            <v>355154.79005714285</v>
          </cell>
          <cell r="BN4">
            <v>380037.85893333325</v>
          </cell>
          <cell r="BO4">
            <v>448549.44725714292</v>
          </cell>
          <cell r="BP4">
            <v>375789.28750476183</v>
          </cell>
          <cell r="BQ4">
            <v>357733.45672380948</v>
          </cell>
          <cell r="BR4">
            <v>450025.16154285718</v>
          </cell>
          <cell r="BS4">
            <v>335996.5307047618</v>
          </cell>
          <cell r="BT4">
            <v>340052.57832380943</v>
          </cell>
          <cell r="BU4">
            <v>448549.44725714292</v>
          </cell>
          <cell r="BV4">
            <v>356630.98053333332</v>
          </cell>
          <cell r="BW4">
            <v>384698.23927619046</v>
          </cell>
          <cell r="BX4">
            <v>485991.11011428578</v>
          </cell>
          <cell r="BY4">
            <v>362536.46845714288</v>
          </cell>
          <cell r="BZ4">
            <v>387843.95356190472</v>
          </cell>
          <cell r="CA4">
            <v>458002.24405714287</v>
          </cell>
          <cell r="CB4">
            <v>383595.84879999998</v>
          </cell>
          <cell r="CC4">
            <v>365116.27798095241</v>
          </cell>
          <cell r="CD4">
            <v>459478.43453333335</v>
          </cell>
          <cell r="CE4">
            <v>342953.74525714287</v>
          </cell>
          <cell r="CF4">
            <v>347010.25954285712</v>
          </cell>
          <cell r="CG4">
            <v>13584467.795466665</v>
          </cell>
        </row>
        <row r="5">
          <cell r="C5" t="str">
            <v>CLIN 2 with NNSA</v>
          </cell>
          <cell r="D5">
            <v>2293971.2208598936</v>
          </cell>
          <cell r="E5">
            <v>6973389.3087927401</v>
          </cell>
          <cell r="F5">
            <v>6720450.6020897822</v>
          </cell>
          <cell r="G5">
            <v>6719114.810005228</v>
          </cell>
          <cell r="H5">
            <v>7250754.2331568813</v>
          </cell>
          <cell r="I5">
            <v>6599730.2960591866</v>
          </cell>
          <cell r="J5">
            <v>7448460.5242460277</v>
          </cell>
          <cell r="K5">
            <v>7255681.0709700389</v>
          </cell>
          <cell r="L5">
            <v>6774526.2925295271</v>
          </cell>
          <cell r="M5">
            <v>6573757.2308986858</v>
          </cell>
          <cell r="N5">
            <v>7184136.8153990395</v>
          </cell>
          <cell r="O5">
            <v>6308314.8247678448</v>
          </cell>
          <cell r="P5">
            <v>6735467.3431603704</v>
          </cell>
          <cell r="Q5">
            <v>7336550.2349943509</v>
          </cell>
          <cell r="R5">
            <v>6444327.0692939991</v>
          </cell>
          <cell r="S5">
            <v>6685955.5554527547</v>
          </cell>
          <cell r="T5">
            <v>7501895.7713033687</v>
          </cell>
          <cell r="U5">
            <v>6523341.9558680113</v>
          </cell>
          <cell r="V5">
            <v>7245901.0044527547</v>
          </cell>
          <cell r="W5">
            <v>7297925.318218627</v>
          </cell>
          <cell r="X5">
            <v>6607793.4839527551</v>
          </cell>
          <cell r="Y5">
            <v>6579426.4528680118</v>
          </cell>
          <cell r="Z5">
            <v>7289598.6357186269</v>
          </cell>
          <cell r="AA5">
            <v>6139676.4592832699</v>
          </cell>
          <cell r="AB5">
            <v>6219186.0667832699</v>
          </cell>
          <cell r="AC5">
            <v>7290784.3106005006</v>
          </cell>
          <cell r="AD5">
            <v>6271187.1487498861</v>
          </cell>
          <cell r="AE5">
            <v>6405310.0633116933</v>
          </cell>
          <cell r="AF5">
            <v>7339271.2741256133</v>
          </cell>
          <cell r="AG5">
            <v>6254696.1578370426</v>
          </cell>
          <cell r="AH5">
            <v>6590370.9843116933</v>
          </cell>
          <cell r="AI5">
            <v>7426840.2871509632</v>
          </cell>
          <cell r="AJ5">
            <v>6666796.0598116936</v>
          </cell>
          <cell r="AK5">
            <v>6374201.7163370429</v>
          </cell>
          <cell r="AL5">
            <v>6507856.7751509631</v>
          </cell>
          <cell r="AM5">
            <v>5450129.7153623942</v>
          </cell>
          <cell r="AN5">
            <v>5450129.7153623942</v>
          </cell>
          <cell r="AO5">
            <v>244736906.7892369</v>
          </cell>
          <cell r="AU5" t="str">
            <v>CLIN 2 with NNSA</v>
          </cell>
          <cell r="AV5">
            <v>2184734.4960570415</v>
          </cell>
          <cell r="AW5">
            <v>6641323.1512311809</v>
          </cell>
          <cell r="AX5">
            <v>6400429.1448474117</v>
          </cell>
          <cell r="AY5">
            <v>6399156.9619097412</v>
          </cell>
          <cell r="AZ5">
            <v>6905480.2220541723</v>
          </cell>
          <cell r="BA5">
            <v>6285457.4248182727</v>
          </cell>
          <cell r="BB5">
            <v>7093771.9278533598</v>
          </cell>
          <cell r="BC5">
            <v>6910172.4485428939</v>
          </cell>
          <cell r="BD5">
            <v>6451929.8024090733</v>
          </cell>
          <cell r="BE5">
            <v>6260721.1722844625</v>
          </cell>
          <cell r="BF5">
            <v>6842035.0622847993</v>
          </cell>
          <cell r="BG5">
            <v>6007918.8807312809</v>
          </cell>
          <cell r="BH5">
            <v>6414730.8030098761</v>
          </cell>
          <cell r="BI5">
            <v>6987190.6999946199</v>
          </cell>
          <cell r="BJ5">
            <v>6137454.3517085705</v>
          </cell>
          <cell r="BK5">
            <v>6367576.7194788139</v>
          </cell>
          <cell r="BL5">
            <v>7144662.6393365413</v>
          </cell>
          <cell r="BM5">
            <v>6212706.6246362012</v>
          </cell>
          <cell r="BN5">
            <v>6900858.0994788138</v>
          </cell>
          <cell r="BO5">
            <v>6950405.0649701208</v>
          </cell>
          <cell r="BP5">
            <v>6293136.651383576</v>
          </cell>
          <cell r="BQ5">
            <v>6266120.4313028678</v>
          </cell>
          <cell r="BR5">
            <v>6942474.8911605971</v>
          </cell>
          <cell r="BS5">
            <v>5847310.913603114</v>
          </cell>
          <cell r="BT5">
            <v>5923034.3493173998</v>
          </cell>
          <cell r="BU5">
            <v>6943604.1053338097</v>
          </cell>
          <cell r="BV5">
            <v>5972559.1892856052</v>
          </cell>
          <cell r="BW5">
            <v>6100295.2983920882</v>
          </cell>
          <cell r="BX5">
            <v>6989782.1658339174</v>
          </cell>
          <cell r="BY5">
            <v>5956853.4836543258</v>
          </cell>
          <cell r="BZ5">
            <v>6276543.7945825644</v>
          </cell>
          <cell r="CA5">
            <v>7073181.2258580597</v>
          </cell>
          <cell r="CB5">
            <v>6349329.5807730416</v>
          </cell>
          <cell r="CC5">
            <v>6070668.3012733739</v>
          </cell>
          <cell r="CD5">
            <v>6197958.8334771078</v>
          </cell>
          <cell r="CE5">
            <v>5190599.7289165659</v>
          </cell>
          <cell r="CF5">
            <v>5190599.7289165659</v>
          </cell>
          <cell r="CG5">
            <v>233082768.37070188</v>
          </cell>
        </row>
        <row r="6">
          <cell r="C6" t="str">
            <v>CLIN 2 w/o NNSA</v>
          </cell>
          <cell r="D6">
            <v>1636261.1916862167</v>
          </cell>
          <cell r="E6">
            <v>2647855.9393968303</v>
          </cell>
          <cell r="F6">
            <v>2683066.463479612</v>
          </cell>
          <cell r="G6">
            <v>2580040.6462164479</v>
          </cell>
          <cell r="H6">
            <v>2741919.2134255012</v>
          </cell>
          <cell r="I6">
            <v>2536504.5129765864</v>
          </cell>
          <cell r="J6">
            <v>3309386.3604572476</v>
          </cell>
          <cell r="K6">
            <v>2822694.4319448285</v>
          </cell>
          <cell r="L6">
            <v>2635452.128740747</v>
          </cell>
          <cell r="M6">
            <v>2510531.4478160855</v>
          </cell>
          <cell r="N6">
            <v>2751150.1763738291</v>
          </cell>
          <cell r="O6">
            <v>2320937.4223914146</v>
          </cell>
          <cell r="P6">
            <v>2520544.7986654202</v>
          </cell>
          <cell r="Q6">
            <v>2857061.502573831</v>
          </cell>
          <cell r="R6">
            <v>2334599.1928160791</v>
          </cell>
          <cell r="S6">
            <v>2472497.9563656552</v>
          </cell>
          <cell r="T6">
            <v>2911280.2255646987</v>
          </cell>
          <cell r="U6">
            <v>2387250.0894273813</v>
          </cell>
          <cell r="V6">
            <v>3032443.4053656552</v>
          </cell>
          <cell r="W6">
            <v>2784675.5051264372</v>
          </cell>
          <cell r="X6">
            <v>2394335.8848656556</v>
          </cell>
          <cell r="Y6">
            <v>2443334.5864273817</v>
          </cell>
          <cell r="Z6">
            <v>2776348.8226264371</v>
          </cell>
          <cell r="AA6">
            <v>2080950.3254891201</v>
          </cell>
          <cell r="AB6">
            <v>2160459.93298912</v>
          </cell>
          <cell r="AC6">
            <v>3067399.9126264304</v>
          </cell>
          <cell r="AD6">
            <v>2424960.697427386</v>
          </cell>
          <cell r="AE6">
            <v>2453283.8712219531</v>
          </cell>
          <cell r="AF6">
            <v>3002543.4189441036</v>
          </cell>
          <cell r="AG6">
            <v>2381583.1274071527</v>
          </cell>
          <cell r="AH6">
            <v>2638344.7922219532</v>
          </cell>
          <cell r="AI6">
            <v>3169025.5936293034</v>
          </cell>
          <cell r="AJ6">
            <v>2714769.8677219534</v>
          </cell>
          <cell r="AK6">
            <v>2501088.6859071529</v>
          </cell>
          <cell r="AL6">
            <v>2250042.0816293033</v>
          </cell>
          <cell r="AM6">
            <v>1655929.8465923541</v>
          </cell>
          <cell r="AN6">
            <v>1655929.8465923541</v>
          </cell>
          <cell r="AO6">
            <v>94246483.905129626</v>
          </cell>
          <cell r="AU6" t="str">
            <v>CLIN 2 w/o NNSA</v>
          </cell>
          <cell r="AV6">
            <v>1558343.9920821111</v>
          </cell>
          <cell r="AW6">
            <v>2521767.5613303143</v>
          </cell>
          <cell r="AX6">
            <v>2555301.3937901068</v>
          </cell>
          <cell r="AY6">
            <v>2457181.5678251884</v>
          </cell>
          <cell r="AZ6">
            <v>2611351.6318338108</v>
          </cell>
          <cell r="BA6">
            <v>2415718.5837872252</v>
          </cell>
          <cell r="BB6">
            <v>3151796.5337688071</v>
          </cell>
          <cell r="BC6">
            <v>2688280.4113760269</v>
          </cell>
          <cell r="BD6">
            <v>2509954.408324521</v>
          </cell>
          <cell r="BE6">
            <v>2390982.3312534145</v>
          </cell>
          <cell r="BF6">
            <v>2620143.0251179324</v>
          </cell>
          <cell r="BG6">
            <v>2210416.5927537279</v>
          </cell>
          <cell r="BH6">
            <v>2400518.8558718287</v>
          </cell>
          <cell r="BI6">
            <v>2721010.95483222</v>
          </cell>
          <cell r="BJ6">
            <v>2223427.8026819802</v>
          </cell>
          <cell r="BK6">
            <v>2354759.958443481</v>
          </cell>
          <cell r="BL6">
            <v>2772647.8338711415</v>
          </cell>
          <cell r="BM6">
            <v>2273571.5137403631</v>
          </cell>
          <cell r="BN6">
            <v>2888041.3384434809</v>
          </cell>
          <cell r="BO6">
            <v>2652071.9096442256</v>
          </cell>
          <cell r="BP6">
            <v>2280319.8903482435</v>
          </cell>
          <cell r="BQ6">
            <v>2326985.3204070302</v>
          </cell>
          <cell r="BR6">
            <v>2644141.7358347019</v>
          </cell>
          <cell r="BS6">
            <v>1981857.4528467809</v>
          </cell>
          <cell r="BT6">
            <v>2057580.8885610667</v>
          </cell>
          <cell r="BU6">
            <v>2921333.2501204098</v>
          </cell>
          <cell r="BV6">
            <v>2309486.3785022721</v>
          </cell>
          <cell r="BW6">
            <v>2336460.8297351934</v>
          </cell>
          <cell r="BX6">
            <v>2859565.160899146</v>
          </cell>
          <cell r="BY6">
            <v>2268174.4070544308</v>
          </cell>
          <cell r="BZ6">
            <v>2512709.3259256696</v>
          </cell>
          <cell r="CA6">
            <v>3018119.6129802889</v>
          </cell>
          <cell r="CB6">
            <v>2585495.1121161459</v>
          </cell>
          <cell r="CC6">
            <v>2381989.2246734789</v>
          </cell>
          <cell r="CD6">
            <v>2142897.2205993365</v>
          </cell>
          <cell r="CE6">
            <v>1577076.0443736706</v>
          </cell>
          <cell r="CF6">
            <v>1577076.0443736706</v>
          </cell>
          <cell r="CG6">
            <v>89758556.100123435</v>
          </cell>
        </row>
        <row r="7">
          <cell r="C7">
            <v>1.0009999999999999</v>
          </cell>
          <cell r="D7">
            <v>69188.2065</v>
          </cell>
          <cell r="E7">
            <v>140870.9975</v>
          </cell>
          <cell r="F7">
            <v>119201.4209</v>
          </cell>
          <cell r="G7">
            <v>126853.13892500001</v>
          </cell>
          <cell r="H7">
            <v>167477.84315</v>
          </cell>
          <cell r="I7">
            <v>130726.873475</v>
          </cell>
          <cell r="J7">
            <v>136982.35767500001</v>
          </cell>
          <cell r="K7">
            <v>161222.35894999999</v>
          </cell>
          <cell r="L7">
            <v>136982.35767500001</v>
          </cell>
          <cell r="M7">
            <v>130726.873475</v>
          </cell>
          <cell r="N7">
            <v>173487.67144999999</v>
          </cell>
          <cell r="O7">
            <v>133498.10802499999</v>
          </cell>
          <cell r="P7">
            <v>153918.31062500001</v>
          </cell>
          <cell r="Q7">
            <v>173487.67144999999</v>
          </cell>
          <cell r="R7">
            <v>140304.842225</v>
          </cell>
          <cell r="S7">
            <v>149613.00339500001</v>
          </cell>
          <cell r="T7">
            <v>183459.47651000001</v>
          </cell>
          <cell r="U7">
            <v>142670.13711499999</v>
          </cell>
          <cell r="V7">
            <v>149613.00339500001</v>
          </cell>
          <cell r="W7">
            <v>176516.61022999999</v>
          </cell>
          <cell r="X7">
            <v>149613.00339500001</v>
          </cell>
          <cell r="Y7">
            <v>142670.13711499999</v>
          </cell>
          <cell r="Z7">
            <v>176516.61022999999</v>
          </cell>
          <cell r="AA7">
            <v>135727.270835</v>
          </cell>
          <cell r="AB7">
            <v>135727.270835</v>
          </cell>
          <cell r="AC7">
            <v>176516.61022999999</v>
          </cell>
          <cell r="AD7">
            <v>142670.13711499999</v>
          </cell>
          <cell r="AE7">
            <v>152170.13527999999</v>
          </cell>
          <cell r="AF7">
            <v>186695.03114000001</v>
          </cell>
          <cell r="AG7">
            <v>145088.10535999999</v>
          </cell>
          <cell r="AH7">
            <v>152170.13527999999</v>
          </cell>
          <cell r="AI7">
            <v>179613.00122000001</v>
          </cell>
          <cell r="AJ7">
            <v>152170.13527999999</v>
          </cell>
          <cell r="AK7">
            <v>145088.10535999999</v>
          </cell>
          <cell r="AL7">
            <v>179613.00122000001</v>
          </cell>
          <cell r="AM7">
            <v>138006.07543999999</v>
          </cell>
          <cell r="AN7">
            <v>138006.07543999999</v>
          </cell>
          <cell r="AO7">
            <v>5524862.1034199996</v>
          </cell>
          <cell r="AU7">
            <v>1.0009999999999999</v>
          </cell>
          <cell r="AV7">
            <v>65893.53</v>
          </cell>
          <cell r="AW7">
            <v>134162.85476190475</v>
          </cell>
          <cell r="AX7">
            <v>113525.16276190475</v>
          </cell>
          <cell r="AY7">
            <v>120812.51326190477</v>
          </cell>
          <cell r="AZ7">
            <v>159502.70776190475</v>
          </cell>
          <cell r="BA7">
            <v>124501.78426190476</v>
          </cell>
          <cell r="BB7">
            <v>130459.38826190477</v>
          </cell>
          <cell r="BC7">
            <v>153545.10376190476</v>
          </cell>
          <cell r="BD7">
            <v>130459.38826190477</v>
          </cell>
          <cell r="BE7">
            <v>124501.78426190476</v>
          </cell>
          <cell r="BF7">
            <v>165226.35376190476</v>
          </cell>
          <cell r="BG7">
            <v>127141.05526190475</v>
          </cell>
          <cell r="BH7">
            <v>146588.86726190476</v>
          </cell>
          <cell r="BI7">
            <v>165226.35376190476</v>
          </cell>
          <cell r="BJ7">
            <v>133623.65926190474</v>
          </cell>
          <cell r="BK7">
            <v>142488.57466190477</v>
          </cell>
          <cell r="BL7">
            <v>174723.31096190476</v>
          </cell>
          <cell r="BM7">
            <v>135876.32106190475</v>
          </cell>
          <cell r="BN7">
            <v>142488.57466190477</v>
          </cell>
          <cell r="BO7">
            <v>168111.05736190474</v>
          </cell>
          <cell r="BP7">
            <v>142488.57466190477</v>
          </cell>
          <cell r="BQ7">
            <v>135876.32106190475</v>
          </cell>
          <cell r="BR7">
            <v>168111.05736190474</v>
          </cell>
          <cell r="BS7">
            <v>129264.06746190476</v>
          </cell>
          <cell r="BT7">
            <v>129264.06746190476</v>
          </cell>
          <cell r="BU7">
            <v>168111.05736190474</v>
          </cell>
          <cell r="BV7">
            <v>135876.32106190475</v>
          </cell>
          <cell r="BW7">
            <v>144923.93836190476</v>
          </cell>
          <cell r="BX7">
            <v>177804.79156190477</v>
          </cell>
          <cell r="BY7">
            <v>138179.14796190473</v>
          </cell>
          <cell r="BZ7">
            <v>144923.93836190476</v>
          </cell>
          <cell r="CA7">
            <v>171060.00116190477</v>
          </cell>
          <cell r="CB7">
            <v>144923.93836190476</v>
          </cell>
          <cell r="CC7">
            <v>138179.14796190473</v>
          </cell>
          <cell r="CD7">
            <v>171060.00116190477</v>
          </cell>
          <cell r="CE7">
            <v>131434.35756190473</v>
          </cell>
          <cell r="CF7">
            <v>131434.35756190473</v>
          </cell>
          <cell r="CG7">
            <v>5261773.4318285706</v>
          </cell>
        </row>
        <row r="8">
          <cell r="C8">
            <v>1.002</v>
          </cell>
          <cell r="D8">
            <v>24198.992999999999</v>
          </cell>
          <cell r="E8">
            <v>54518.154999999999</v>
          </cell>
          <cell r="F8">
            <v>45371.507799999999</v>
          </cell>
          <cell r="G8">
            <v>62385.154000000002</v>
          </cell>
          <cell r="H8">
            <v>69257.678499999995</v>
          </cell>
          <cell r="I8">
            <v>16176.996069999999</v>
          </cell>
          <cell r="J8">
            <v>17076.053110000001</v>
          </cell>
          <cell r="K8">
            <v>20004.01914</v>
          </cell>
          <cell r="L8">
            <v>16520.17311</v>
          </cell>
          <cell r="M8">
            <v>15621.11607</v>
          </cell>
          <cell r="N8">
            <v>49994.55384</v>
          </cell>
          <cell r="O8">
            <v>36793.744680000003</v>
          </cell>
          <cell r="P8">
            <v>43534.583400000003</v>
          </cell>
          <cell r="Q8">
            <v>50333.964240000001</v>
          </cell>
          <cell r="R8">
            <v>39305.736120000001</v>
          </cell>
          <cell r="S8">
            <v>42233.910705000002</v>
          </cell>
          <cell r="T8">
            <v>53438.825790000003</v>
          </cell>
          <cell r="U8">
            <v>40491.346584999999</v>
          </cell>
          <cell r="V8">
            <v>42789.790704999999</v>
          </cell>
          <cell r="W8">
            <v>51140.381670000002</v>
          </cell>
          <cell r="X8">
            <v>42233.910705000002</v>
          </cell>
          <cell r="Y8">
            <v>39935.466585000002</v>
          </cell>
          <cell r="Z8">
            <v>51140.381670000002</v>
          </cell>
          <cell r="AA8">
            <v>37637.022465000002</v>
          </cell>
          <cell r="AB8">
            <v>37637.022465000002</v>
          </cell>
          <cell r="AC8">
            <v>51491.753669999998</v>
          </cell>
          <cell r="AD8">
            <v>40209.852585000001</v>
          </cell>
          <cell r="AE8">
            <v>43203.058920000003</v>
          </cell>
          <cell r="AF8">
            <v>54665.094960000002</v>
          </cell>
          <cell r="AG8">
            <v>41407.752039999999</v>
          </cell>
          <cell r="AH8">
            <v>43758.938920000001</v>
          </cell>
          <cell r="AI8">
            <v>52313.908080000001</v>
          </cell>
          <cell r="AJ8">
            <v>43203.058920000003</v>
          </cell>
          <cell r="AK8">
            <v>40851.872040000002</v>
          </cell>
          <cell r="AL8">
            <v>52313.908080000001</v>
          </cell>
          <cell r="AM8">
            <v>38500.685160000001</v>
          </cell>
          <cell r="AN8">
            <v>38500.685160000001</v>
          </cell>
          <cell r="AO8">
            <v>1540191.0559600005</v>
          </cell>
          <cell r="AU8">
            <v>1.002</v>
          </cell>
          <cell r="AV8">
            <v>23046.659999999996</v>
          </cell>
          <cell r="AW8">
            <v>51922.05238095238</v>
          </cell>
          <cell r="AX8">
            <v>43210.959809523811</v>
          </cell>
          <cell r="AY8">
            <v>59414.432380952378</v>
          </cell>
          <cell r="AZ8">
            <v>65959.6938095238</v>
          </cell>
          <cell r="BA8">
            <v>15406.662923809523</v>
          </cell>
          <cell r="BB8">
            <v>16262.907723809523</v>
          </cell>
          <cell r="BC8">
            <v>19051.446799999998</v>
          </cell>
          <cell r="BD8">
            <v>15733.498199999998</v>
          </cell>
          <cell r="BE8">
            <v>14877.2534</v>
          </cell>
          <cell r="BF8">
            <v>47613.860799999995</v>
          </cell>
          <cell r="BG8">
            <v>35041.661599999999</v>
          </cell>
          <cell r="BH8">
            <v>41461.508000000002</v>
          </cell>
          <cell r="BI8">
            <v>47937.108800000002</v>
          </cell>
          <cell r="BJ8">
            <v>37434.034399999997</v>
          </cell>
          <cell r="BK8">
            <v>40222.772100000002</v>
          </cell>
          <cell r="BL8">
            <v>50894.1198</v>
          </cell>
          <cell r="BM8">
            <v>38563.187223809524</v>
          </cell>
          <cell r="BN8">
            <v>40752.18162380952</v>
          </cell>
          <cell r="BO8">
            <v>48705.125399999997</v>
          </cell>
          <cell r="BP8">
            <v>40222.772100000002</v>
          </cell>
          <cell r="BQ8">
            <v>38033.777699999999</v>
          </cell>
          <cell r="BR8">
            <v>48705.125399999997</v>
          </cell>
          <cell r="BS8">
            <v>35844.783300000003</v>
          </cell>
          <cell r="BT8">
            <v>35844.783300000003</v>
          </cell>
          <cell r="BU8">
            <v>49039.765399999997</v>
          </cell>
          <cell r="BV8">
            <v>38295.097699999998</v>
          </cell>
          <cell r="BW8">
            <v>41145.770400000001</v>
          </cell>
          <cell r="BX8">
            <v>52061.995199999998</v>
          </cell>
          <cell r="BY8">
            <v>39435.954323809521</v>
          </cell>
          <cell r="BZ8">
            <v>41675.179923809519</v>
          </cell>
          <cell r="CA8">
            <v>49822.7696</v>
          </cell>
          <cell r="CB8">
            <v>41145.770400000001</v>
          </cell>
          <cell r="CC8">
            <v>38906.544800000003</v>
          </cell>
          <cell r="CD8">
            <v>49822.7696</v>
          </cell>
          <cell r="CE8">
            <v>36667.319199999998</v>
          </cell>
          <cell r="CF8">
            <v>36667.319199999998</v>
          </cell>
          <cell r="CG8">
            <v>1466848.6247238095</v>
          </cell>
        </row>
        <row r="9">
          <cell r="C9">
            <v>1.0029999999999999</v>
          </cell>
          <cell r="D9">
            <v>6280.7219999999998</v>
          </cell>
          <cell r="E9">
            <v>15253.182000000001</v>
          </cell>
          <cell r="F9">
            <v>12471.7194</v>
          </cell>
          <cell r="G9">
            <v>13453.7634</v>
          </cell>
          <cell r="H9">
            <v>24299.5592</v>
          </cell>
          <cell r="I9">
            <v>12721.585800000001</v>
          </cell>
          <cell r="J9">
            <v>13453.7634</v>
          </cell>
          <cell r="K9">
            <v>16290.9516</v>
          </cell>
          <cell r="L9">
            <v>13453.7634</v>
          </cell>
          <cell r="M9">
            <v>255948.715085</v>
          </cell>
          <cell r="N9">
            <v>180977.57866999999</v>
          </cell>
          <cell r="O9">
            <v>22369.714114999999</v>
          </cell>
          <cell r="P9">
            <v>26452.298074999999</v>
          </cell>
          <cell r="Q9">
            <v>30669.047569999999</v>
          </cell>
          <cell r="R9">
            <v>23968.182035000002</v>
          </cell>
          <cell r="S9">
            <v>25699.436839999998</v>
          </cell>
          <cell r="T9">
            <v>32494.941920000001</v>
          </cell>
          <cell r="U9">
            <v>24305.487079999999</v>
          </cell>
          <cell r="V9">
            <v>25699.436839999998</v>
          </cell>
          <cell r="W9">
            <v>148885.96015999999</v>
          </cell>
          <cell r="X9">
            <v>25699.436839999998</v>
          </cell>
          <cell r="Y9">
            <v>144273.46807999999</v>
          </cell>
          <cell r="Z9">
            <v>184729.05416</v>
          </cell>
          <cell r="AA9">
            <v>22911.537319999999</v>
          </cell>
          <cell r="AB9">
            <v>22911.537319999999</v>
          </cell>
          <cell r="AC9">
            <v>31415.918659999999</v>
          </cell>
          <cell r="AD9">
            <v>24551.412830000001</v>
          </cell>
          <cell r="AE9">
            <v>26323.07258</v>
          </cell>
          <cell r="AF9">
            <v>33284.032039999998</v>
          </cell>
          <cell r="AG9">
            <v>24895.18346</v>
          </cell>
          <cell r="AH9">
            <v>26323.07258</v>
          </cell>
          <cell r="AI9">
            <v>149641.11092000001</v>
          </cell>
          <cell r="AJ9">
            <v>26323.07258</v>
          </cell>
          <cell r="AK9">
            <v>147260.39321000001</v>
          </cell>
          <cell r="AL9">
            <v>188554.03742000001</v>
          </cell>
          <cell r="AM9">
            <v>23467.29434</v>
          </cell>
          <cell r="AN9">
            <v>23467.29434</v>
          </cell>
          <cell r="AO9">
            <v>2051180.7372699995</v>
          </cell>
          <cell r="AU9">
            <v>1.0029999999999999</v>
          </cell>
          <cell r="AV9">
            <v>5981.6399999999994</v>
          </cell>
          <cell r="AW9">
            <v>14526.84</v>
          </cell>
          <cell r="AX9">
            <v>11877.828</v>
          </cell>
          <cell r="AY9">
            <v>12813.108</v>
          </cell>
          <cell r="AZ9">
            <v>23142.437333333331</v>
          </cell>
          <cell r="BA9">
            <v>12115.796</v>
          </cell>
          <cell r="BB9">
            <v>12813.108</v>
          </cell>
          <cell r="BC9">
            <v>15515.191999999999</v>
          </cell>
          <cell r="BD9">
            <v>12813.108</v>
          </cell>
          <cell r="BE9">
            <v>243760.68103333333</v>
          </cell>
          <cell r="BF9">
            <v>172359.59873333332</v>
          </cell>
          <cell r="BG9">
            <v>21304.489633333331</v>
          </cell>
          <cell r="BH9">
            <v>25192.664833333332</v>
          </cell>
          <cell r="BI9">
            <v>29208.616733333332</v>
          </cell>
          <cell r="BJ9">
            <v>22826.840033333334</v>
          </cell>
          <cell r="BK9">
            <v>24475.65413333333</v>
          </cell>
          <cell r="BL9">
            <v>30947.563733333332</v>
          </cell>
          <cell r="BM9">
            <v>23148.082933333331</v>
          </cell>
          <cell r="BN9">
            <v>24475.65413333333</v>
          </cell>
          <cell r="BO9">
            <v>141796.15253333331</v>
          </cell>
          <cell r="BP9">
            <v>24475.65413333333</v>
          </cell>
          <cell r="BQ9">
            <v>137403.30293333333</v>
          </cell>
          <cell r="BR9">
            <v>175932.43253333334</v>
          </cell>
          <cell r="BS9">
            <v>21820.511733333333</v>
          </cell>
          <cell r="BT9">
            <v>21820.511733333333</v>
          </cell>
          <cell r="BU9">
            <v>29919.922533333331</v>
          </cell>
          <cell r="BV9">
            <v>23382.297933333335</v>
          </cell>
          <cell r="BW9">
            <v>25069.592933333333</v>
          </cell>
          <cell r="BX9">
            <v>31699.078133333329</v>
          </cell>
          <cell r="BY9">
            <v>23709.698533333332</v>
          </cell>
          <cell r="BZ9">
            <v>25069.592933333333</v>
          </cell>
          <cell r="CA9">
            <v>142515.34373333334</v>
          </cell>
          <cell r="CB9">
            <v>25069.592933333333</v>
          </cell>
          <cell r="CC9">
            <v>140247.99353333333</v>
          </cell>
          <cell r="CD9">
            <v>179575.27373333334</v>
          </cell>
          <cell r="CE9">
            <v>22349.804133333331</v>
          </cell>
          <cell r="CF9">
            <v>22349.804133333331</v>
          </cell>
          <cell r="CG9">
            <v>1953505.4640666661</v>
          </cell>
        </row>
        <row r="10">
          <cell r="C10">
            <v>1.004</v>
          </cell>
          <cell r="D10">
            <v>10985.2575</v>
          </cell>
          <cell r="E10">
            <v>26984.291249999998</v>
          </cell>
          <cell r="F10">
            <v>22063.626375</v>
          </cell>
          <cell r="G10">
            <v>25154.494125000001</v>
          </cell>
          <cell r="H10">
            <v>30114.77175</v>
          </cell>
          <cell r="I10">
            <v>22505.125124999999</v>
          </cell>
          <cell r="J10">
            <v>25154.494125000001</v>
          </cell>
          <cell r="K10">
            <v>28819.512750000002</v>
          </cell>
          <cell r="L10">
            <v>23800.384125</v>
          </cell>
          <cell r="M10">
            <v>23859.235124999999</v>
          </cell>
          <cell r="N10">
            <v>28819.512750000002</v>
          </cell>
          <cell r="O10">
            <v>21209.866125</v>
          </cell>
          <cell r="P10">
            <v>26449.753124999999</v>
          </cell>
          <cell r="Q10">
            <v>28819.512750000002</v>
          </cell>
          <cell r="R10">
            <v>22505.125124999999</v>
          </cell>
          <cell r="S10">
            <v>25630.277999999998</v>
          </cell>
          <cell r="T10">
            <v>30716.784</v>
          </cell>
          <cell r="U10">
            <v>22955.016</v>
          </cell>
          <cell r="V10">
            <v>25630.277999999998</v>
          </cell>
          <cell r="W10">
            <v>29395.632000000001</v>
          </cell>
          <cell r="X10">
            <v>24276.168000000001</v>
          </cell>
          <cell r="Y10">
            <v>24309.126</v>
          </cell>
          <cell r="Z10">
            <v>29395.632000000001</v>
          </cell>
          <cell r="AA10">
            <v>21633.864000000001</v>
          </cell>
          <cell r="AB10">
            <v>22987.973999999998</v>
          </cell>
          <cell r="AC10">
            <v>29395.632000000001</v>
          </cell>
          <cell r="AD10">
            <v>22955.016</v>
          </cell>
          <cell r="AE10">
            <v>26115.901687500002</v>
          </cell>
          <cell r="AF10">
            <v>31331.246625</v>
          </cell>
          <cell r="AG10">
            <v>23414.211187500001</v>
          </cell>
          <cell r="AH10">
            <v>26115.901687500002</v>
          </cell>
          <cell r="AI10">
            <v>29983.666125</v>
          </cell>
          <cell r="AJ10">
            <v>24761.791687500001</v>
          </cell>
          <cell r="AK10">
            <v>24768.321187500002</v>
          </cell>
          <cell r="AL10">
            <v>29983.666125</v>
          </cell>
          <cell r="AM10">
            <v>22066.630687500001</v>
          </cell>
          <cell r="AN10">
            <v>23420.740687500002</v>
          </cell>
          <cell r="AO10">
            <v>938488.43981249991</v>
          </cell>
          <cell r="AU10">
            <v>1.004</v>
          </cell>
          <cell r="AV10">
            <v>10462.15</v>
          </cell>
          <cell r="AW10">
            <v>25699.324999999997</v>
          </cell>
          <cell r="AX10">
            <v>21012.977499999997</v>
          </cell>
          <cell r="AY10">
            <v>23956.661071428571</v>
          </cell>
          <cell r="AZ10">
            <v>28680.734999999997</v>
          </cell>
          <cell r="BA10">
            <v>21433.452499999999</v>
          </cell>
          <cell r="BB10">
            <v>23956.661071428571</v>
          </cell>
          <cell r="BC10">
            <v>27447.154999999999</v>
          </cell>
          <cell r="BD10">
            <v>22667.032500000001</v>
          </cell>
          <cell r="BE10">
            <v>22723.081071428569</v>
          </cell>
          <cell r="BF10">
            <v>27447.154999999999</v>
          </cell>
          <cell r="BG10">
            <v>20199.872500000001</v>
          </cell>
          <cell r="BH10">
            <v>25190.241071428569</v>
          </cell>
          <cell r="BI10">
            <v>27447.154999999999</v>
          </cell>
          <cell r="BJ10">
            <v>21433.452499999999</v>
          </cell>
          <cell r="BK10">
            <v>24409.788571428569</v>
          </cell>
          <cell r="BL10">
            <v>29254.079999999998</v>
          </cell>
          <cell r="BM10">
            <v>21861.919999999998</v>
          </cell>
          <cell r="BN10">
            <v>24409.788571428569</v>
          </cell>
          <cell r="BO10">
            <v>27995.84</v>
          </cell>
          <cell r="BP10">
            <v>23120.16</v>
          </cell>
          <cell r="BQ10">
            <v>23151.548571428571</v>
          </cell>
          <cell r="BR10">
            <v>27995.84</v>
          </cell>
          <cell r="BS10">
            <v>20603.68</v>
          </cell>
          <cell r="BT10">
            <v>21893.30857142857</v>
          </cell>
          <cell r="BU10">
            <v>27995.84</v>
          </cell>
          <cell r="BV10">
            <v>21861.919999999998</v>
          </cell>
          <cell r="BW10">
            <v>24872.287321428572</v>
          </cell>
          <cell r="BX10">
            <v>29839.282499999998</v>
          </cell>
          <cell r="BY10">
            <v>22299.248749999999</v>
          </cell>
          <cell r="BZ10">
            <v>24872.287321428572</v>
          </cell>
          <cell r="CA10">
            <v>28555.872499999998</v>
          </cell>
          <cell r="CB10">
            <v>23582.658749999999</v>
          </cell>
          <cell r="CC10">
            <v>23588.877321428572</v>
          </cell>
          <cell r="CD10">
            <v>28555.872499999998</v>
          </cell>
          <cell r="CE10">
            <v>21015.838749999999</v>
          </cell>
          <cell r="CF10">
            <v>22305.467321428572</v>
          </cell>
          <cell r="CG10">
            <v>893798.51410714281</v>
          </cell>
        </row>
        <row r="11">
          <cell r="C11">
            <v>1.0049999999999999</v>
          </cell>
          <cell r="D11">
            <v>56802.353475000054</v>
          </cell>
          <cell r="E11">
            <v>72043.865250000017</v>
          </cell>
          <cell r="F11">
            <v>60955.404474999996</v>
          </cell>
          <cell r="G11">
            <v>77815.616024999981</v>
          </cell>
          <cell r="H11">
            <v>90136.93045</v>
          </cell>
          <cell r="I11">
            <v>57937.990425000004</v>
          </cell>
          <cell r="J11">
            <v>62822.72102500005</v>
          </cell>
          <cell r="K11">
            <v>74193.973350000073</v>
          </cell>
          <cell r="L11">
            <v>62852.241024999945</v>
          </cell>
          <cell r="M11">
            <v>57937.990425000018</v>
          </cell>
          <cell r="N11">
            <v>75773.66334999993</v>
          </cell>
          <cell r="O11">
            <v>54603.429824999999</v>
          </cell>
          <cell r="P11">
            <v>66157.281625000047</v>
          </cell>
          <cell r="Q11">
            <v>74193.97335</v>
          </cell>
          <cell r="R11">
            <v>59488.160424999944</v>
          </cell>
          <cell r="S11">
            <v>62498.661119999997</v>
          </cell>
          <cell r="T11">
            <v>80630.108559999935</v>
          </cell>
          <cell r="U11">
            <v>59097.373440000003</v>
          </cell>
          <cell r="V11">
            <v>64048.831119999973</v>
          </cell>
          <cell r="W11">
            <v>75678.650880000074</v>
          </cell>
          <cell r="X11">
            <v>64048.83111999993</v>
          </cell>
          <cell r="Y11">
            <v>59097.373440000018</v>
          </cell>
          <cell r="Z11">
            <v>77228.820879999941</v>
          </cell>
          <cell r="AA11">
            <v>55696.085759999994</v>
          </cell>
          <cell r="AB11">
            <v>57246.255760000036</v>
          </cell>
          <cell r="AC11">
            <v>75678.650879999987</v>
          </cell>
          <cell r="AD11">
            <v>60647.543439999936</v>
          </cell>
          <cell r="AE11">
            <v>63749.837654999959</v>
          </cell>
          <cell r="AF11">
            <v>82213.22988999993</v>
          </cell>
          <cell r="AG11">
            <v>60280.458735000007</v>
          </cell>
          <cell r="AH11">
            <v>65300.007655000023</v>
          </cell>
          <cell r="AI11">
            <v>77193.680970000074</v>
          </cell>
          <cell r="AJ11">
            <v>65300.007654999936</v>
          </cell>
          <cell r="AK11">
            <v>60280.458735000051</v>
          </cell>
          <cell r="AL11">
            <v>78743.850969999941</v>
          </cell>
          <cell r="AM11">
            <v>56811.079815000005</v>
          </cell>
          <cell r="AN11">
            <v>58361.249814999945</v>
          </cell>
          <cell r="AO11">
            <v>2463546.6427949993</v>
          </cell>
          <cell r="AU11">
            <v>1.0049999999999999</v>
          </cell>
          <cell r="AV11">
            <v>54097.479500000052</v>
          </cell>
          <cell r="AW11">
            <v>68613.205000000016</v>
          </cell>
          <cell r="AX11">
            <v>58052.766166666661</v>
          </cell>
          <cell r="AY11">
            <v>74110.110499999981</v>
          </cell>
          <cell r="AZ11">
            <v>85844.695666666667</v>
          </cell>
          <cell r="BA11">
            <v>55179.038500000002</v>
          </cell>
          <cell r="BB11">
            <v>59831.162880952426</v>
          </cell>
          <cell r="BC11">
            <v>70660.927000000069</v>
          </cell>
          <cell r="BD11">
            <v>59859.277166666609</v>
          </cell>
          <cell r="BE11">
            <v>55179.038500000017</v>
          </cell>
          <cell r="BF11">
            <v>72165.393666666598</v>
          </cell>
          <cell r="BG11">
            <v>52003.266499999998</v>
          </cell>
          <cell r="BH11">
            <v>63006.934880952424</v>
          </cell>
          <cell r="BI11">
            <v>70660.926999999996</v>
          </cell>
          <cell r="BJ11">
            <v>56655.390880952327</v>
          </cell>
          <cell r="BK11">
            <v>59522.534399999997</v>
          </cell>
          <cell r="BL11">
            <v>76790.579580952312</v>
          </cell>
          <cell r="BM11">
            <v>56283.212800000001</v>
          </cell>
          <cell r="BN11">
            <v>60998.886780952351</v>
          </cell>
          <cell r="BO11">
            <v>72074.905600000071</v>
          </cell>
          <cell r="BP11">
            <v>60998.886780952314</v>
          </cell>
          <cell r="BQ11">
            <v>56283.212800000016</v>
          </cell>
          <cell r="BR11">
            <v>73551.257980952316</v>
          </cell>
          <cell r="BS11">
            <v>53043.891199999991</v>
          </cell>
          <cell r="BT11">
            <v>54520.24358095241</v>
          </cell>
          <cell r="BU11">
            <v>72074.905599999984</v>
          </cell>
          <cell r="BV11">
            <v>57759.565180952319</v>
          </cell>
          <cell r="BW11">
            <v>60714.131099999962</v>
          </cell>
          <cell r="BX11">
            <v>78298.314180952308</v>
          </cell>
          <cell r="BY11">
            <v>57409.960700000003</v>
          </cell>
          <cell r="BZ11">
            <v>62190.483480952404</v>
          </cell>
          <cell r="CA11">
            <v>73517.791400000075</v>
          </cell>
          <cell r="CB11">
            <v>62190.483480952316</v>
          </cell>
          <cell r="CC11">
            <v>57409.960700000047</v>
          </cell>
          <cell r="CD11">
            <v>74994.14378095232</v>
          </cell>
          <cell r="CE11">
            <v>54105.790300000001</v>
          </cell>
          <cell r="CF11">
            <v>55582.142680952325</v>
          </cell>
          <cell r="CG11">
            <v>2346234.8979000002</v>
          </cell>
        </row>
        <row r="12">
          <cell r="C12">
            <v>1.006</v>
          </cell>
          <cell r="D12">
            <v>10985.2575</v>
          </cell>
          <cell r="E12">
            <v>26984.291249999998</v>
          </cell>
          <cell r="F12">
            <v>22063.626375</v>
          </cell>
          <cell r="G12">
            <v>25154.494125000001</v>
          </cell>
          <cell r="H12">
            <v>30114.77175</v>
          </cell>
          <cell r="I12">
            <v>22505.125124999999</v>
          </cell>
          <cell r="J12">
            <v>25154.494125000001</v>
          </cell>
          <cell r="K12">
            <v>28819.512750000002</v>
          </cell>
          <cell r="L12">
            <v>23800.384125</v>
          </cell>
          <cell r="M12">
            <v>23859.235124999999</v>
          </cell>
          <cell r="N12">
            <v>28819.512750000002</v>
          </cell>
          <cell r="O12">
            <v>21209.866125</v>
          </cell>
          <cell r="P12">
            <v>26449.753124999999</v>
          </cell>
          <cell r="Q12">
            <v>28819.512750000002</v>
          </cell>
          <cell r="R12">
            <v>22505.125124999999</v>
          </cell>
          <cell r="S12">
            <v>25630.277999999998</v>
          </cell>
          <cell r="T12">
            <v>30716.784</v>
          </cell>
          <cell r="U12">
            <v>22955.016</v>
          </cell>
          <cell r="V12">
            <v>25630.277999999998</v>
          </cell>
          <cell r="W12">
            <v>29395.632000000001</v>
          </cell>
          <cell r="X12">
            <v>24276.168000000001</v>
          </cell>
          <cell r="Y12">
            <v>24309.126</v>
          </cell>
          <cell r="Z12">
            <v>29395.632000000001</v>
          </cell>
          <cell r="AA12">
            <v>21633.864000000001</v>
          </cell>
          <cell r="AB12">
            <v>22987.973999999998</v>
          </cell>
          <cell r="AC12">
            <v>29395.632000000001</v>
          </cell>
          <cell r="AD12">
            <v>22955.016</v>
          </cell>
          <cell r="AE12">
            <v>26115.901687500002</v>
          </cell>
          <cell r="AF12">
            <v>31331.246625</v>
          </cell>
          <cell r="AG12">
            <v>23414.211187500001</v>
          </cell>
          <cell r="AH12">
            <v>26115.901687500002</v>
          </cell>
          <cell r="AI12">
            <v>29983.666125</v>
          </cell>
          <cell r="AJ12">
            <v>24761.791687500001</v>
          </cell>
          <cell r="AK12">
            <v>24768.321187500002</v>
          </cell>
          <cell r="AL12">
            <v>29983.666125</v>
          </cell>
          <cell r="AM12">
            <v>22066.630687500001</v>
          </cell>
          <cell r="AN12">
            <v>23420.740687500002</v>
          </cell>
          <cell r="AO12">
            <v>938488.43981249991</v>
          </cell>
          <cell r="AU12">
            <v>1.006</v>
          </cell>
          <cell r="AV12">
            <v>10462.15</v>
          </cell>
          <cell r="AW12">
            <v>25699.324999999997</v>
          </cell>
          <cell r="AX12">
            <v>21012.977499999997</v>
          </cell>
          <cell r="AY12">
            <v>23956.661071428571</v>
          </cell>
          <cell r="AZ12">
            <v>28680.734999999997</v>
          </cell>
          <cell r="BA12">
            <v>21433.452499999999</v>
          </cell>
          <cell r="BB12">
            <v>23956.661071428571</v>
          </cell>
          <cell r="BC12">
            <v>27447.154999999999</v>
          </cell>
          <cell r="BD12">
            <v>22667.032500000001</v>
          </cell>
          <cell r="BE12">
            <v>22723.081071428569</v>
          </cell>
          <cell r="BF12">
            <v>27447.154999999999</v>
          </cell>
          <cell r="BG12">
            <v>20199.872500000001</v>
          </cell>
          <cell r="BH12">
            <v>25190.241071428569</v>
          </cell>
          <cell r="BI12">
            <v>27447.154999999999</v>
          </cell>
          <cell r="BJ12">
            <v>21433.452499999999</v>
          </cell>
          <cell r="BK12">
            <v>24409.788571428569</v>
          </cell>
          <cell r="BL12">
            <v>29254.079999999998</v>
          </cell>
          <cell r="BM12">
            <v>21861.919999999998</v>
          </cell>
          <cell r="BN12">
            <v>24409.788571428569</v>
          </cell>
          <cell r="BO12">
            <v>27995.84</v>
          </cell>
          <cell r="BP12">
            <v>23120.16</v>
          </cell>
          <cell r="BQ12">
            <v>23151.548571428571</v>
          </cell>
          <cell r="BR12">
            <v>27995.84</v>
          </cell>
          <cell r="BS12">
            <v>20603.68</v>
          </cell>
          <cell r="BT12">
            <v>21893.30857142857</v>
          </cell>
          <cell r="BU12">
            <v>27995.84</v>
          </cell>
          <cell r="BV12">
            <v>21861.919999999998</v>
          </cell>
          <cell r="BW12">
            <v>24872.287321428572</v>
          </cell>
          <cell r="BX12">
            <v>29839.282499999998</v>
          </cell>
          <cell r="BY12">
            <v>22299.248749999999</v>
          </cell>
          <cell r="BZ12">
            <v>24872.287321428572</v>
          </cell>
          <cell r="CA12">
            <v>28555.872499999998</v>
          </cell>
          <cell r="CB12">
            <v>23582.658749999999</v>
          </cell>
          <cell r="CC12">
            <v>23588.877321428572</v>
          </cell>
          <cell r="CD12">
            <v>28555.872499999998</v>
          </cell>
          <cell r="CE12">
            <v>21015.838749999999</v>
          </cell>
          <cell r="CF12">
            <v>22305.467321428572</v>
          </cell>
          <cell r="CG12">
            <v>893798.51410714281</v>
          </cell>
        </row>
        <row r="13">
          <cell r="C13">
            <v>1.008</v>
          </cell>
          <cell r="D13">
            <v>27238.108485000001</v>
          </cell>
          <cell r="E13">
            <v>34675.924550000003</v>
          </cell>
          <cell r="F13">
            <v>28601.238485000002</v>
          </cell>
          <cell r="G13">
            <v>30744.732950000001</v>
          </cell>
          <cell r="H13">
            <v>38539.852099999996</v>
          </cell>
          <cell r="I13">
            <v>29145.73415</v>
          </cell>
          <cell r="J13">
            <v>30744.732950000001</v>
          </cell>
          <cell r="K13">
            <v>36940.853300000002</v>
          </cell>
          <cell r="L13">
            <v>30744.732949999998</v>
          </cell>
          <cell r="M13">
            <v>29145.73415</v>
          </cell>
          <cell r="N13">
            <v>36940.853300000002</v>
          </cell>
          <cell r="O13">
            <v>27546.735349999999</v>
          </cell>
          <cell r="P13">
            <v>32343.731749999999</v>
          </cell>
          <cell r="Q13">
            <v>36940.853300000002</v>
          </cell>
          <cell r="R13">
            <v>29145.73415</v>
          </cell>
          <cell r="S13">
            <v>31332.405139999999</v>
          </cell>
          <cell r="T13">
            <v>39283.437319999997</v>
          </cell>
          <cell r="U13">
            <v>29701.424180000002</v>
          </cell>
          <cell r="V13">
            <v>31332.405139999999</v>
          </cell>
          <cell r="W13">
            <v>37652.456359999996</v>
          </cell>
          <cell r="X13">
            <v>31332.405139999999</v>
          </cell>
          <cell r="Y13">
            <v>29701.424180000002</v>
          </cell>
          <cell r="Z13">
            <v>37652.456359999996</v>
          </cell>
          <cell r="AA13">
            <v>28070.443220000001</v>
          </cell>
          <cell r="AB13">
            <v>28070.443220000001</v>
          </cell>
          <cell r="AC13">
            <v>37652.456359999996</v>
          </cell>
          <cell r="AD13">
            <v>29701.424180000002</v>
          </cell>
          <cell r="AE13">
            <v>31931.622710000003</v>
          </cell>
          <cell r="AF13">
            <v>40041.630980000002</v>
          </cell>
          <cell r="AG13">
            <v>30268.031269999999</v>
          </cell>
          <cell r="AH13">
            <v>31931.622710000003</v>
          </cell>
          <cell r="AI13">
            <v>38378.039539999998</v>
          </cell>
          <cell r="AJ13">
            <v>31931.622710000003</v>
          </cell>
          <cell r="AK13">
            <v>30268.031269999999</v>
          </cell>
          <cell r="AL13">
            <v>38378.039539999998</v>
          </cell>
          <cell r="AM13">
            <v>28604.439829999999</v>
          </cell>
          <cell r="AN13">
            <v>28604.439829999999</v>
          </cell>
          <cell r="AO13">
            <v>1201260.2531099999</v>
          </cell>
          <cell r="AU13">
            <v>1.008</v>
          </cell>
          <cell r="AV13">
            <v>25941.055700000001</v>
          </cell>
          <cell r="AW13">
            <v>33024.690047619049</v>
          </cell>
          <cell r="AX13">
            <v>27239.274747619049</v>
          </cell>
          <cell r="AY13">
            <v>29280.698047619047</v>
          </cell>
          <cell r="AZ13">
            <v>36704.621047619046</v>
          </cell>
          <cell r="BA13">
            <v>27757.842047619048</v>
          </cell>
          <cell r="BB13">
            <v>29280.698047619047</v>
          </cell>
          <cell r="BC13">
            <v>35181.765047619047</v>
          </cell>
          <cell r="BD13">
            <v>29280.698047619044</v>
          </cell>
          <cell r="BE13">
            <v>27757.842047619048</v>
          </cell>
          <cell r="BF13">
            <v>35181.765047619047</v>
          </cell>
          <cell r="BG13">
            <v>26234.986047619044</v>
          </cell>
          <cell r="BH13">
            <v>30803.554047619044</v>
          </cell>
          <cell r="BI13">
            <v>35181.765047619047</v>
          </cell>
          <cell r="BJ13">
            <v>27757.842047619048</v>
          </cell>
          <cell r="BK13">
            <v>29840.385847619047</v>
          </cell>
          <cell r="BL13">
            <v>37412.797447619043</v>
          </cell>
          <cell r="BM13">
            <v>28287.07064761905</v>
          </cell>
          <cell r="BN13">
            <v>29840.385847619047</v>
          </cell>
          <cell r="BO13">
            <v>35859.482247619046</v>
          </cell>
          <cell r="BP13">
            <v>29840.385847619047</v>
          </cell>
          <cell r="BQ13">
            <v>28287.07064761905</v>
          </cell>
          <cell r="BR13">
            <v>35859.482247619046</v>
          </cell>
          <cell r="BS13">
            <v>26733.755447619049</v>
          </cell>
          <cell r="BT13">
            <v>26733.755447619049</v>
          </cell>
          <cell r="BU13">
            <v>35859.482247619046</v>
          </cell>
          <cell r="BV13">
            <v>28287.07064761905</v>
          </cell>
          <cell r="BW13">
            <v>30411.069247619049</v>
          </cell>
          <cell r="BX13">
            <v>38134.886647619045</v>
          </cell>
          <cell r="BY13">
            <v>28826.696447619044</v>
          </cell>
          <cell r="BZ13">
            <v>30411.069247619049</v>
          </cell>
          <cell r="CA13">
            <v>36550.513847619048</v>
          </cell>
          <cell r="CB13">
            <v>30411.069247619049</v>
          </cell>
          <cell r="CC13">
            <v>28826.696447619044</v>
          </cell>
          <cell r="CD13">
            <v>36550.513847619048</v>
          </cell>
          <cell r="CE13">
            <v>27242.323647619047</v>
          </cell>
          <cell r="CF13">
            <v>27242.323647619047</v>
          </cell>
          <cell r="CG13">
            <v>1144057.3839142856</v>
          </cell>
        </row>
        <row r="14">
          <cell r="C14">
            <v>1.0089999999999999</v>
          </cell>
          <cell r="D14">
            <v>14285.796</v>
          </cell>
          <cell r="E14">
            <v>34449.428999999996</v>
          </cell>
          <cell r="F14">
            <v>28167.474300000002</v>
          </cell>
          <cell r="G14">
            <v>30384.56925</v>
          </cell>
          <cell r="H14">
            <v>38445.781499999997</v>
          </cell>
          <cell r="I14">
            <v>28730.987249999998</v>
          </cell>
          <cell r="J14">
            <v>48005.13438000001</v>
          </cell>
          <cell r="K14">
            <v>58128.666120000009</v>
          </cell>
          <cell r="L14">
            <v>48005.13438000001</v>
          </cell>
          <cell r="M14">
            <v>45392.610060000006</v>
          </cell>
          <cell r="N14">
            <v>58128.666120000009</v>
          </cell>
          <cell r="O14">
            <v>35551.310549999995</v>
          </cell>
          <cell r="P14">
            <v>42064.527750000001</v>
          </cell>
          <cell r="Q14">
            <v>48306.360900000007</v>
          </cell>
          <cell r="R14">
            <v>37722.382949999999</v>
          </cell>
          <cell r="S14">
            <v>40691.213325000004</v>
          </cell>
          <cell r="T14">
            <v>51486.841349999995</v>
          </cell>
          <cell r="U14">
            <v>38476.725525000002</v>
          </cell>
          <cell r="V14">
            <v>40691.213325000004</v>
          </cell>
          <cell r="W14">
            <v>49272.353549999993</v>
          </cell>
          <cell r="X14">
            <v>40691.213325000004</v>
          </cell>
          <cell r="Y14">
            <v>38476.725525000002</v>
          </cell>
          <cell r="Z14">
            <v>49272.353549999993</v>
          </cell>
          <cell r="AA14">
            <v>36262.237725000006</v>
          </cell>
          <cell r="AB14">
            <v>36262.237725000006</v>
          </cell>
          <cell r="AC14">
            <v>49272.353549999993</v>
          </cell>
          <cell r="AD14">
            <v>38476.725525000002</v>
          </cell>
          <cell r="AE14">
            <v>41503.680855000006</v>
          </cell>
          <cell r="AF14">
            <v>52514.861490000003</v>
          </cell>
          <cell r="AG14">
            <v>39244.977135000008</v>
          </cell>
          <cell r="AH14">
            <v>41503.680855000006</v>
          </cell>
          <cell r="AI14">
            <v>50256.157770000005</v>
          </cell>
          <cell r="AJ14">
            <v>41503.680855000006</v>
          </cell>
          <cell r="AK14">
            <v>39244.977135000008</v>
          </cell>
          <cell r="AL14">
            <v>50256.157770000005</v>
          </cell>
          <cell r="AM14">
            <v>36986.273414999996</v>
          </cell>
          <cell r="AN14">
            <v>36986.273414999996</v>
          </cell>
          <cell r="AO14">
            <v>1535101.7452049996</v>
          </cell>
          <cell r="AU14">
            <v>1.0089999999999999</v>
          </cell>
          <cell r="AV14">
            <v>13605.52</v>
          </cell>
          <cell r="AW14">
            <v>32808.979999999996</v>
          </cell>
          <cell r="AX14">
            <v>26826.166000000001</v>
          </cell>
          <cell r="AY14">
            <v>28937.684999999998</v>
          </cell>
          <cell r="AZ14">
            <v>36615.03</v>
          </cell>
          <cell r="BA14">
            <v>27362.844999999998</v>
          </cell>
          <cell r="BB14">
            <v>45719.17560000001</v>
          </cell>
          <cell r="BC14">
            <v>55360.634400000003</v>
          </cell>
          <cell r="BD14">
            <v>45719.17560000001</v>
          </cell>
          <cell r="BE14">
            <v>43231.057200000003</v>
          </cell>
          <cell r="BF14">
            <v>55360.634400000003</v>
          </cell>
          <cell r="BG14">
            <v>33858.390999999996</v>
          </cell>
          <cell r="BH14">
            <v>40061.455000000002</v>
          </cell>
          <cell r="BI14">
            <v>46006.058000000005</v>
          </cell>
          <cell r="BJ14">
            <v>35926.078999999998</v>
          </cell>
          <cell r="BK14">
            <v>38753.536500000002</v>
          </cell>
          <cell r="BL14">
            <v>49035.086999999992</v>
          </cell>
          <cell r="BM14">
            <v>36644.500500000002</v>
          </cell>
          <cell r="BN14">
            <v>38753.536500000002</v>
          </cell>
          <cell r="BO14">
            <v>46926.050999999992</v>
          </cell>
          <cell r="BP14">
            <v>38753.536500000002</v>
          </cell>
          <cell r="BQ14">
            <v>36644.500500000002</v>
          </cell>
          <cell r="BR14">
            <v>46926.050999999992</v>
          </cell>
          <cell r="BS14">
            <v>34535.464500000002</v>
          </cell>
          <cell r="BT14">
            <v>34535.464500000002</v>
          </cell>
          <cell r="BU14">
            <v>46926.050999999992</v>
          </cell>
          <cell r="BV14">
            <v>36644.500500000002</v>
          </cell>
          <cell r="BW14">
            <v>39527.315100000007</v>
          </cell>
          <cell r="BX14">
            <v>50014.1538</v>
          </cell>
          <cell r="BY14">
            <v>37376.168700000009</v>
          </cell>
          <cell r="BZ14">
            <v>39527.315100000007</v>
          </cell>
          <cell r="CA14">
            <v>47863.007400000002</v>
          </cell>
          <cell r="CB14">
            <v>39527.315100000007</v>
          </cell>
          <cell r="CC14">
            <v>37376.168700000009</v>
          </cell>
          <cell r="CD14">
            <v>47863.007400000002</v>
          </cell>
          <cell r="CE14">
            <v>35225.022299999997</v>
          </cell>
          <cell r="CF14">
            <v>35225.022299999997</v>
          </cell>
          <cell r="CG14">
            <v>1462001.6621000003</v>
          </cell>
        </row>
        <row r="15">
          <cell r="C15">
            <v>2.0009999999999999</v>
          </cell>
          <cell r="D15">
            <v>64911.057456466653</v>
          </cell>
          <cell r="E15">
            <v>79387.624227333334</v>
          </cell>
          <cell r="F15">
            <v>64911.057456466653</v>
          </cell>
          <cell r="G15">
            <v>70020.142108</v>
          </cell>
          <cell r="H15">
            <v>105829.27300399997</v>
          </cell>
          <cell r="I15">
            <v>66209.522129333331</v>
          </cell>
          <cell r="J15">
            <v>91685.842107999997</v>
          </cell>
          <cell r="K15">
            <v>84786.294525333316</v>
          </cell>
          <cell r="L15">
            <v>70020.142108</v>
          </cell>
          <cell r="M15">
            <v>66209.522129333331</v>
          </cell>
          <cell r="N15">
            <v>84786.294525333316</v>
          </cell>
          <cell r="O15">
            <v>62398.902150666669</v>
          </cell>
          <cell r="P15">
            <v>73830.762086666655</v>
          </cell>
          <cell r="Q15">
            <v>84786.294525333316</v>
          </cell>
          <cell r="R15">
            <v>66209.522129333331</v>
          </cell>
          <cell r="S15">
            <v>71418.575334399982</v>
          </cell>
          <cell r="T15">
            <v>107598.71912719999</v>
          </cell>
          <cell r="U15">
            <v>67531.850146133322</v>
          </cell>
          <cell r="V15">
            <v>93084.275334399979</v>
          </cell>
          <cell r="W15">
            <v>86479.635438933328</v>
          </cell>
          <cell r="X15">
            <v>71418.575334399982</v>
          </cell>
          <cell r="Y15">
            <v>67531.850146133322</v>
          </cell>
          <cell r="Z15">
            <v>86479.635438933328</v>
          </cell>
          <cell r="AA15">
            <v>63645.124957866654</v>
          </cell>
          <cell r="AB15">
            <v>63645.124957866654</v>
          </cell>
          <cell r="AC15">
            <v>86479.635438933328</v>
          </cell>
          <cell r="AD15">
            <v>67531.850146133322</v>
          </cell>
          <cell r="AE15">
            <v>72848.002315199992</v>
          </cell>
          <cell r="AF15">
            <v>109407.3818376</v>
          </cell>
          <cell r="AG15">
            <v>68883.485182400007</v>
          </cell>
          <cell r="AH15">
            <v>94513.702315200004</v>
          </cell>
          <cell r="AI15">
            <v>88210.506204799996</v>
          </cell>
          <cell r="AJ15">
            <v>72848.002315199992</v>
          </cell>
          <cell r="AK15">
            <v>68883.485182400007</v>
          </cell>
          <cell r="AL15">
            <v>88210.506204799996</v>
          </cell>
          <cell r="AM15">
            <v>64918.968049599993</v>
          </cell>
          <cell r="AN15">
            <v>64918.968049599993</v>
          </cell>
          <cell r="AO15">
            <v>2862470.1121277325</v>
          </cell>
          <cell r="AU15">
            <v>2.0009999999999999</v>
          </cell>
          <cell r="AV15">
            <v>61820.05472044443</v>
          </cell>
          <cell r="AW15">
            <v>75607.261168888886</v>
          </cell>
          <cell r="AX15">
            <v>61820.05472044443</v>
          </cell>
          <cell r="AY15">
            <v>66685.849626666663</v>
          </cell>
          <cell r="AZ15">
            <v>100789.7838133333</v>
          </cell>
          <cell r="BA15">
            <v>63056.687742222217</v>
          </cell>
          <cell r="BB15">
            <v>87319.849626666663</v>
          </cell>
          <cell r="BC15">
            <v>80748.851928888864</v>
          </cell>
          <cell r="BD15">
            <v>66685.849626666663</v>
          </cell>
          <cell r="BE15">
            <v>63056.687742222217</v>
          </cell>
          <cell r="BF15">
            <v>80748.851928888864</v>
          </cell>
          <cell r="BG15">
            <v>59427.525857777779</v>
          </cell>
          <cell r="BH15">
            <v>70315.011511111094</v>
          </cell>
          <cell r="BI15">
            <v>80748.851928888864</v>
          </cell>
          <cell r="BJ15">
            <v>63056.687742222217</v>
          </cell>
          <cell r="BK15">
            <v>68017.690794666647</v>
          </cell>
          <cell r="BL15">
            <v>102474.97059733332</v>
          </cell>
          <cell r="BM15">
            <v>64316.047758222208</v>
          </cell>
          <cell r="BN15">
            <v>88651.690794666647</v>
          </cell>
          <cell r="BO15">
            <v>82361.557560888876</v>
          </cell>
          <cell r="BP15">
            <v>68017.690794666647</v>
          </cell>
          <cell r="BQ15">
            <v>64316.047758222208</v>
          </cell>
          <cell r="BR15">
            <v>82361.557560888876</v>
          </cell>
          <cell r="BS15">
            <v>60614.404721777762</v>
          </cell>
          <cell r="BT15">
            <v>60614.404721777762</v>
          </cell>
          <cell r="BU15">
            <v>82361.557560888876</v>
          </cell>
          <cell r="BV15">
            <v>64316.047758222208</v>
          </cell>
          <cell r="BW15">
            <v>69379.049823999987</v>
          </cell>
          <cell r="BX15">
            <v>104197.50651199999</v>
          </cell>
          <cell r="BY15">
            <v>65603.319221333339</v>
          </cell>
          <cell r="BZ15">
            <v>90013.049824000002</v>
          </cell>
          <cell r="CA15">
            <v>84010.005909333326</v>
          </cell>
          <cell r="CB15">
            <v>69379.049823999987</v>
          </cell>
          <cell r="CC15">
            <v>65603.319221333339</v>
          </cell>
          <cell r="CD15">
            <v>84010.005909333326</v>
          </cell>
          <cell r="CE15">
            <v>61827.588618666654</v>
          </cell>
          <cell r="CF15">
            <v>61827.588618666654</v>
          </cell>
          <cell r="CG15">
            <v>2726162.0115502207</v>
          </cell>
        </row>
        <row r="16">
          <cell r="C16">
            <v>2.0019999999999998</v>
          </cell>
          <cell r="D16">
            <v>39164.927760000006</v>
          </cell>
          <cell r="E16">
            <v>95114.824559999994</v>
          </cell>
          <cell r="F16">
            <v>77770.356551999997</v>
          </cell>
          <cell r="G16">
            <v>83891.617424999989</v>
          </cell>
          <cell r="H16">
            <v>106148.57715</v>
          </cell>
          <cell r="I16">
            <v>79326.087224999996</v>
          </cell>
          <cell r="J16">
            <v>335976.37492500001</v>
          </cell>
          <cell r="K16">
            <v>101583.04694999999</v>
          </cell>
          <cell r="L16">
            <v>83891.617424999989</v>
          </cell>
          <cell r="M16">
            <v>79326.087224999996</v>
          </cell>
          <cell r="N16">
            <v>101583.04694999999</v>
          </cell>
          <cell r="O16">
            <v>74760.557025000002</v>
          </cell>
          <cell r="P16">
            <v>88457.147624999983</v>
          </cell>
          <cell r="Q16">
            <v>101583.04694999999</v>
          </cell>
          <cell r="R16">
            <v>79326.087224999996</v>
          </cell>
          <cell r="S16">
            <v>85568.238125999982</v>
          </cell>
          <cell r="T16">
            <v>108270.01558800001</v>
          </cell>
          <cell r="U16">
            <v>80911.463262000019</v>
          </cell>
          <cell r="V16">
            <v>337656.24562599999</v>
          </cell>
          <cell r="W16">
            <v>103613.24072399999</v>
          </cell>
          <cell r="X16">
            <v>85568.238125999982</v>
          </cell>
          <cell r="Y16">
            <v>80911.463262000019</v>
          </cell>
          <cell r="Z16">
            <v>103613.24072399999</v>
          </cell>
          <cell r="AA16">
            <v>76254.688397999998</v>
          </cell>
          <cell r="AB16">
            <v>76254.688397999998</v>
          </cell>
          <cell r="AC16">
            <v>103613.24072399999</v>
          </cell>
          <cell r="AD16">
            <v>80911.463262000019</v>
          </cell>
          <cell r="AE16">
            <v>87280.732853999987</v>
          </cell>
          <cell r="AF16">
            <v>110436.845652</v>
          </cell>
          <cell r="AG16">
            <v>82530.760998000012</v>
          </cell>
          <cell r="AH16">
            <v>339365.49035400001</v>
          </cell>
          <cell r="AI16">
            <v>105686.87379599999</v>
          </cell>
          <cell r="AJ16">
            <v>87280.732853999987</v>
          </cell>
          <cell r="AK16">
            <v>82530.760998000012</v>
          </cell>
          <cell r="AL16">
            <v>105686.87379599999</v>
          </cell>
          <cell r="AM16">
            <v>77780.789141999994</v>
          </cell>
          <cell r="AN16">
            <v>77780.789141999994</v>
          </cell>
          <cell r="AO16">
            <v>4007410.2787779998</v>
          </cell>
          <cell r="AU16">
            <v>2.0019999999999998</v>
          </cell>
          <cell r="AV16">
            <v>37299.931200000006</v>
          </cell>
          <cell r="AW16">
            <v>90585.547199999986</v>
          </cell>
          <cell r="AX16">
            <v>74067.006239999988</v>
          </cell>
          <cell r="AY16">
            <v>79896.778499999986</v>
          </cell>
          <cell r="AZ16">
            <v>101093.88299999999</v>
          </cell>
          <cell r="BA16">
            <v>75548.65449999999</v>
          </cell>
          <cell r="BB16">
            <v>319977.4999285714</v>
          </cell>
          <cell r="BC16">
            <v>96745.758999999991</v>
          </cell>
          <cell r="BD16">
            <v>79896.778499999986</v>
          </cell>
          <cell r="BE16">
            <v>75548.65449999999</v>
          </cell>
          <cell r="BF16">
            <v>96745.758999999991</v>
          </cell>
          <cell r="BG16">
            <v>71200.530499999993</v>
          </cell>
          <cell r="BH16">
            <v>84244.902499999982</v>
          </cell>
          <cell r="BI16">
            <v>96745.758999999991</v>
          </cell>
          <cell r="BJ16">
            <v>75548.65449999999</v>
          </cell>
          <cell r="BK16">
            <v>81493.56011999998</v>
          </cell>
          <cell r="BL16">
            <v>103114.30056</v>
          </cell>
          <cell r="BM16">
            <v>77058.536440000011</v>
          </cell>
          <cell r="BN16">
            <v>321577.37678666663</v>
          </cell>
          <cell r="BO16">
            <v>98679.27687999999</v>
          </cell>
          <cell r="BP16">
            <v>81493.56011999998</v>
          </cell>
          <cell r="BQ16">
            <v>77058.536440000011</v>
          </cell>
          <cell r="BR16">
            <v>98679.27687999999</v>
          </cell>
          <cell r="BS16">
            <v>72623.512759999998</v>
          </cell>
          <cell r="BT16">
            <v>72623.512759999998</v>
          </cell>
          <cell r="BU16">
            <v>98679.27687999999</v>
          </cell>
          <cell r="BV16">
            <v>77058.536440000011</v>
          </cell>
          <cell r="BW16">
            <v>83124.507479999986</v>
          </cell>
          <cell r="BX16">
            <v>105177.94824</v>
          </cell>
          <cell r="BY16">
            <v>78600.724760000012</v>
          </cell>
          <cell r="BZ16">
            <v>323205.22890857141</v>
          </cell>
          <cell r="CA16">
            <v>100654.16551999998</v>
          </cell>
          <cell r="CB16">
            <v>83124.507479999986</v>
          </cell>
          <cell r="CC16">
            <v>78600.724760000012</v>
          </cell>
          <cell r="CD16">
            <v>100654.16551999998</v>
          </cell>
          <cell r="CE16">
            <v>74076.942039999994</v>
          </cell>
          <cell r="CF16">
            <v>74076.942039999994</v>
          </cell>
          <cell r="CG16">
            <v>3816581.2178838085</v>
          </cell>
        </row>
        <row r="17">
          <cell r="C17">
            <v>2.0030000000000001</v>
          </cell>
          <cell r="D17">
            <v>79116.617159999994</v>
          </cell>
          <cell r="E17">
            <v>192140.35595999999</v>
          </cell>
          <cell r="F17">
            <v>157102.99693200001</v>
          </cell>
          <cell r="G17">
            <v>169468.45902000001</v>
          </cell>
          <cell r="H17">
            <v>214429.47875999997</v>
          </cell>
          <cell r="I17">
            <v>160245.68574000002</v>
          </cell>
          <cell r="J17">
            <v>1892704.0570199999</v>
          </cell>
          <cell r="K17">
            <v>205206.70548</v>
          </cell>
          <cell r="L17">
            <v>169468.45902000001</v>
          </cell>
          <cell r="M17">
            <v>341763.60173999995</v>
          </cell>
          <cell r="N17">
            <v>205206.70548</v>
          </cell>
          <cell r="O17">
            <v>151022.91245999999</v>
          </cell>
          <cell r="P17">
            <v>178691.2323</v>
          </cell>
          <cell r="Q17">
            <v>205206.70548</v>
          </cell>
          <cell r="R17">
            <v>160245.68574000002</v>
          </cell>
          <cell r="S17">
            <v>172853.76509100001</v>
          </cell>
          <cell r="T17">
            <v>218712.92725800001</v>
          </cell>
          <cell r="U17">
            <v>163446.75746699999</v>
          </cell>
          <cell r="V17">
            <v>1896089.3630910001</v>
          </cell>
          <cell r="W17">
            <v>209305.91963400002</v>
          </cell>
          <cell r="X17">
            <v>172853.76509100001</v>
          </cell>
          <cell r="Y17">
            <v>344964.67346699996</v>
          </cell>
          <cell r="Z17">
            <v>209305.91963400002</v>
          </cell>
          <cell r="AA17">
            <v>154039.749843</v>
          </cell>
          <cell r="AB17">
            <v>154039.749843</v>
          </cell>
          <cell r="AC17">
            <v>209305.91963400002</v>
          </cell>
          <cell r="AD17">
            <v>163446.75746699999</v>
          </cell>
          <cell r="AE17">
            <v>176311.263744</v>
          </cell>
          <cell r="AF17">
            <v>223087.72147200003</v>
          </cell>
          <cell r="AG17">
            <v>166716.092928</v>
          </cell>
          <cell r="AH17">
            <v>1899546.8617440001</v>
          </cell>
          <cell r="AI17">
            <v>213492.55065600001</v>
          </cell>
          <cell r="AJ17">
            <v>176311.263744</v>
          </cell>
          <cell r="AK17">
            <v>348234.008928</v>
          </cell>
          <cell r="AL17">
            <v>213492.55065600001</v>
          </cell>
          <cell r="AM17">
            <v>157120.922112</v>
          </cell>
          <cell r="AN17">
            <v>157120.922112</v>
          </cell>
          <cell r="AO17">
            <v>12281819.083908001</v>
          </cell>
          <cell r="AU17">
            <v>2.0030000000000001</v>
          </cell>
          <cell r="AV17">
            <v>75349.159199999995</v>
          </cell>
          <cell r="AW17">
            <v>182990.81519999998</v>
          </cell>
          <cell r="AX17">
            <v>149621.90184000001</v>
          </cell>
          <cell r="AY17">
            <v>161398.5324</v>
          </cell>
          <cell r="AZ17">
            <v>204218.55119999996</v>
          </cell>
          <cell r="BA17">
            <v>152614.9388</v>
          </cell>
          <cell r="BB17">
            <v>1802575.2923999999</v>
          </cell>
          <cell r="BC17">
            <v>195434.95759999999</v>
          </cell>
          <cell r="BD17">
            <v>161398.5324</v>
          </cell>
          <cell r="BE17">
            <v>325489.14451428567</v>
          </cell>
          <cell r="BF17">
            <v>195434.95759999999</v>
          </cell>
          <cell r="BG17">
            <v>143831.34519999998</v>
          </cell>
          <cell r="BH17">
            <v>170182.12599999999</v>
          </cell>
          <cell r="BI17">
            <v>195434.95759999999</v>
          </cell>
          <cell r="BJ17">
            <v>152614.9388</v>
          </cell>
          <cell r="BK17">
            <v>164622.63342</v>
          </cell>
          <cell r="BL17">
            <v>208298.02596</v>
          </cell>
          <cell r="BM17">
            <v>155663.57853999999</v>
          </cell>
          <cell r="BN17">
            <v>1805799.3934200001</v>
          </cell>
          <cell r="BO17">
            <v>199338.97108000002</v>
          </cell>
          <cell r="BP17">
            <v>164622.63342</v>
          </cell>
          <cell r="BQ17">
            <v>328537.78425428568</v>
          </cell>
          <cell r="BR17">
            <v>199338.97108000002</v>
          </cell>
          <cell r="BS17">
            <v>146704.52366000001</v>
          </cell>
          <cell r="BT17">
            <v>146704.52366000001</v>
          </cell>
          <cell r="BU17">
            <v>199338.97108000002</v>
          </cell>
          <cell r="BV17">
            <v>155663.57853999999</v>
          </cell>
          <cell r="BW17">
            <v>167915.48927999998</v>
          </cell>
          <cell r="BX17">
            <v>212464.49664000003</v>
          </cell>
          <cell r="BY17">
            <v>158777.23136000001</v>
          </cell>
          <cell r="BZ17">
            <v>1809092.2492800001</v>
          </cell>
          <cell r="CA17">
            <v>203326.23871999999</v>
          </cell>
          <cell r="CB17">
            <v>167915.48927999998</v>
          </cell>
          <cell r="CC17">
            <v>331651.4370742857</v>
          </cell>
          <cell r="CD17">
            <v>203326.23871999999</v>
          </cell>
          <cell r="CE17">
            <v>149638.97344</v>
          </cell>
          <cell r="CF17">
            <v>149638.97344</v>
          </cell>
          <cell r="CG17">
            <v>11696970.556102857</v>
          </cell>
        </row>
        <row r="18">
          <cell r="C18">
            <v>2.004</v>
          </cell>
          <cell r="D18">
            <v>40492.816980000003</v>
          </cell>
          <cell r="E18">
            <v>98339.698380000016</v>
          </cell>
          <cell r="F18">
            <v>80407.165145999999</v>
          </cell>
          <cell r="G18">
            <v>86736.056400000001</v>
          </cell>
          <cell r="H18">
            <v>109747.6632</v>
          </cell>
          <cell r="I18">
            <v>82015.726799999989</v>
          </cell>
          <cell r="J18">
            <v>477236.02740000008</v>
          </cell>
          <cell r="K18">
            <v>105027.33360000001</v>
          </cell>
          <cell r="L18">
            <v>86736.056400000001</v>
          </cell>
          <cell r="M18">
            <v>82015.726799999989</v>
          </cell>
          <cell r="N18">
            <v>105027.33360000001</v>
          </cell>
          <cell r="O18">
            <v>77295.397199999992</v>
          </cell>
          <cell r="P18">
            <v>91456.385999999984</v>
          </cell>
          <cell r="Q18">
            <v>105027.33360000001</v>
          </cell>
          <cell r="R18">
            <v>82015.726799999989</v>
          </cell>
          <cell r="S18">
            <v>88469.01793799999</v>
          </cell>
          <cell r="T18">
            <v>111940.39004399999</v>
          </cell>
          <cell r="U18">
            <v>83654.377506000004</v>
          </cell>
          <cell r="V18">
            <v>478948.50843799993</v>
          </cell>
          <cell r="W18">
            <v>107125.74961199999</v>
          </cell>
          <cell r="X18">
            <v>88469.01793799999</v>
          </cell>
          <cell r="Y18">
            <v>83654.377506000004</v>
          </cell>
          <cell r="Z18">
            <v>107125.74961199999</v>
          </cell>
          <cell r="AA18">
            <v>78839.737074000019</v>
          </cell>
          <cell r="AB18">
            <v>78839.737074000019</v>
          </cell>
          <cell r="AC18">
            <v>107125.74961199999</v>
          </cell>
          <cell r="AD18">
            <v>83654.377506000004</v>
          </cell>
          <cell r="AE18">
            <v>90238.044897</v>
          </cell>
          <cell r="AF18">
            <v>114178.750686</v>
          </cell>
          <cell r="AG18">
            <v>85327.130888999993</v>
          </cell>
          <cell r="AH18">
            <v>480717.53539699997</v>
          </cell>
          <cell r="AI18">
            <v>109267.83667799999</v>
          </cell>
          <cell r="AJ18">
            <v>90238.044897</v>
          </cell>
          <cell r="AK18">
            <v>85327.130888999993</v>
          </cell>
          <cell r="AL18">
            <v>109267.83667799999</v>
          </cell>
          <cell r="AM18">
            <v>80416.216881</v>
          </cell>
          <cell r="AN18">
            <v>80416.216881</v>
          </cell>
          <cell r="AO18">
            <v>4532817.9829390002</v>
          </cell>
          <cell r="AU18">
            <v>2.004</v>
          </cell>
          <cell r="AV18">
            <v>38564.587599999999</v>
          </cell>
          <cell r="AW18">
            <v>93656.85560000001</v>
          </cell>
          <cell r="AX18">
            <v>76578.252519999995</v>
          </cell>
          <cell r="AY18">
            <v>82605.767999999996</v>
          </cell>
          <cell r="AZ18">
            <v>104521.58399999999</v>
          </cell>
          <cell r="BA18">
            <v>78110.215999999986</v>
          </cell>
          <cell r="BB18">
            <v>454510.50228571432</v>
          </cell>
          <cell r="BC18">
            <v>100026.03200000001</v>
          </cell>
          <cell r="BD18">
            <v>82605.767999999996</v>
          </cell>
          <cell r="BE18">
            <v>78110.215999999986</v>
          </cell>
          <cell r="BF18">
            <v>100026.03200000001</v>
          </cell>
          <cell r="BG18">
            <v>73614.66399999999</v>
          </cell>
          <cell r="BH18">
            <v>87101.319999999978</v>
          </cell>
          <cell r="BI18">
            <v>100026.03200000001</v>
          </cell>
          <cell r="BJ18">
            <v>78110.215999999986</v>
          </cell>
          <cell r="BK18">
            <v>84256.207559999981</v>
          </cell>
          <cell r="BL18">
            <v>106609.89527999998</v>
          </cell>
          <cell r="BM18">
            <v>79670.835720000003</v>
          </cell>
          <cell r="BN18">
            <v>456141.43660761899</v>
          </cell>
          <cell r="BO18">
            <v>102024.52343999998</v>
          </cell>
          <cell r="BP18">
            <v>84256.207559999981</v>
          </cell>
          <cell r="BQ18">
            <v>79670.835720000003</v>
          </cell>
          <cell r="BR18">
            <v>102024.52343999998</v>
          </cell>
          <cell r="BS18">
            <v>75085.46388000001</v>
          </cell>
          <cell r="BT18">
            <v>75085.46388000001</v>
          </cell>
          <cell r="BU18">
            <v>102024.52343999998</v>
          </cell>
          <cell r="BV18">
            <v>79670.835720000003</v>
          </cell>
          <cell r="BW18">
            <v>85940.995139999999</v>
          </cell>
          <cell r="BX18">
            <v>108741.66731999999</v>
          </cell>
          <cell r="BY18">
            <v>81263.934179999997</v>
          </cell>
          <cell r="BZ18">
            <v>457826.22418761899</v>
          </cell>
          <cell r="CA18">
            <v>104064.60635999999</v>
          </cell>
          <cell r="CB18">
            <v>85940.995139999999</v>
          </cell>
          <cell r="CC18">
            <v>81263.934179999997</v>
          </cell>
          <cell r="CD18">
            <v>104064.60635999999</v>
          </cell>
          <cell r="CE18">
            <v>76586.873219999994</v>
          </cell>
          <cell r="CF18">
            <v>76586.873219999994</v>
          </cell>
          <cell r="CG18">
            <v>4316969.5075609526</v>
          </cell>
        </row>
        <row r="19">
          <cell r="C19">
            <v>2.0049999999999999</v>
          </cell>
          <cell r="D19">
            <v>24914.669135999997</v>
          </cell>
          <cell r="E19">
            <v>30471.178079999998</v>
          </cell>
          <cell r="F19">
            <v>24914.669135999997</v>
          </cell>
          <cell r="G19">
            <v>26875.7307</v>
          </cell>
          <cell r="H19">
            <v>34006.026599999997</v>
          </cell>
          <cell r="I19">
            <v>25413.105900000002</v>
          </cell>
          <cell r="J19">
            <v>32292.1607</v>
          </cell>
          <cell r="K19">
            <v>32543.4018</v>
          </cell>
          <cell r="L19">
            <v>26875.7307</v>
          </cell>
          <cell r="M19">
            <v>25413.105900000002</v>
          </cell>
          <cell r="N19">
            <v>32543.4018</v>
          </cell>
          <cell r="O19">
            <v>23950.481099999997</v>
          </cell>
          <cell r="P19">
            <v>28338.355499999998</v>
          </cell>
          <cell r="Q19">
            <v>32543.4018</v>
          </cell>
          <cell r="R19">
            <v>25413.105900000002</v>
          </cell>
          <cell r="S19">
            <v>27413.745407999999</v>
          </cell>
          <cell r="T19">
            <v>34686.779904000003</v>
          </cell>
          <cell r="U19">
            <v>25921.840896000002</v>
          </cell>
          <cell r="V19">
            <v>32830.175407999996</v>
          </cell>
          <cell r="W19">
            <v>33194.875392000002</v>
          </cell>
          <cell r="X19">
            <v>27413.745407999999</v>
          </cell>
          <cell r="Y19">
            <v>25921.840896000002</v>
          </cell>
          <cell r="Z19">
            <v>33194.875392000002</v>
          </cell>
          <cell r="AA19">
            <v>24429.936384000001</v>
          </cell>
          <cell r="AB19">
            <v>24429.936384000001</v>
          </cell>
          <cell r="AC19">
            <v>33194.875392000002</v>
          </cell>
          <cell r="AD19">
            <v>25921.840896000002</v>
          </cell>
          <cell r="AE19">
            <v>27961.447122000001</v>
          </cell>
          <cell r="AF19">
            <v>35379.790236000001</v>
          </cell>
          <cell r="AG19">
            <v>26439.735713999999</v>
          </cell>
          <cell r="AH19">
            <v>33377.877122000005</v>
          </cell>
          <cell r="AI19">
            <v>33858.078827999998</v>
          </cell>
          <cell r="AJ19">
            <v>27961.447122000001</v>
          </cell>
          <cell r="AK19">
            <v>26439.735713999999</v>
          </cell>
          <cell r="AL19">
            <v>33858.078827999998</v>
          </cell>
          <cell r="AM19">
            <v>24918.024305999999</v>
          </cell>
          <cell r="AN19">
            <v>24918.024305999999</v>
          </cell>
          <cell r="AO19">
            <v>1070175.2318099998</v>
          </cell>
          <cell r="AU19">
            <v>2.0049999999999999</v>
          </cell>
          <cell r="AV19">
            <v>23728.256319999997</v>
          </cell>
          <cell r="AW19">
            <v>29020.169599999997</v>
          </cell>
          <cell r="AX19">
            <v>23728.256319999997</v>
          </cell>
          <cell r="AY19">
            <v>25595.933999999997</v>
          </cell>
          <cell r="AZ19">
            <v>32386.691999999995</v>
          </cell>
          <cell r="BA19">
            <v>24202.958000000002</v>
          </cell>
          <cell r="BB19">
            <v>30754.438761904759</v>
          </cell>
          <cell r="BC19">
            <v>30993.715999999997</v>
          </cell>
          <cell r="BD19">
            <v>25595.933999999997</v>
          </cell>
          <cell r="BE19">
            <v>24202.958000000002</v>
          </cell>
          <cell r="BF19">
            <v>30993.715999999997</v>
          </cell>
          <cell r="BG19">
            <v>22809.981999999996</v>
          </cell>
          <cell r="BH19">
            <v>26988.909999999996</v>
          </cell>
          <cell r="BI19">
            <v>30993.715999999997</v>
          </cell>
          <cell r="BJ19">
            <v>24202.958000000002</v>
          </cell>
          <cell r="BK19">
            <v>26108.328959999999</v>
          </cell>
          <cell r="BL19">
            <v>33035.028480000001</v>
          </cell>
          <cell r="BM19">
            <v>24687.467520000002</v>
          </cell>
          <cell r="BN19">
            <v>31266.833721904757</v>
          </cell>
          <cell r="BO19">
            <v>31614.16704</v>
          </cell>
          <cell r="BP19">
            <v>26108.328959999999</v>
          </cell>
          <cell r="BQ19">
            <v>24687.467520000002</v>
          </cell>
          <cell r="BR19">
            <v>31614.16704</v>
          </cell>
          <cell r="BS19">
            <v>23266.606079999998</v>
          </cell>
          <cell r="BT19">
            <v>23266.606079999998</v>
          </cell>
          <cell r="BU19">
            <v>31614.16704</v>
          </cell>
          <cell r="BV19">
            <v>24687.467520000002</v>
          </cell>
          <cell r="BW19">
            <v>26629.949639999999</v>
          </cell>
          <cell r="BX19">
            <v>33695.03832</v>
          </cell>
          <cell r="BY19">
            <v>25180.700679999998</v>
          </cell>
          <cell r="BZ19">
            <v>31788.454401904764</v>
          </cell>
          <cell r="CA19">
            <v>32245.789359999995</v>
          </cell>
          <cell r="CB19">
            <v>26629.949639999999</v>
          </cell>
          <cell r="CC19">
            <v>25180.700679999998</v>
          </cell>
          <cell r="CD19">
            <v>32245.789359999995</v>
          </cell>
          <cell r="CE19">
            <v>23731.451719999997</v>
          </cell>
          <cell r="CF19">
            <v>23731.451719999997</v>
          </cell>
          <cell r="CG19">
            <v>1019214.5064857143</v>
          </cell>
        </row>
        <row r="20">
          <cell r="C20">
            <v>2.0059999999999998</v>
          </cell>
          <cell r="D20">
            <v>106294.73421</v>
          </cell>
          <cell r="E20">
            <v>258144.35451000003</v>
          </cell>
          <cell r="F20">
            <v>211070.972217</v>
          </cell>
          <cell r="G20">
            <v>227683.70698499997</v>
          </cell>
          <cell r="H20">
            <v>727009.59092999995</v>
          </cell>
          <cell r="I20">
            <v>215292.75694500003</v>
          </cell>
          <cell r="J20">
            <v>227683.70698499997</v>
          </cell>
          <cell r="K20">
            <v>275698.63838999992</v>
          </cell>
          <cell r="L20">
            <v>227683.70698499997</v>
          </cell>
          <cell r="M20">
            <v>215292.75694500003</v>
          </cell>
          <cell r="N20">
            <v>275698.63838999992</v>
          </cell>
          <cell r="O20">
            <v>202901.80690499995</v>
          </cell>
          <cell r="P20">
            <v>240074.65702500005</v>
          </cell>
          <cell r="Q20">
            <v>275698.63838999992</v>
          </cell>
          <cell r="R20">
            <v>215292.75694500003</v>
          </cell>
          <cell r="S20">
            <v>232233.18249600002</v>
          </cell>
          <cell r="T20">
            <v>732766.07064799999</v>
          </cell>
          <cell r="U20">
            <v>219594.64195200001</v>
          </cell>
          <cell r="V20">
            <v>232233.18249600002</v>
          </cell>
          <cell r="W20">
            <v>281207.52710399998</v>
          </cell>
          <cell r="X20">
            <v>232233.18249600002</v>
          </cell>
          <cell r="Y20">
            <v>219594.64195200001</v>
          </cell>
          <cell r="Z20">
            <v>281207.52710399998</v>
          </cell>
          <cell r="AA20">
            <v>206956.10140799993</v>
          </cell>
          <cell r="AB20">
            <v>206956.10140799993</v>
          </cell>
          <cell r="AC20">
            <v>281207.52710399998</v>
          </cell>
          <cell r="AD20">
            <v>219594.64195200001</v>
          </cell>
          <cell r="AE20">
            <v>236877.87960900005</v>
          </cell>
          <cell r="AF20">
            <v>738643.03384199995</v>
          </cell>
          <cell r="AG20">
            <v>223986.56643300003</v>
          </cell>
          <cell r="AH20">
            <v>236877.87960900005</v>
          </cell>
          <cell r="AI20">
            <v>286831.71816600004</v>
          </cell>
          <cell r="AJ20">
            <v>236877.87960900005</v>
          </cell>
          <cell r="AK20">
            <v>223986.56643300003</v>
          </cell>
          <cell r="AL20">
            <v>286831.71816600004</v>
          </cell>
          <cell r="AM20">
            <v>211095.25325699997</v>
          </cell>
          <cell r="AN20">
            <v>211095.25325699997</v>
          </cell>
          <cell r="AO20">
            <v>10140409.499257999</v>
          </cell>
          <cell r="AU20">
            <v>2.0059999999999998</v>
          </cell>
          <cell r="AV20">
            <v>101233.0802</v>
          </cell>
          <cell r="AW20">
            <v>245851.76620000001</v>
          </cell>
          <cell r="AX20">
            <v>201019.97354000001</v>
          </cell>
          <cell r="AY20">
            <v>216841.62569999995</v>
          </cell>
          <cell r="AZ20">
            <v>692390.08659999992</v>
          </cell>
          <cell r="BA20">
            <v>205040.72090000001</v>
          </cell>
          <cell r="BB20">
            <v>216841.62569999995</v>
          </cell>
          <cell r="BC20">
            <v>262570.13179999992</v>
          </cell>
          <cell r="BD20">
            <v>216841.62569999995</v>
          </cell>
          <cell r="BE20">
            <v>205040.72090000001</v>
          </cell>
          <cell r="BF20">
            <v>262570.13179999992</v>
          </cell>
          <cell r="BG20">
            <v>193239.81609999994</v>
          </cell>
          <cell r="BH20">
            <v>228642.53050000005</v>
          </cell>
          <cell r="BI20">
            <v>262570.13179999992</v>
          </cell>
          <cell r="BJ20">
            <v>205040.72090000001</v>
          </cell>
          <cell r="BK20">
            <v>221174.45952</v>
          </cell>
          <cell r="BL20">
            <v>697872.44823619048</v>
          </cell>
          <cell r="BM20">
            <v>209137.75424000001</v>
          </cell>
          <cell r="BN20">
            <v>221174.45952</v>
          </cell>
          <cell r="BO20">
            <v>267816.69247999997</v>
          </cell>
          <cell r="BP20">
            <v>221174.45952</v>
          </cell>
          <cell r="BQ20">
            <v>209137.75424000001</v>
          </cell>
          <cell r="BR20">
            <v>267816.69247999997</v>
          </cell>
          <cell r="BS20">
            <v>197101.04895999993</v>
          </cell>
          <cell r="BT20">
            <v>197101.04895999993</v>
          </cell>
          <cell r="BU20">
            <v>267816.69247999997</v>
          </cell>
          <cell r="BV20">
            <v>209137.75424000001</v>
          </cell>
          <cell r="BW20">
            <v>225597.98058000003</v>
          </cell>
          <cell r="BX20">
            <v>703469.55603999994</v>
          </cell>
          <cell r="BY20">
            <v>213320.53946000003</v>
          </cell>
          <cell r="BZ20">
            <v>225597.98058000003</v>
          </cell>
          <cell r="CA20">
            <v>273173.06492000003</v>
          </cell>
          <cell r="CB20">
            <v>225597.98058000003</v>
          </cell>
          <cell r="CC20">
            <v>213320.53946000003</v>
          </cell>
          <cell r="CD20">
            <v>273173.06492000003</v>
          </cell>
          <cell r="CE20">
            <v>201043.09833999997</v>
          </cell>
          <cell r="CF20">
            <v>201043.09833999997</v>
          </cell>
          <cell r="CG20">
            <v>9657532.8564361893</v>
          </cell>
        </row>
        <row r="21">
          <cell r="C21">
            <v>2.0070000000000001</v>
          </cell>
          <cell r="D21">
            <v>22022.583030000002</v>
          </cell>
          <cell r="E21">
            <v>53483.415929999996</v>
          </cell>
          <cell r="F21">
            <v>43730.557731000001</v>
          </cell>
          <cell r="G21">
            <v>47172.678524999996</v>
          </cell>
          <cell r="H21">
            <v>253677.14295000001</v>
          </cell>
          <cell r="I21">
            <v>44605.457925000002</v>
          </cell>
          <cell r="J21">
            <v>47172.678524999996</v>
          </cell>
          <cell r="K21">
            <v>68416.109370000006</v>
          </cell>
          <cell r="L21">
            <v>58724.454255000004</v>
          </cell>
          <cell r="M21">
            <v>163069.45543500001</v>
          </cell>
          <cell r="N21">
            <v>74305.35987</v>
          </cell>
          <cell r="O21">
            <v>55909.961615</v>
          </cell>
          <cell r="P21">
            <v>59575.825574999995</v>
          </cell>
          <cell r="Q21">
            <v>68773.798589999991</v>
          </cell>
          <cell r="R21">
            <v>53705.382044999998</v>
          </cell>
          <cell r="S21">
            <v>57756.581504999995</v>
          </cell>
          <cell r="T21">
            <v>131972.24019000001</v>
          </cell>
          <cell r="U21">
            <v>54613.366184999999</v>
          </cell>
          <cell r="V21">
            <v>57756.581504999995</v>
          </cell>
          <cell r="W21">
            <v>69936.540869999997</v>
          </cell>
          <cell r="X21">
            <v>328661.99950500001</v>
          </cell>
          <cell r="Y21">
            <v>91126.696184999993</v>
          </cell>
          <cell r="Z21">
            <v>70994.768670000005</v>
          </cell>
          <cell r="AA21">
            <v>52248.958964999998</v>
          </cell>
          <cell r="AB21">
            <v>52248.958964999998</v>
          </cell>
          <cell r="AC21">
            <v>70306.677629999991</v>
          </cell>
          <cell r="AD21">
            <v>54902.405564999994</v>
          </cell>
          <cell r="AE21">
            <v>59043.335715000008</v>
          </cell>
          <cell r="AF21">
            <v>133600.37816999998</v>
          </cell>
          <cell r="AG21">
            <v>55830.092955</v>
          </cell>
          <cell r="AH21">
            <v>59043.335715000008</v>
          </cell>
          <cell r="AI21">
            <v>71494.651409999991</v>
          </cell>
          <cell r="AJ21">
            <v>223942.28671499999</v>
          </cell>
          <cell r="AK21">
            <v>92343.422955000002</v>
          </cell>
          <cell r="AL21">
            <v>71494.651409999991</v>
          </cell>
          <cell r="AM21">
            <v>52616.850195000006</v>
          </cell>
          <cell r="AN21">
            <v>52616.850195000006</v>
          </cell>
          <cell r="AO21">
            <v>3078896.4925459991</v>
          </cell>
          <cell r="AU21">
            <v>2.0070000000000001</v>
          </cell>
          <cell r="AV21">
            <v>20973.888600000002</v>
          </cell>
          <cell r="AW21">
            <v>50936.586599999995</v>
          </cell>
          <cell r="AX21">
            <v>41648.150219999996</v>
          </cell>
          <cell r="AY21">
            <v>44926.360499999995</v>
          </cell>
          <cell r="AZ21">
            <v>241597.27900000001</v>
          </cell>
          <cell r="BA21">
            <v>42481.388500000001</v>
          </cell>
          <cell r="BB21">
            <v>44926.360499999995</v>
          </cell>
          <cell r="BC21">
            <v>65158.199400000005</v>
          </cell>
          <cell r="BD21">
            <v>55928.05167142857</v>
          </cell>
          <cell r="BE21">
            <v>155304.24327142857</v>
          </cell>
          <cell r="BF21">
            <v>70767.009399999995</v>
          </cell>
          <cell r="BG21">
            <v>53247.58249047619</v>
          </cell>
          <cell r="BH21">
            <v>56738.881499999996</v>
          </cell>
          <cell r="BI21">
            <v>65498.85579999999</v>
          </cell>
          <cell r="BJ21">
            <v>51147.982899999995</v>
          </cell>
          <cell r="BK21">
            <v>55006.268099999994</v>
          </cell>
          <cell r="BL21">
            <v>125687.8478</v>
          </cell>
          <cell r="BM21">
            <v>52012.729699999996</v>
          </cell>
          <cell r="BN21">
            <v>55006.268099999994</v>
          </cell>
          <cell r="BO21">
            <v>66606.229399999997</v>
          </cell>
          <cell r="BP21">
            <v>313011.42810000002</v>
          </cell>
          <cell r="BQ21">
            <v>86787.329699999987</v>
          </cell>
          <cell r="BR21">
            <v>67614.065400000007</v>
          </cell>
          <cell r="BS21">
            <v>49760.913299999993</v>
          </cell>
          <cell r="BT21">
            <v>49760.913299999993</v>
          </cell>
          <cell r="BU21">
            <v>66958.74059999999</v>
          </cell>
          <cell r="BV21">
            <v>52288.00529999999</v>
          </cell>
          <cell r="BW21">
            <v>56231.748300000007</v>
          </cell>
          <cell r="BX21">
            <v>127238.45539999998</v>
          </cell>
          <cell r="BY21">
            <v>53171.517099999997</v>
          </cell>
          <cell r="BZ21">
            <v>56231.748300000007</v>
          </cell>
          <cell r="CA21">
            <v>68090.144199999995</v>
          </cell>
          <cell r="CB21">
            <v>213278.36829999997</v>
          </cell>
          <cell r="CC21">
            <v>87946.117100000003</v>
          </cell>
          <cell r="CD21">
            <v>68090.144199999995</v>
          </cell>
          <cell r="CE21">
            <v>50111.285900000003</v>
          </cell>
          <cell r="CF21">
            <v>50111.285900000003</v>
          </cell>
          <cell r="CG21">
            <v>2932282.3738533328</v>
          </cell>
        </row>
        <row r="22">
          <cell r="C22">
            <v>2.008</v>
          </cell>
          <cell r="D22">
            <v>7151.4559199999994</v>
          </cell>
          <cell r="E22">
            <v>17367.821519999998</v>
          </cell>
          <cell r="F22">
            <v>14200.748184</v>
          </cell>
          <cell r="G22">
            <v>15318.697274999999</v>
          </cell>
          <cell r="H22">
            <v>600359.97395000001</v>
          </cell>
          <cell r="I22">
            <v>14485.026675000001</v>
          </cell>
          <cell r="J22">
            <v>15318.697274999999</v>
          </cell>
          <cell r="K22">
            <v>18549.170850000002</v>
          </cell>
          <cell r="L22">
            <v>15318.697274999999</v>
          </cell>
          <cell r="M22">
            <v>14485.026675000001</v>
          </cell>
          <cell r="N22">
            <v>18549.170850000002</v>
          </cell>
          <cell r="O22">
            <v>13651.356075</v>
          </cell>
          <cell r="P22">
            <v>16152.367874999998</v>
          </cell>
          <cell r="Q22">
            <v>18549.170850000002</v>
          </cell>
          <cell r="R22">
            <v>14485.026675000001</v>
          </cell>
          <cell r="S22">
            <v>15624.838152</v>
          </cell>
          <cell r="T22">
            <v>600747.335876</v>
          </cell>
          <cell r="U22">
            <v>14774.506824</v>
          </cell>
          <cell r="V22">
            <v>15624.838152</v>
          </cell>
          <cell r="W22">
            <v>18919.872047999997</v>
          </cell>
          <cell r="X22">
            <v>15624.838152</v>
          </cell>
          <cell r="Y22">
            <v>14774.506824</v>
          </cell>
          <cell r="Z22">
            <v>18919.872047999997</v>
          </cell>
          <cell r="AA22">
            <v>13924.175495999998</v>
          </cell>
          <cell r="AB22">
            <v>13924.175495999998</v>
          </cell>
          <cell r="AC22">
            <v>18919.872047999997</v>
          </cell>
          <cell r="AD22">
            <v>14774.506824</v>
          </cell>
          <cell r="AE22">
            <v>15937.483338000002</v>
          </cell>
          <cell r="AF22">
            <v>601142.9277440001</v>
          </cell>
          <cell r="AG22">
            <v>15070.137306000001</v>
          </cell>
          <cell r="AH22">
            <v>15937.483338000002</v>
          </cell>
          <cell r="AI22">
            <v>19298.449212</v>
          </cell>
          <cell r="AJ22">
            <v>15937.483338000002</v>
          </cell>
          <cell r="AK22">
            <v>15070.137306000001</v>
          </cell>
          <cell r="AL22">
            <v>19298.449212</v>
          </cell>
          <cell r="AM22">
            <v>14202.791273999999</v>
          </cell>
          <cell r="AN22">
            <v>14202.791273999999</v>
          </cell>
          <cell r="AO22">
            <v>2336593.8792059999</v>
          </cell>
          <cell r="AU22">
            <v>2.008</v>
          </cell>
          <cell r="AV22">
            <v>6810.9103999999988</v>
          </cell>
          <cell r="AW22">
            <v>16540.782399999996</v>
          </cell>
          <cell r="AX22">
            <v>13524.522079999999</v>
          </cell>
          <cell r="AY22">
            <v>14589.235499999999</v>
          </cell>
          <cell r="AZ22">
            <v>571771.4037619048</v>
          </cell>
          <cell r="BA22">
            <v>13795.263500000001</v>
          </cell>
          <cell r="BB22">
            <v>14589.235499999999</v>
          </cell>
          <cell r="BC22">
            <v>17665.877</v>
          </cell>
          <cell r="BD22">
            <v>14589.235499999999</v>
          </cell>
          <cell r="BE22">
            <v>13795.263500000001</v>
          </cell>
          <cell r="BF22">
            <v>17665.877</v>
          </cell>
          <cell r="BG22">
            <v>13001.291499999999</v>
          </cell>
          <cell r="BH22">
            <v>15383.207499999997</v>
          </cell>
          <cell r="BI22">
            <v>17665.877</v>
          </cell>
          <cell r="BJ22">
            <v>13795.263500000001</v>
          </cell>
          <cell r="BK22">
            <v>14880.79824</v>
          </cell>
          <cell r="BL22">
            <v>572140.31988190475</v>
          </cell>
          <cell r="BM22">
            <v>14070.95888</v>
          </cell>
          <cell r="BN22">
            <v>14880.79824</v>
          </cell>
          <cell r="BO22">
            <v>18018.925759999998</v>
          </cell>
          <cell r="BP22">
            <v>14880.79824</v>
          </cell>
          <cell r="BQ22">
            <v>14070.95888</v>
          </cell>
          <cell r="BR22">
            <v>18018.925759999998</v>
          </cell>
          <cell r="BS22">
            <v>13261.119519999998</v>
          </cell>
          <cell r="BT22">
            <v>13261.119519999998</v>
          </cell>
          <cell r="BU22">
            <v>18018.925759999998</v>
          </cell>
          <cell r="BV22">
            <v>14070.95888</v>
          </cell>
          <cell r="BW22">
            <v>15178.555560000001</v>
          </cell>
          <cell r="BX22">
            <v>572517.07404190488</v>
          </cell>
          <cell r="BY22">
            <v>14352.51172</v>
          </cell>
          <cell r="BZ22">
            <v>15178.555560000001</v>
          </cell>
          <cell r="CA22">
            <v>18379.475439999998</v>
          </cell>
          <cell r="CB22">
            <v>15178.555560000001</v>
          </cell>
          <cell r="CC22">
            <v>14352.51172</v>
          </cell>
          <cell r="CD22">
            <v>18379.475439999998</v>
          </cell>
          <cell r="CE22">
            <v>13526.467879999998</v>
          </cell>
          <cell r="CF22">
            <v>13526.467879999998</v>
          </cell>
          <cell r="CG22">
            <v>2225327.5040057134</v>
          </cell>
        </row>
        <row r="23">
          <cell r="C23">
            <v>2.0089999999999999</v>
          </cell>
          <cell r="D23">
            <v>39887.638559999992</v>
          </cell>
          <cell r="E23">
            <v>96869.979359999998</v>
          </cell>
          <cell r="F23">
            <v>79205.453711999988</v>
          </cell>
          <cell r="G23">
            <v>85440.982725000009</v>
          </cell>
          <cell r="H23">
            <v>164239.41554999998</v>
          </cell>
          <cell r="I23">
            <v>80791.133325000017</v>
          </cell>
          <cell r="J23">
            <v>85440.982725000009</v>
          </cell>
          <cell r="K23">
            <v>103459.14915</v>
          </cell>
          <cell r="L23">
            <v>85440.982725000009</v>
          </cell>
          <cell r="M23">
            <v>80791.133325000017</v>
          </cell>
          <cell r="N23">
            <v>103459.14915</v>
          </cell>
          <cell r="O23">
            <v>76141.283924999996</v>
          </cell>
          <cell r="P23">
            <v>90090.832124999986</v>
          </cell>
          <cell r="Q23">
            <v>103459.14915</v>
          </cell>
          <cell r="R23">
            <v>80791.133325000017</v>
          </cell>
          <cell r="S23">
            <v>87148.48886100002</v>
          </cell>
          <cell r="T23">
            <v>166399.93351799998</v>
          </cell>
          <cell r="U23">
            <v>82405.713957</v>
          </cell>
          <cell r="V23">
            <v>87148.48886100002</v>
          </cell>
          <cell r="W23">
            <v>105526.741614</v>
          </cell>
          <cell r="X23">
            <v>87148.48886100002</v>
          </cell>
          <cell r="Y23">
            <v>82405.713957</v>
          </cell>
          <cell r="Z23">
            <v>105526.741614</v>
          </cell>
          <cell r="AA23">
            <v>77662.939053000009</v>
          </cell>
          <cell r="AB23">
            <v>77662.939053000009</v>
          </cell>
          <cell r="AC23">
            <v>105526.741614</v>
          </cell>
          <cell r="AD23">
            <v>82405.713957</v>
          </cell>
          <cell r="AE23">
            <v>88891.112709000008</v>
          </cell>
          <cell r="AF23">
            <v>168604.88614199997</v>
          </cell>
          <cell r="AG23">
            <v>84053.501132999998</v>
          </cell>
          <cell r="AH23">
            <v>88891.112709000008</v>
          </cell>
          <cell r="AI23">
            <v>107636.85756599999</v>
          </cell>
          <cell r="AJ23">
            <v>88891.112709000008</v>
          </cell>
          <cell r="AK23">
            <v>84053.501132999998</v>
          </cell>
          <cell r="AL23">
            <v>107636.85756599999</v>
          </cell>
          <cell r="AM23">
            <v>79215.889557000017</v>
          </cell>
          <cell r="AN23">
            <v>79215.889557000017</v>
          </cell>
          <cell r="AO23">
            <v>3479567.7645329991</v>
          </cell>
          <cell r="AU23">
            <v>2.0089999999999999</v>
          </cell>
          <cell r="AV23">
            <v>37988.227199999994</v>
          </cell>
          <cell r="AW23">
            <v>92257.123199999987</v>
          </cell>
          <cell r="AX23">
            <v>75433.765439999988</v>
          </cell>
          <cell r="AY23">
            <v>81372.364500000011</v>
          </cell>
          <cell r="AZ23">
            <v>156418.49099999998</v>
          </cell>
          <cell r="BA23">
            <v>76943.936500000011</v>
          </cell>
          <cell r="BB23">
            <v>81372.364500000011</v>
          </cell>
          <cell r="BC23">
            <v>98532.522999999986</v>
          </cell>
          <cell r="BD23">
            <v>81372.364500000011</v>
          </cell>
          <cell r="BE23">
            <v>76943.936500000011</v>
          </cell>
          <cell r="BF23">
            <v>98532.522999999986</v>
          </cell>
          <cell r="BG23">
            <v>72515.508499999996</v>
          </cell>
          <cell r="BH23">
            <v>85800.792499999981</v>
          </cell>
          <cell r="BI23">
            <v>98532.522999999986</v>
          </cell>
          <cell r="BJ23">
            <v>76943.936500000011</v>
          </cell>
          <cell r="BK23">
            <v>82998.560820000013</v>
          </cell>
          <cell r="BL23">
            <v>158476.12715999997</v>
          </cell>
          <cell r="BM23">
            <v>78481.632339999996</v>
          </cell>
          <cell r="BN23">
            <v>82998.560820000013</v>
          </cell>
          <cell r="BO23">
            <v>100501.65867999999</v>
          </cell>
          <cell r="BP23">
            <v>82998.560820000013</v>
          </cell>
          <cell r="BQ23">
            <v>78481.632339999996</v>
          </cell>
          <cell r="BR23">
            <v>100501.65867999999</v>
          </cell>
          <cell r="BS23">
            <v>73964.703860000009</v>
          </cell>
          <cell r="BT23">
            <v>73964.703860000009</v>
          </cell>
          <cell r="BU23">
            <v>100501.65867999999</v>
          </cell>
          <cell r="BV23">
            <v>78481.632339999996</v>
          </cell>
          <cell r="BW23">
            <v>84658.202579999997</v>
          </cell>
          <cell r="BX23">
            <v>160576.08203999998</v>
          </cell>
          <cell r="BY23">
            <v>80050.95345999999</v>
          </cell>
          <cell r="BZ23">
            <v>84658.202579999997</v>
          </cell>
          <cell r="CA23">
            <v>102511.29291999999</v>
          </cell>
          <cell r="CB23">
            <v>84658.202579999997</v>
          </cell>
          <cell r="CC23">
            <v>80050.95345999999</v>
          </cell>
          <cell r="CD23">
            <v>102511.29291999999</v>
          </cell>
          <cell r="CE23">
            <v>75443.704340000011</v>
          </cell>
          <cell r="CF23">
            <v>75443.704340000011</v>
          </cell>
          <cell r="CG23">
            <v>3313874.0614599995</v>
          </cell>
        </row>
        <row r="24">
          <cell r="C24">
            <v>2.0110000000000001</v>
          </cell>
          <cell r="D24">
            <v>7532.700420000001</v>
          </cell>
          <cell r="E24">
            <v>18293.70102</v>
          </cell>
          <cell r="F24">
            <v>14957.790833999999</v>
          </cell>
          <cell r="G24">
            <v>16135.594650000001</v>
          </cell>
          <cell r="H24">
            <v>35154.565699999999</v>
          </cell>
          <cell r="I24">
            <v>15257.467049999999</v>
          </cell>
          <cell r="J24">
            <v>16135.594650000001</v>
          </cell>
          <cell r="K24">
            <v>19538.339100000001</v>
          </cell>
          <cell r="L24">
            <v>16135.594650000001</v>
          </cell>
          <cell r="M24">
            <v>15257.467049999999</v>
          </cell>
          <cell r="N24">
            <v>19538.339100000001</v>
          </cell>
          <cell r="O24">
            <v>14379.339449999999</v>
          </cell>
          <cell r="P24">
            <v>17013.722249999999</v>
          </cell>
          <cell r="Q24">
            <v>19538.339100000001</v>
          </cell>
          <cell r="R24">
            <v>15257.467049999999</v>
          </cell>
          <cell r="S24">
            <v>16457.865102</v>
          </cell>
          <cell r="T24">
            <v>35562.336475999997</v>
          </cell>
          <cell r="U24">
            <v>15562.198973999999</v>
          </cell>
          <cell r="V24">
            <v>16457.865102</v>
          </cell>
          <cell r="W24">
            <v>19928.571348000001</v>
          </cell>
          <cell r="X24">
            <v>16457.865102</v>
          </cell>
          <cell r="Y24">
            <v>15562.198973999999</v>
          </cell>
          <cell r="Z24">
            <v>19928.571348000001</v>
          </cell>
          <cell r="AA24">
            <v>14666.532846</v>
          </cell>
          <cell r="AB24">
            <v>14666.532846</v>
          </cell>
          <cell r="AC24">
            <v>19928.571348000001</v>
          </cell>
          <cell r="AD24">
            <v>15562.198973999999</v>
          </cell>
          <cell r="AE24">
            <v>16787.180088000001</v>
          </cell>
          <cell r="AF24">
            <v>35979.020744000001</v>
          </cell>
          <cell r="AG24">
            <v>15873.592056</v>
          </cell>
          <cell r="AH24">
            <v>16787.180088000001</v>
          </cell>
          <cell r="AI24">
            <v>20327.333712</v>
          </cell>
          <cell r="AJ24">
            <v>16787.180088000001</v>
          </cell>
          <cell r="AK24">
            <v>15873.592056</v>
          </cell>
          <cell r="AL24">
            <v>20327.333712</v>
          </cell>
          <cell r="AM24">
            <v>14960.004023999998</v>
          </cell>
          <cell r="AN24">
            <v>14960.004023999998</v>
          </cell>
          <cell r="AO24">
            <v>669529.75110600039</v>
          </cell>
          <cell r="AU24">
            <v>2.0110000000000001</v>
          </cell>
          <cell r="AV24">
            <v>7174.0004000000008</v>
          </cell>
          <cell r="AW24">
            <v>17422.572400000001</v>
          </cell>
          <cell r="AX24">
            <v>14245.515079999999</v>
          </cell>
          <cell r="AY24">
            <v>15367.233</v>
          </cell>
          <cell r="AZ24">
            <v>33480.538761904761</v>
          </cell>
          <cell r="BA24">
            <v>14530.920999999998</v>
          </cell>
          <cell r="BB24">
            <v>15367.233</v>
          </cell>
          <cell r="BC24">
            <v>18607.941999999999</v>
          </cell>
          <cell r="BD24">
            <v>15367.233</v>
          </cell>
          <cell r="BE24">
            <v>14530.920999999998</v>
          </cell>
          <cell r="BF24">
            <v>18607.941999999999</v>
          </cell>
          <cell r="BG24">
            <v>13694.608999999999</v>
          </cell>
          <cell r="BH24">
            <v>16203.544999999998</v>
          </cell>
          <cell r="BI24">
            <v>18607.941999999999</v>
          </cell>
          <cell r="BJ24">
            <v>14530.920999999998</v>
          </cell>
          <cell r="BK24">
            <v>15674.157239999999</v>
          </cell>
          <cell r="BL24">
            <v>33868.891881904754</v>
          </cell>
          <cell r="BM24">
            <v>14821.141879999999</v>
          </cell>
          <cell r="BN24">
            <v>15674.157239999999</v>
          </cell>
          <cell r="BO24">
            <v>18979.591759999999</v>
          </cell>
          <cell r="BP24">
            <v>15674.157239999999</v>
          </cell>
          <cell r="BQ24">
            <v>14821.141879999999</v>
          </cell>
          <cell r="BR24">
            <v>18979.591759999999</v>
          </cell>
          <cell r="BS24">
            <v>13968.12652</v>
          </cell>
          <cell r="BT24">
            <v>13968.12652</v>
          </cell>
          <cell r="BU24">
            <v>18979.591759999999</v>
          </cell>
          <cell r="BV24">
            <v>14821.141879999999</v>
          </cell>
          <cell r="BW24">
            <v>15987.790559999999</v>
          </cell>
          <cell r="BX24">
            <v>34265.734041904761</v>
          </cell>
          <cell r="BY24">
            <v>15117.706719999998</v>
          </cell>
          <cell r="BZ24">
            <v>15987.790559999999</v>
          </cell>
          <cell r="CA24">
            <v>19359.365439999998</v>
          </cell>
          <cell r="CB24">
            <v>15987.790559999999</v>
          </cell>
          <cell r="CC24">
            <v>15117.706719999998</v>
          </cell>
          <cell r="CD24">
            <v>19359.365439999998</v>
          </cell>
          <cell r="CE24">
            <v>14247.622879999997</v>
          </cell>
          <cell r="CF24">
            <v>14247.622879999997</v>
          </cell>
          <cell r="CG24">
            <v>637647.38200571423</v>
          </cell>
        </row>
        <row r="25">
          <cell r="C25">
            <v>2.012</v>
          </cell>
          <cell r="D25">
            <v>5734.6478699999998</v>
          </cell>
          <cell r="E25">
            <v>13927.001970000001</v>
          </cell>
          <cell r="F25">
            <v>11387.372199000001</v>
          </cell>
          <cell r="G25">
            <v>12283.651485</v>
          </cell>
          <cell r="H25">
            <v>72983.763929999986</v>
          </cell>
          <cell r="I25">
            <v>11615.153445</v>
          </cell>
          <cell r="J25">
            <v>12283.651485</v>
          </cell>
          <cell r="K25">
            <v>14874.081389999999</v>
          </cell>
          <cell r="L25">
            <v>12283.651485</v>
          </cell>
          <cell r="M25">
            <v>11615.153445</v>
          </cell>
          <cell r="N25">
            <v>14874.081389999999</v>
          </cell>
          <cell r="O25">
            <v>10946.655405</v>
          </cell>
          <cell r="P25">
            <v>12952.149525000001</v>
          </cell>
          <cell r="Q25">
            <v>14874.081389999999</v>
          </cell>
          <cell r="R25">
            <v>11615.153445</v>
          </cell>
          <cell r="S25">
            <v>12529.101942000001</v>
          </cell>
          <cell r="T25">
            <v>73294.333895999996</v>
          </cell>
          <cell r="U25">
            <v>11847.246053999999</v>
          </cell>
          <cell r="V25">
            <v>12529.101942000001</v>
          </cell>
          <cell r="W25">
            <v>15171.293508000001</v>
          </cell>
          <cell r="X25">
            <v>12529.101942000001</v>
          </cell>
          <cell r="Y25">
            <v>11847.246053999999</v>
          </cell>
          <cell r="Z25">
            <v>15171.293508000001</v>
          </cell>
          <cell r="AA25">
            <v>11165.390166000001</v>
          </cell>
          <cell r="AB25">
            <v>11165.390166000001</v>
          </cell>
          <cell r="AC25">
            <v>15171.293508000001</v>
          </cell>
          <cell r="AD25">
            <v>11847.246053999999</v>
          </cell>
          <cell r="AE25">
            <v>12779.682993</v>
          </cell>
          <cell r="AF25">
            <v>73611.395634</v>
          </cell>
          <cell r="AG25">
            <v>12084.190041</v>
          </cell>
          <cell r="AH25">
            <v>12779.682993</v>
          </cell>
          <cell r="AI25">
            <v>15474.718182000001</v>
          </cell>
          <cell r="AJ25">
            <v>12779.682993</v>
          </cell>
          <cell r="AK25">
            <v>12084.190041</v>
          </cell>
          <cell r="AL25">
            <v>15474.718182000001</v>
          </cell>
          <cell r="AM25">
            <v>11388.697088999999</v>
          </cell>
          <cell r="AN25">
            <v>11388.697088999999</v>
          </cell>
          <cell r="AO25">
            <v>648363.94383599993</v>
          </cell>
          <cell r="AU25">
            <v>2.012</v>
          </cell>
          <cell r="AV25">
            <v>5461.5693999999994</v>
          </cell>
          <cell r="AW25">
            <v>13263.811400000001</v>
          </cell>
          <cell r="AX25">
            <v>10845.116380000001</v>
          </cell>
          <cell r="AY25">
            <v>11698.715700000001</v>
          </cell>
          <cell r="AZ25">
            <v>69508.34659999999</v>
          </cell>
          <cell r="BA25">
            <v>11062.0509</v>
          </cell>
          <cell r="BB25">
            <v>11698.715700000001</v>
          </cell>
          <cell r="BC25">
            <v>14165.791799999999</v>
          </cell>
          <cell r="BD25">
            <v>11698.715700000001</v>
          </cell>
          <cell r="BE25">
            <v>11062.0509</v>
          </cell>
          <cell r="BF25">
            <v>14165.791799999999</v>
          </cell>
          <cell r="BG25">
            <v>10425.3861</v>
          </cell>
          <cell r="BH25">
            <v>12335.380499999999</v>
          </cell>
          <cell r="BI25">
            <v>14165.791799999999</v>
          </cell>
          <cell r="BJ25">
            <v>11062.0509</v>
          </cell>
          <cell r="BK25">
            <v>11932.47804</v>
          </cell>
          <cell r="BL25">
            <v>69804.127519999995</v>
          </cell>
          <cell r="BM25">
            <v>11283.091479999999</v>
          </cell>
          <cell r="BN25">
            <v>11932.47804</v>
          </cell>
          <cell r="BO25">
            <v>14448.85096</v>
          </cell>
          <cell r="BP25">
            <v>11932.47804</v>
          </cell>
          <cell r="BQ25">
            <v>11283.091479999999</v>
          </cell>
          <cell r="BR25">
            <v>14448.85096</v>
          </cell>
          <cell r="BS25">
            <v>10633.70492</v>
          </cell>
          <cell r="BT25">
            <v>10633.70492</v>
          </cell>
          <cell r="BU25">
            <v>14448.85096</v>
          </cell>
          <cell r="BV25">
            <v>11283.091479999999</v>
          </cell>
          <cell r="BW25">
            <v>12171.12666</v>
          </cell>
          <cell r="BX25">
            <v>70106.091079999998</v>
          </cell>
          <cell r="BY25">
            <v>11508.752419999999</v>
          </cell>
          <cell r="BZ25">
            <v>12171.12666</v>
          </cell>
          <cell r="CA25">
            <v>14737.82684</v>
          </cell>
          <cell r="CB25">
            <v>12171.12666</v>
          </cell>
          <cell r="CC25">
            <v>11508.752419999999</v>
          </cell>
          <cell r="CD25">
            <v>14737.82684</v>
          </cell>
          <cell r="CE25">
            <v>10846.37818</v>
          </cell>
          <cell r="CF25">
            <v>10846.37818</v>
          </cell>
          <cell r="CG25">
            <v>617489.47031999996</v>
          </cell>
        </row>
        <row r="26">
          <cell r="C26">
            <v>2.0129999999999999</v>
          </cell>
          <cell r="D26">
            <v>17732.793749999997</v>
          </cell>
          <cell r="E26">
            <v>43065.356249999997</v>
          </cell>
          <cell r="F26">
            <v>35212.261875000004</v>
          </cell>
          <cell r="G26">
            <v>37984.917600000001</v>
          </cell>
          <cell r="H26">
            <v>430852.14480000007</v>
          </cell>
          <cell r="I26">
            <v>35917.711200000005</v>
          </cell>
          <cell r="J26">
            <v>37984.917600000001</v>
          </cell>
          <cell r="K26">
            <v>45995.342400000001</v>
          </cell>
          <cell r="L26">
            <v>37984.917600000001</v>
          </cell>
          <cell r="M26">
            <v>35917.711200000005</v>
          </cell>
          <cell r="N26">
            <v>45995.342400000001</v>
          </cell>
          <cell r="O26">
            <v>33850.504800000002</v>
          </cell>
          <cell r="P26">
            <v>40052.124000000003</v>
          </cell>
          <cell r="Q26">
            <v>45995.342400000001</v>
          </cell>
          <cell r="R26">
            <v>35917.711200000005</v>
          </cell>
          <cell r="S26">
            <v>38744.859825</v>
          </cell>
          <cell r="T26">
            <v>431813.71484999999</v>
          </cell>
          <cell r="U26">
            <v>36636.296024999996</v>
          </cell>
          <cell r="V26">
            <v>38744.859825</v>
          </cell>
          <cell r="W26">
            <v>46915.544549999999</v>
          </cell>
          <cell r="X26">
            <v>38744.859825</v>
          </cell>
          <cell r="Y26">
            <v>36636.296024999996</v>
          </cell>
          <cell r="Z26">
            <v>46915.544549999999</v>
          </cell>
          <cell r="AA26">
            <v>34527.732225</v>
          </cell>
          <cell r="AB26">
            <v>34527.732225</v>
          </cell>
          <cell r="AC26">
            <v>46915.544549999999</v>
          </cell>
          <cell r="AD26">
            <v>36636.296024999996</v>
          </cell>
          <cell r="AE26">
            <v>39519.110294999999</v>
          </cell>
          <cell r="AF26">
            <v>432793.36820999999</v>
          </cell>
          <cell r="AG26">
            <v>37368.410414999998</v>
          </cell>
          <cell r="AH26">
            <v>39519.110294999999</v>
          </cell>
          <cell r="AI26">
            <v>47853.072329999995</v>
          </cell>
          <cell r="AJ26">
            <v>39519.110294999999</v>
          </cell>
          <cell r="AK26">
            <v>37368.410414999998</v>
          </cell>
          <cell r="AL26">
            <v>47853.072329999995</v>
          </cell>
          <cell r="AM26">
            <v>35217.710534999998</v>
          </cell>
          <cell r="AN26">
            <v>35217.710534999998</v>
          </cell>
          <cell r="AO26">
            <v>2620447.4652299993</v>
          </cell>
          <cell r="AU26">
            <v>2.0129999999999999</v>
          </cell>
          <cell r="AV26">
            <v>16888.374999999996</v>
          </cell>
          <cell r="AW26">
            <v>41014.624999999993</v>
          </cell>
          <cell r="AX26">
            <v>33535.487500000003</v>
          </cell>
          <cell r="AY26">
            <v>36176.112000000001</v>
          </cell>
          <cell r="AZ26">
            <v>410335.37600000005</v>
          </cell>
          <cell r="BA26">
            <v>34207.344000000005</v>
          </cell>
          <cell r="BB26">
            <v>36176.112000000001</v>
          </cell>
          <cell r="BC26">
            <v>43805.087999999996</v>
          </cell>
          <cell r="BD26">
            <v>36176.112000000001</v>
          </cell>
          <cell r="BE26">
            <v>34207.344000000005</v>
          </cell>
          <cell r="BF26">
            <v>43805.087999999996</v>
          </cell>
          <cell r="BG26">
            <v>32238.576000000001</v>
          </cell>
          <cell r="BH26">
            <v>38144.880000000005</v>
          </cell>
          <cell r="BI26">
            <v>43805.087999999996</v>
          </cell>
          <cell r="BJ26">
            <v>34207.344000000005</v>
          </cell>
          <cell r="BK26">
            <v>36899.866499999996</v>
          </cell>
          <cell r="BL26">
            <v>411251.15699999995</v>
          </cell>
          <cell r="BM26">
            <v>34891.710499999994</v>
          </cell>
          <cell r="BN26">
            <v>36899.866499999996</v>
          </cell>
          <cell r="BO26">
            <v>44681.470999999998</v>
          </cell>
          <cell r="BP26">
            <v>36899.866499999996</v>
          </cell>
          <cell r="BQ26">
            <v>34891.710499999994</v>
          </cell>
          <cell r="BR26">
            <v>44681.470999999998</v>
          </cell>
          <cell r="BS26">
            <v>32883.554499999998</v>
          </cell>
          <cell r="BT26">
            <v>32883.554499999998</v>
          </cell>
          <cell r="BU26">
            <v>44681.470999999998</v>
          </cell>
          <cell r="BV26">
            <v>34891.710499999994</v>
          </cell>
          <cell r="BW26">
            <v>37637.247899999995</v>
          </cell>
          <cell r="BX26">
            <v>412184.16019999998</v>
          </cell>
          <cell r="BY26">
            <v>35588.962299999999</v>
          </cell>
          <cell r="BZ26">
            <v>37637.247899999995</v>
          </cell>
          <cell r="CA26">
            <v>45574.354599999991</v>
          </cell>
          <cell r="CB26">
            <v>37637.247899999995</v>
          </cell>
          <cell r="CC26">
            <v>35588.962299999999</v>
          </cell>
          <cell r="CD26">
            <v>45574.354599999991</v>
          </cell>
          <cell r="CE26">
            <v>33540.676699999996</v>
          </cell>
          <cell r="CF26">
            <v>33540.676699999996</v>
          </cell>
          <cell r="CG26">
            <v>2495664.2526000002</v>
          </cell>
        </row>
        <row r="27">
          <cell r="C27">
            <v>2.0150000000000001</v>
          </cell>
          <cell r="D27">
            <v>38954.24295</v>
          </cell>
          <cell r="E27">
            <v>94603.16145</v>
          </cell>
          <cell r="F27">
            <v>77351.996715000001</v>
          </cell>
          <cell r="G27">
            <v>83439.757799999992</v>
          </cell>
          <cell r="H27">
            <v>334458.70789999998</v>
          </cell>
          <cell r="I27">
            <v>78898.818599999999</v>
          </cell>
          <cell r="J27">
            <v>83439.757799999992</v>
          </cell>
          <cell r="K27">
            <v>101035.89719999999</v>
          </cell>
          <cell r="L27">
            <v>83439.757799999992</v>
          </cell>
          <cell r="M27">
            <v>78898.818599999999</v>
          </cell>
          <cell r="N27">
            <v>101035.89719999999</v>
          </cell>
          <cell r="O27">
            <v>74357.879399999991</v>
          </cell>
          <cell r="P27">
            <v>87980.697</v>
          </cell>
          <cell r="Q27">
            <v>101035.89719999999</v>
          </cell>
          <cell r="R27">
            <v>78898.818599999999</v>
          </cell>
          <cell r="S27">
            <v>85107.000195000001</v>
          </cell>
          <cell r="T27">
            <v>336568.27990999998</v>
          </cell>
          <cell r="U27">
            <v>80475.326715000003</v>
          </cell>
          <cell r="V27">
            <v>85107.000195000001</v>
          </cell>
          <cell r="W27">
            <v>103054.73493000001</v>
          </cell>
          <cell r="X27">
            <v>85107.000195000001</v>
          </cell>
          <cell r="Y27">
            <v>80475.326715000003</v>
          </cell>
          <cell r="Z27">
            <v>103054.73493000001</v>
          </cell>
          <cell r="AA27">
            <v>75843.653234999991</v>
          </cell>
          <cell r="AB27">
            <v>75843.653234999991</v>
          </cell>
          <cell r="AC27">
            <v>103054.73493000001</v>
          </cell>
          <cell r="AD27">
            <v>80475.326715000003</v>
          </cell>
          <cell r="AE27">
            <v>86807.103705000001</v>
          </cell>
          <cell r="AF27">
            <v>338719.43128999998</v>
          </cell>
          <cell r="AG27">
            <v>82082.907584999994</v>
          </cell>
          <cell r="AH27">
            <v>86807.103705000001</v>
          </cell>
          <cell r="AI27">
            <v>105113.36366999999</v>
          </cell>
          <cell r="AJ27">
            <v>86807.103705000001</v>
          </cell>
          <cell r="AK27">
            <v>82082.907584999994</v>
          </cell>
          <cell r="AL27">
            <v>105113.36366999999</v>
          </cell>
          <cell r="AM27">
            <v>77358.711465</v>
          </cell>
          <cell r="AN27">
            <v>77358.711465</v>
          </cell>
          <cell r="AO27">
            <v>3920247.5859600008</v>
          </cell>
          <cell r="AU27">
            <v>2.0150000000000001</v>
          </cell>
          <cell r="AV27">
            <v>37099.278999999995</v>
          </cell>
          <cell r="AW27">
            <v>90098.248999999996</v>
          </cell>
          <cell r="AX27">
            <v>73668.568299999999</v>
          </cell>
          <cell r="AY27">
            <v>79466.435999999987</v>
          </cell>
          <cell r="AZ27">
            <v>318532.10276190471</v>
          </cell>
          <cell r="BA27">
            <v>75141.731999999989</v>
          </cell>
          <cell r="BB27">
            <v>79466.435999999987</v>
          </cell>
          <cell r="BC27">
            <v>96224.66399999999</v>
          </cell>
          <cell r="BD27">
            <v>79466.435999999987</v>
          </cell>
          <cell r="BE27">
            <v>75141.731999999989</v>
          </cell>
          <cell r="BF27">
            <v>96224.66399999999</v>
          </cell>
          <cell r="BG27">
            <v>70817.027999999991</v>
          </cell>
          <cell r="BH27">
            <v>83791.14</v>
          </cell>
          <cell r="BI27">
            <v>96224.66399999999</v>
          </cell>
          <cell r="BJ27">
            <v>75141.731999999989</v>
          </cell>
          <cell r="BK27">
            <v>81054.285900000003</v>
          </cell>
          <cell r="BL27">
            <v>320541.21896190476</v>
          </cell>
          <cell r="BM27">
            <v>76643.168300000005</v>
          </cell>
          <cell r="BN27">
            <v>81054.285900000003</v>
          </cell>
          <cell r="BO27">
            <v>98147.366600000008</v>
          </cell>
          <cell r="BP27">
            <v>81054.285900000003</v>
          </cell>
          <cell r="BQ27">
            <v>76643.168300000005</v>
          </cell>
          <cell r="BR27">
            <v>98147.366600000008</v>
          </cell>
          <cell r="BS27">
            <v>72232.050699999993</v>
          </cell>
          <cell r="BT27">
            <v>72232.050699999993</v>
          </cell>
          <cell r="BU27">
            <v>98147.366600000008</v>
          </cell>
          <cell r="BV27">
            <v>76643.168300000005</v>
          </cell>
          <cell r="BW27">
            <v>82673.432099999991</v>
          </cell>
          <cell r="BX27">
            <v>322589.93456190475</v>
          </cell>
          <cell r="BY27">
            <v>78174.19769999999</v>
          </cell>
          <cell r="BZ27">
            <v>82673.432099999991</v>
          </cell>
          <cell r="CA27">
            <v>100107.96539999999</v>
          </cell>
          <cell r="CB27">
            <v>82673.432099999991</v>
          </cell>
          <cell r="CC27">
            <v>78174.19769999999</v>
          </cell>
          <cell r="CD27">
            <v>100107.96539999999</v>
          </cell>
          <cell r="CE27">
            <v>73674.963300000003</v>
          </cell>
          <cell r="CF27">
            <v>73674.963300000003</v>
          </cell>
          <cell r="CG27">
            <v>3733569.1294857133</v>
          </cell>
        </row>
        <row r="28">
          <cell r="C28">
            <v>2.016</v>
          </cell>
          <cell r="D28">
            <v>47631.395700000001</v>
          </cell>
          <cell r="E28">
            <v>115676.2467</v>
          </cell>
          <cell r="F28">
            <v>94582.342890000014</v>
          </cell>
          <cell r="G28">
            <v>102028.02025500001</v>
          </cell>
          <cell r="H28">
            <v>500448.14118999999</v>
          </cell>
          <cell r="I28">
            <v>96475.474935000006</v>
          </cell>
          <cell r="J28">
            <v>102028.02025500001</v>
          </cell>
          <cell r="K28">
            <v>123544.13337</v>
          </cell>
          <cell r="L28">
            <v>102028.02025500001</v>
          </cell>
          <cell r="M28">
            <v>96475.474935000006</v>
          </cell>
          <cell r="N28">
            <v>123544.13337</v>
          </cell>
          <cell r="O28">
            <v>90922.929615000001</v>
          </cell>
          <cell r="P28">
            <v>107580.565575</v>
          </cell>
          <cell r="Q28">
            <v>123544.13337</v>
          </cell>
          <cell r="R28">
            <v>96475.474935000006</v>
          </cell>
          <cell r="S28">
            <v>104067.83268000001</v>
          </cell>
          <cell r="T28">
            <v>503029.12833999994</v>
          </cell>
          <cell r="U28">
            <v>98404.277159999998</v>
          </cell>
          <cell r="V28">
            <v>104067.83268000001</v>
          </cell>
          <cell r="W28">
            <v>126014.11031999998</v>
          </cell>
          <cell r="X28">
            <v>104067.83268000001</v>
          </cell>
          <cell r="Y28">
            <v>98404.277159999998</v>
          </cell>
          <cell r="Z28">
            <v>126014.11031999998</v>
          </cell>
          <cell r="AA28">
            <v>92740.721639999989</v>
          </cell>
          <cell r="AB28">
            <v>92740.721639999989</v>
          </cell>
          <cell r="AC28">
            <v>126014.11031999998</v>
          </cell>
          <cell r="AD28">
            <v>98404.277159999998</v>
          </cell>
          <cell r="AE28">
            <v>106149.381345</v>
          </cell>
          <cell r="AF28">
            <v>505662.92460999999</v>
          </cell>
          <cell r="AG28">
            <v>100372.544265</v>
          </cell>
          <cell r="AH28">
            <v>106149.381345</v>
          </cell>
          <cell r="AI28">
            <v>128534.62502999998</v>
          </cell>
          <cell r="AJ28">
            <v>106149.381345</v>
          </cell>
          <cell r="AK28">
            <v>100372.544265</v>
          </cell>
          <cell r="AL28">
            <v>128534.62502999998</v>
          </cell>
          <cell r="AM28">
            <v>94595.707184999992</v>
          </cell>
          <cell r="AN28">
            <v>94595.707184999992</v>
          </cell>
          <cell r="AO28">
            <v>5068070.5610550009</v>
          </cell>
          <cell r="AU28">
            <v>2.016</v>
          </cell>
          <cell r="AV28">
            <v>45363.233999999997</v>
          </cell>
          <cell r="AW28">
            <v>110167.85399999999</v>
          </cell>
          <cell r="AX28">
            <v>90078.421800000011</v>
          </cell>
          <cell r="AY28">
            <v>97169.54310000001</v>
          </cell>
          <cell r="AZ28">
            <v>476617.27732380951</v>
          </cell>
          <cell r="BA28">
            <v>91881.404699999999</v>
          </cell>
          <cell r="BB28">
            <v>97169.54310000001</v>
          </cell>
          <cell r="BC28">
            <v>117661.07939999999</v>
          </cell>
          <cell r="BD28">
            <v>97169.54310000001</v>
          </cell>
          <cell r="BE28">
            <v>91881.404699999999</v>
          </cell>
          <cell r="BF28">
            <v>117661.07939999999</v>
          </cell>
          <cell r="BG28">
            <v>86593.266300000003</v>
          </cell>
          <cell r="BH28">
            <v>102457.68149999999</v>
          </cell>
          <cell r="BI28">
            <v>117661.07939999999</v>
          </cell>
          <cell r="BJ28">
            <v>91881.404699999999</v>
          </cell>
          <cell r="BK28">
            <v>99112.221600000004</v>
          </cell>
          <cell r="BL28">
            <v>479075.36032380944</v>
          </cell>
          <cell r="BM28">
            <v>93718.359199999992</v>
          </cell>
          <cell r="BN28">
            <v>99112.221600000004</v>
          </cell>
          <cell r="BO28">
            <v>120013.43839999997</v>
          </cell>
          <cell r="BP28">
            <v>99112.221600000004</v>
          </cell>
          <cell r="BQ28">
            <v>93718.359199999992</v>
          </cell>
          <cell r="BR28">
            <v>120013.43839999997</v>
          </cell>
          <cell r="BS28">
            <v>88324.496799999979</v>
          </cell>
          <cell r="BT28">
            <v>88324.496799999979</v>
          </cell>
          <cell r="BU28">
            <v>120013.43839999997</v>
          </cell>
          <cell r="BV28">
            <v>93718.359199999992</v>
          </cell>
          <cell r="BW28">
            <v>101094.6489</v>
          </cell>
          <cell r="BX28">
            <v>481583.73772380949</v>
          </cell>
          <cell r="BY28">
            <v>95592.899300000005</v>
          </cell>
          <cell r="BZ28">
            <v>101094.6489</v>
          </cell>
          <cell r="CA28">
            <v>122413.92859999997</v>
          </cell>
          <cell r="CB28">
            <v>101094.6489</v>
          </cell>
          <cell r="CC28">
            <v>95592.899300000005</v>
          </cell>
          <cell r="CD28">
            <v>122413.92859999997</v>
          </cell>
          <cell r="CE28">
            <v>90091.149699999994</v>
          </cell>
          <cell r="CF28">
            <v>90091.149699999994</v>
          </cell>
          <cell r="CG28">
            <v>4826733.8676714273</v>
          </cell>
        </row>
        <row r="29">
          <cell r="C29">
            <v>2.0169999999999999</v>
          </cell>
          <cell r="D29">
            <v>19761.383460000005</v>
          </cell>
          <cell r="E29">
            <v>47991.93125999999</v>
          </cell>
          <cell r="F29">
            <v>39240.461442</v>
          </cell>
          <cell r="G29">
            <v>42329.09835</v>
          </cell>
          <cell r="H29">
            <v>93440.403799999985</v>
          </cell>
          <cell r="I29">
            <v>40025.473950000007</v>
          </cell>
          <cell r="J29">
            <v>42329.09835</v>
          </cell>
          <cell r="K29">
            <v>51255.642899999992</v>
          </cell>
          <cell r="L29">
            <v>42329.09835</v>
          </cell>
          <cell r="M29">
            <v>40025.473950000007</v>
          </cell>
          <cell r="N29">
            <v>51255.642899999992</v>
          </cell>
          <cell r="O29">
            <v>37721.849549999999</v>
          </cell>
          <cell r="P29">
            <v>44632.722750000001</v>
          </cell>
          <cell r="Q29">
            <v>51255.642899999992</v>
          </cell>
          <cell r="R29">
            <v>40025.473950000007</v>
          </cell>
          <cell r="S29">
            <v>43175.238875999989</v>
          </cell>
          <cell r="T29">
            <v>94511.041087999998</v>
          </cell>
          <cell r="U29">
            <v>40825.56601200001</v>
          </cell>
          <cell r="V29">
            <v>43175.238875999989</v>
          </cell>
          <cell r="W29">
            <v>52280.221223999994</v>
          </cell>
          <cell r="X29">
            <v>43175.238875999989</v>
          </cell>
          <cell r="Y29">
            <v>40825.56601200001</v>
          </cell>
          <cell r="Z29">
            <v>52280.221223999994</v>
          </cell>
          <cell r="AA29">
            <v>38475.893148000003</v>
          </cell>
          <cell r="AB29">
            <v>38475.893148000003</v>
          </cell>
          <cell r="AC29">
            <v>52280.221223999994</v>
          </cell>
          <cell r="AD29">
            <v>40825.56601200001</v>
          </cell>
          <cell r="AE29">
            <v>44038.700558999997</v>
          </cell>
          <cell r="AF29">
            <v>95603.584442000021</v>
          </cell>
          <cell r="AG29">
            <v>41642.036583000008</v>
          </cell>
          <cell r="AH29">
            <v>44038.700558999997</v>
          </cell>
          <cell r="AI29">
            <v>53325.773465999991</v>
          </cell>
          <cell r="AJ29">
            <v>44038.700558999997</v>
          </cell>
          <cell r="AK29">
            <v>41642.036583000008</v>
          </cell>
          <cell r="AL29">
            <v>53325.773465999991</v>
          </cell>
          <cell r="AM29">
            <v>39245.372606999998</v>
          </cell>
          <cell r="AN29">
            <v>39245.372606999998</v>
          </cell>
          <cell r="AO29">
            <v>1760071.3550129998</v>
          </cell>
          <cell r="AU29">
            <v>2.0169999999999999</v>
          </cell>
          <cell r="AV29">
            <v>18820.365200000004</v>
          </cell>
          <cell r="AW29">
            <v>45706.60119999999</v>
          </cell>
          <cell r="AX29">
            <v>37371.868040000001</v>
          </cell>
          <cell r="AY29">
            <v>40313.426999999996</v>
          </cell>
          <cell r="AZ29">
            <v>88990.86076190474</v>
          </cell>
          <cell r="BA29">
            <v>38119.499000000003</v>
          </cell>
          <cell r="BB29">
            <v>40313.426999999996</v>
          </cell>
          <cell r="BC29">
            <v>48814.897999999986</v>
          </cell>
          <cell r="BD29">
            <v>40313.426999999996</v>
          </cell>
          <cell r="BE29">
            <v>38119.499000000003</v>
          </cell>
          <cell r="BF29">
            <v>48814.897999999986</v>
          </cell>
          <cell r="BG29">
            <v>35925.570999999996</v>
          </cell>
          <cell r="BH29">
            <v>42507.354999999996</v>
          </cell>
          <cell r="BI29">
            <v>48814.897999999986</v>
          </cell>
          <cell r="BJ29">
            <v>38119.499000000003</v>
          </cell>
          <cell r="BK29">
            <v>41119.275119999984</v>
          </cell>
          <cell r="BL29">
            <v>90010.51532190475</v>
          </cell>
          <cell r="BM29">
            <v>38881.491440000005</v>
          </cell>
          <cell r="BN29">
            <v>41119.275119999984</v>
          </cell>
          <cell r="BO29">
            <v>49790.686879999994</v>
          </cell>
          <cell r="BP29">
            <v>41119.275119999984</v>
          </cell>
          <cell r="BQ29">
            <v>38881.491440000005</v>
          </cell>
          <cell r="BR29">
            <v>49790.686879999994</v>
          </cell>
          <cell r="BS29">
            <v>36643.707760000005</v>
          </cell>
          <cell r="BT29">
            <v>36643.707760000005</v>
          </cell>
          <cell r="BU29">
            <v>49790.686879999994</v>
          </cell>
          <cell r="BV29">
            <v>38881.491440000005</v>
          </cell>
          <cell r="BW29">
            <v>41941.619579999999</v>
          </cell>
          <cell r="BX29">
            <v>91051.032801904774</v>
          </cell>
          <cell r="BY29">
            <v>39659.082460000005</v>
          </cell>
          <cell r="BZ29">
            <v>41941.619579999999</v>
          </cell>
          <cell r="CA29">
            <v>50786.450919999988</v>
          </cell>
          <cell r="CB29">
            <v>41941.619579999999</v>
          </cell>
          <cell r="CC29">
            <v>39659.082460000005</v>
          </cell>
          <cell r="CD29">
            <v>50786.450919999988</v>
          </cell>
          <cell r="CE29">
            <v>37376.545339999997</v>
          </cell>
          <cell r="CF29">
            <v>37376.545339999997</v>
          </cell>
          <cell r="CG29">
            <v>1676258.4333457137</v>
          </cell>
        </row>
        <row r="30">
          <cell r="C30">
            <v>2.0179999999999998</v>
          </cell>
          <cell r="D30">
            <v>47034.534540000001</v>
          </cell>
          <cell r="E30">
            <v>114226.72674</v>
          </cell>
          <cell r="F30">
            <v>93397.147157999992</v>
          </cell>
          <cell r="G30">
            <v>100747.23939</v>
          </cell>
          <cell r="H30">
            <v>288739.32481999998</v>
          </cell>
          <cell r="I30">
            <v>95264.396430000008</v>
          </cell>
          <cell r="J30">
            <v>100747.23939</v>
          </cell>
          <cell r="K30">
            <v>121993.25586</v>
          </cell>
          <cell r="L30">
            <v>100747.23939</v>
          </cell>
          <cell r="M30">
            <v>95264.396430000008</v>
          </cell>
          <cell r="N30">
            <v>121993.25586</v>
          </cell>
          <cell r="O30">
            <v>89781.553469999999</v>
          </cell>
          <cell r="P30">
            <v>106230.08235</v>
          </cell>
          <cell r="Q30">
            <v>121993.25586</v>
          </cell>
          <cell r="R30">
            <v>95264.396430000008</v>
          </cell>
          <cell r="S30">
            <v>102760.71044400001</v>
          </cell>
          <cell r="T30">
            <v>291286.98207200004</v>
          </cell>
          <cell r="U30">
            <v>97168.290828000012</v>
          </cell>
          <cell r="V30">
            <v>102760.71044400001</v>
          </cell>
          <cell r="W30">
            <v>124431.336456</v>
          </cell>
          <cell r="X30">
            <v>102760.71044400001</v>
          </cell>
          <cell r="Y30">
            <v>97168.290828000012</v>
          </cell>
          <cell r="Z30">
            <v>124431.336456</v>
          </cell>
          <cell r="AA30">
            <v>91575.871211999998</v>
          </cell>
          <cell r="AB30">
            <v>91575.871211999998</v>
          </cell>
          <cell r="AC30">
            <v>124431.336456</v>
          </cell>
          <cell r="AD30">
            <v>97168.290828000012</v>
          </cell>
          <cell r="AE30">
            <v>104814.97311599999</v>
          </cell>
          <cell r="AF30">
            <v>293886.25320799998</v>
          </cell>
          <cell r="AG30">
            <v>99110.756892000005</v>
          </cell>
          <cell r="AH30">
            <v>104814.97311599999</v>
          </cell>
          <cell r="AI30">
            <v>126918.81098400001</v>
          </cell>
          <cell r="AJ30">
            <v>104814.97311599999</v>
          </cell>
          <cell r="AK30">
            <v>99110.756892000005</v>
          </cell>
          <cell r="AL30">
            <v>126918.81098400001</v>
          </cell>
          <cell r="AM30">
            <v>93406.540667999987</v>
          </cell>
          <cell r="AN30">
            <v>93406.540667999987</v>
          </cell>
          <cell r="AO30">
            <v>4388147.1714419983</v>
          </cell>
          <cell r="AU30">
            <v>2.0179999999999998</v>
          </cell>
          <cell r="AV30">
            <v>44794.794799999996</v>
          </cell>
          <cell r="AW30">
            <v>108787.35879999999</v>
          </cell>
          <cell r="AX30">
            <v>88949.663959999991</v>
          </cell>
          <cell r="AY30">
            <v>95949.751799999998</v>
          </cell>
          <cell r="AZ30">
            <v>274989.83316190471</v>
          </cell>
          <cell r="BA30">
            <v>90727.996599999999</v>
          </cell>
          <cell r="BB30">
            <v>95949.751799999998</v>
          </cell>
          <cell r="BC30">
            <v>116184.05319999999</v>
          </cell>
          <cell r="BD30">
            <v>95949.751799999998</v>
          </cell>
          <cell r="BE30">
            <v>90727.996599999999</v>
          </cell>
          <cell r="BF30">
            <v>116184.05319999999</v>
          </cell>
          <cell r="BG30">
            <v>85506.241399999999</v>
          </cell>
          <cell r="BH30">
            <v>101171.507</v>
          </cell>
          <cell r="BI30">
            <v>116184.05319999999</v>
          </cell>
          <cell r="BJ30">
            <v>90727.996599999999</v>
          </cell>
          <cell r="BK30">
            <v>97867.343280000001</v>
          </cell>
          <cell r="BL30">
            <v>277416.17340190482</v>
          </cell>
          <cell r="BM30">
            <v>92541.229360000012</v>
          </cell>
          <cell r="BN30">
            <v>97867.343280000001</v>
          </cell>
          <cell r="BO30">
            <v>118506.03472</v>
          </cell>
          <cell r="BP30">
            <v>97867.343280000001</v>
          </cell>
          <cell r="BQ30">
            <v>92541.229360000012</v>
          </cell>
          <cell r="BR30">
            <v>118506.03472</v>
          </cell>
          <cell r="BS30">
            <v>87215.115439999994</v>
          </cell>
          <cell r="BT30">
            <v>87215.115439999994</v>
          </cell>
          <cell r="BU30">
            <v>118506.03472</v>
          </cell>
          <cell r="BV30">
            <v>92541.229360000012</v>
          </cell>
          <cell r="BW30">
            <v>99823.783919999987</v>
          </cell>
          <cell r="BX30">
            <v>279891.66972190473</v>
          </cell>
          <cell r="BY30">
            <v>94391.197039999999</v>
          </cell>
          <cell r="BZ30">
            <v>99823.783919999987</v>
          </cell>
          <cell r="CA30">
            <v>120875.05808</v>
          </cell>
          <cell r="CB30">
            <v>99823.783919999987</v>
          </cell>
          <cell r="CC30">
            <v>94391.197039999999</v>
          </cell>
          <cell r="CD30">
            <v>120875.05808</v>
          </cell>
          <cell r="CE30">
            <v>88958.610159999982</v>
          </cell>
          <cell r="CF30">
            <v>88958.610159999982</v>
          </cell>
          <cell r="CG30">
            <v>4179187.7823257134</v>
          </cell>
        </row>
        <row r="31">
          <cell r="C31">
            <v>2.0190000000000001</v>
          </cell>
          <cell r="D31">
            <v>122451.74350499999</v>
          </cell>
          <cell r="E31">
            <v>1035211.20465</v>
          </cell>
          <cell r="F31">
            <v>122451.74350499999</v>
          </cell>
          <cell r="G31">
            <v>132091.4952</v>
          </cell>
          <cell r="H31">
            <v>167136.1776</v>
          </cell>
          <cell r="I31">
            <v>124902.84240000001</v>
          </cell>
          <cell r="J31">
            <v>178044.45119999998</v>
          </cell>
          <cell r="K31">
            <v>159947.52480000001</v>
          </cell>
          <cell r="L31">
            <v>132091.4952</v>
          </cell>
          <cell r="M31">
            <v>124902.84240000001</v>
          </cell>
          <cell r="N31">
            <v>159947.52480000001</v>
          </cell>
          <cell r="O31">
            <v>117714.18959999998</v>
          </cell>
          <cell r="P31">
            <v>139280.14799999999</v>
          </cell>
          <cell r="Q31">
            <v>1045397.6043</v>
          </cell>
          <cell r="R31">
            <v>124902.84240000001</v>
          </cell>
          <cell r="S31">
            <v>134731.86804</v>
          </cell>
          <cell r="T31">
            <v>170477.05752</v>
          </cell>
          <cell r="U31">
            <v>127399.52148</v>
          </cell>
          <cell r="V31">
            <v>180684.82404000001</v>
          </cell>
          <cell r="W31">
            <v>163144.71096</v>
          </cell>
          <cell r="X31">
            <v>134731.86804</v>
          </cell>
          <cell r="Y31">
            <v>127399.52148</v>
          </cell>
          <cell r="Z31">
            <v>163144.71096</v>
          </cell>
          <cell r="AA31">
            <v>120067.17491999999</v>
          </cell>
          <cell r="AB31">
            <v>120067.17491999999</v>
          </cell>
          <cell r="AC31">
            <v>1048594.79046</v>
          </cell>
          <cell r="AD31">
            <v>127399.52148</v>
          </cell>
          <cell r="AE31">
            <v>137425.537935</v>
          </cell>
          <cell r="AF31">
            <v>173885.37453</v>
          </cell>
          <cell r="AG31">
            <v>129946.59709499999</v>
          </cell>
          <cell r="AH31">
            <v>183378.49393500001</v>
          </cell>
          <cell r="AI31">
            <v>166406.43368999998</v>
          </cell>
          <cell r="AJ31">
            <v>137425.537935</v>
          </cell>
          <cell r="AK31">
            <v>129946.59709499999</v>
          </cell>
          <cell r="AL31">
            <v>166406.43368999998</v>
          </cell>
          <cell r="AM31">
            <v>122467.65625500001</v>
          </cell>
          <cell r="AN31">
            <v>122467.65625500001</v>
          </cell>
          <cell r="AO31">
            <v>7974072.8922749991</v>
          </cell>
          <cell r="AU31">
            <v>2.0190000000000001</v>
          </cell>
          <cell r="AV31">
            <v>116620.70809999999</v>
          </cell>
          <cell r="AW31">
            <v>985915.43299999996</v>
          </cell>
          <cell r="AX31">
            <v>116620.70809999999</v>
          </cell>
          <cell r="AY31">
            <v>125801.424</v>
          </cell>
          <cell r="AZ31">
            <v>159177.31199999998</v>
          </cell>
          <cell r="BA31">
            <v>118955.088</v>
          </cell>
          <cell r="BB31">
            <v>169566.14399999997</v>
          </cell>
          <cell r="BC31">
            <v>152330.976</v>
          </cell>
          <cell r="BD31">
            <v>125801.424</v>
          </cell>
          <cell r="BE31">
            <v>118955.088</v>
          </cell>
          <cell r="BF31">
            <v>152330.976</v>
          </cell>
          <cell r="BG31">
            <v>112108.75199999998</v>
          </cell>
          <cell r="BH31">
            <v>132647.75999999998</v>
          </cell>
          <cell r="BI31">
            <v>995616.76599999995</v>
          </cell>
          <cell r="BJ31">
            <v>118955.088</v>
          </cell>
          <cell r="BK31">
            <v>128316.06479999999</v>
          </cell>
          <cell r="BL31">
            <v>162359.1024</v>
          </cell>
          <cell r="BM31">
            <v>121332.87759999999</v>
          </cell>
          <cell r="BN31">
            <v>172080.78479999999</v>
          </cell>
          <cell r="BO31">
            <v>155375.91519999999</v>
          </cell>
          <cell r="BP31">
            <v>128316.06479999999</v>
          </cell>
          <cell r="BQ31">
            <v>121332.87759999999</v>
          </cell>
          <cell r="BR31">
            <v>155375.91519999999</v>
          </cell>
          <cell r="BS31">
            <v>114349.69039999999</v>
          </cell>
          <cell r="BT31">
            <v>114349.69039999999</v>
          </cell>
          <cell r="BU31">
            <v>998661.70519999997</v>
          </cell>
          <cell r="BV31">
            <v>121332.87759999999</v>
          </cell>
          <cell r="BW31">
            <v>130881.4647</v>
          </cell>
          <cell r="BX31">
            <v>165605.11859999999</v>
          </cell>
          <cell r="BY31">
            <v>123758.66389999999</v>
          </cell>
          <cell r="BZ31">
            <v>174646.18470000001</v>
          </cell>
          <cell r="CA31">
            <v>158482.31779999996</v>
          </cell>
          <cell r="CB31">
            <v>130881.4647</v>
          </cell>
          <cell r="CC31">
            <v>123758.66389999999</v>
          </cell>
          <cell r="CD31">
            <v>158482.31779999996</v>
          </cell>
          <cell r="CE31">
            <v>116635.8631</v>
          </cell>
          <cell r="CF31">
            <v>116635.8631</v>
          </cell>
          <cell r="CG31">
            <v>7594355.135499998</v>
          </cell>
        </row>
        <row r="32">
          <cell r="C32">
            <v>2.02</v>
          </cell>
          <cell r="D32">
            <v>23171.061690000002</v>
          </cell>
          <cell r="E32">
            <v>56272.578389999995</v>
          </cell>
          <cell r="F32">
            <v>46011.108213</v>
          </cell>
          <cell r="G32">
            <v>49632.523605000002</v>
          </cell>
          <cell r="H32">
            <v>151556.58899000002</v>
          </cell>
          <cell r="I32">
            <v>46931.433884999999</v>
          </cell>
          <cell r="J32">
            <v>49632.523605000002</v>
          </cell>
          <cell r="K32">
            <v>60099.246269999996</v>
          </cell>
          <cell r="L32">
            <v>49632.523605000002</v>
          </cell>
          <cell r="M32">
            <v>46931.433884999999</v>
          </cell>
          <cell r="N32">
            <v>60099.246269999996</v>
          </cell>
          <cell r="O32">
            <v>44230.344164999995</v>
          </cell>
          <cell r="P32">
            <v>52333.613325000006</v>
          </cell>
          <cell r="Q32">
            <v>60099.246269999996</v>
          </cell>
          <cell r="R32">
            <v>46931.433884999999</v>
          </cell>
          <cell r="S32">
            <v>50624.413748999992</v>
          </cell>
          <cell r="T32">
            <v>152811.63366200001</v>
          </cell>
          <cell r="U32">
            <v>47869.343613000012</v>
          </cell>
          <cell r="V32">
            <v>50624.413748999992</v>
          </cell>
          <cell r="W32">
            <v>61300.310526000001</v>
          </cell>
          <cell r="X32">
            <v>50624.413748999992</v>
          </cell>
          <cell r="Y32">
            <v>47869.343613000012</v>
          </cell>
          <cell r="Z32">
            <v>61300.310526000001</v>
          </cell>
          <cell r="AA32">
            <v>45114.273477000002</v>
          </cell>
          <cell r="AB32">
            <v>45114.273477000002</v>
          </cell>
          <cell r="AC32">
            <v>61300.310526000001</v>
          </cell>
          <cell r="AD32">
            <v>47869.343613000012</v>
          </cell>
          <cell r="AE32">
            <v>51636.443480999988</v>
          </cell>
          <cell r="AF32">
            <v>154092.161078</v>
          </cell>
          <cell r="AG32">
            <v>48826.296897000007</v>
          </cell>
          <cell r="AH32">
            <v>51636.443480999988</v>
          </cell>
          <cell r="AI32">
            <v>62525.761493999991</v>
          </cell>
          <cell r="AJ32">
            <v>51636.443480999988</v>
          </cell>
          <cell r="AK32">
            <v>48826.296897000007</v>
          </cell>
          <cell r="AL32">
            <v>62525.761493999991</v>
          </cell>
          <cell r="AM32">
            <v>46016.150312999991</v>
          </cell>
          <cell r="AN32">
            <v>46016.150312999991</v>
          </cell>
          <cell r="AO32">
            <v>2189725.1992620006</v>
          </cell>
          <cell r="AU32">
            <v>2.02</v>
          </cell>
          <cell r="AV32">
            <v>22067.677800000001</v>
          </cell>
          <cell r="AW32">
            <v>53592.931799999991</v>
          </cell>
          <cell r="AX32">
            <v>43820.103060000001</v>
          </cell>
          <cell r="AY32">
            <v>47269.070099999997</v>
          </cell>
          <cell r="AZ32">
            <v>144339.60856190478</v>
          </cell>
          <cell r="BA32">
            <v>44696.6037</v>
          </cell>
          <cell r="BB32">
            <v>47269.070099999997</v>
          </cell>
          <cell r="BC32">
            <v>57237.37739999999</v>
          </cell>
          <cell r="BD32">
            <v>47269.070099999997</v>
          </cell>
          <cell r="BE32">
            <v>44696.6037</v>
          </cell>
          <cell r="BF32">
            <v>57237.37739999999</v>
          </cell>
          <cell r="BG32">
            <v>42124.137299999995</v>
          </cell>
          <cell r="BH32">
            <v>49841.536500000002</v>
          </cell>
          <cell r="BI32">
            <v>57237.37739999999</v>
          </cell>
          <cell r="BJ32">
            <v>44696.6037</v>
          </cell>
          <cell r="BK32">
            <v>48213.727379999989</v>
          </cell>
          <cell r="BL32">
            <v>145534.88920190476</v>
          </cell>
          <cell r="BM32">
            <v>45589.851060000008</v>
          </cell>
          <cell r="BN32">
            <v>48213.727379999989</v>
          </cell>
          <cell r="BO32">
            <v>58381.248119999997</v>
          </cell>
          <cell r="BP32">
            <v>48213.727379999989</v>
          </cell>
          <cell r="BQ32">
            <v>45589.851060000008</v>
          </cell>
          <cell r="BR32">
            <v>58381.248119999997</v>
          </cell>
          <cell r="BS32">
            <v>42965.974739999998</v>
          </cell>
          <cell r="BT32">
            <v>42965.974739999998</v>
          </cell>
          <cell r="BU32">
            <v>58381.248119999997</v>
          </cell>
          <cell r="BV32">
            <v>45589.851060000008</v>
          </cell>
          <cell r="BW32">
            <v>49177.565219999989</v>
          </cell>
          <cell r="BX32">
            <v>146754.43912190475</v>
          </cell>
          <cell r="BY32">
            <v>46501.235140000004</v>
          </cell>
          <cell r="BZ32">
            <v>49177.565219999989</v>
          </cell>
          <cell r="CA32">
            <v>59548.34427999999</v>
          </cell>
          <cell r="CB32">
            <v>49177.565219999989</v>
          </cell>
          <cell r="CC32">
            <v>46501.235140000004</v>
          </cell>
          <cell r="CD32">
            <v>59548.34427999999</v>
          </cell>
          <cell r="CE32">
            <v>43824.90505999999</v>
          </cell>
          <cell r="CF32">
            <v>43824.90505999999</v>
          </cell>
          <cell r="CG32">
            <v>2085452.5707257141</v>
          </cell>
        </row>
        <row r="33">
          <cell r="C33">
            <v>2.0209999999999999</v>
          </cell>
          <cell r="D33">
            <v>50109.280620000005</v>
          </cell>
          <cell r="E33">
            <v>127438.08672000001</v>
          </cell>
          <cell r="F33">
            <v>99502.714374000017</v>
          </cell>
          <cell r="G33">
            <v>107335.29869999998</v>
          </cell>
          <cell r="H33">
            <v>780965.10609999998</v>
          </cell>
          <cell r="I33">
            <v>101493.9219</v>
          </cell>
          <cell r="J33">
            <v>107335.29869999998</v>
          </cell>
          <cell r="K33">
            <v>129970.6338</v>
          </cell>
          <cell r="L33">
            <v>107335.29869999998</v>
          </cell>
          <cell r="M33">
            <v>101493.9219</v>
          </cell>
          <cell r="N33">
            <v>129970.6338</v>
          </cell>
          <cell r="O33">
            <v>95652.545100000003</v>
          </cell>
          <cell r="P33">
            <v>113176.67550000001</v>
          </cell>
          <cell r="Q33">
            <v>129970.6338</v>
          </cell>
          <cell r="R33">
            <v>101493.9219</v>
          </cell>
          <cell r="S33">
            <v>109478.235447</v>
          </cell>
          <cell r="T33">
            <v>617097.13308599999</v>
          </cell>
          <cell r="U33">
            <v>103520.23623900001</v>
          </cell>
          <cell r="V33">
            <v>109478.235447</v>
          </cell>
          <cell r="W33">
            <v>132565.48237799999</v>
          </cell>
          <cell r="X33">
            <v>109478.235447</v>
          </cell>
          <cell r="Y33">
            <v>103520.23623900001</v>
          </cell>
          <cell r="Z33">
            <v>132565.48237799999</v>
          </cell>
          <cell r="AA33">
            <v>97562.237030999997</v>
          </cell>
          <cell r="AB33">
            <v>97562.237030999997</v>
          </cell>
          <cell r="AC33">
            <v>132565.48237799999</v>
          </cell>
          <cell r="AD33">
            <v>103520.23623900001</v>
          </cell>
          <cell r="AE33">
            <v>111668.64099299999</v>
          </cell>
          <cell r="AF33">
            <v>447545.10263400001</v>
          </cell>
          <cell r="AG33">
            <v>105591.43604099999</v>
          </cell>
          <cell r="AH33">
            <v>111668.64099299999</v>
          </cell>
          <cell r="AI33">
            <v>135217.81018199999</v>
          </cell>
          <cell r="AJ33">
            <v>111668.64099299999</v>
          </cell>
          <cell r="AK33">
            <v>105591.43604099999</v>
          </cell>
          <cell r="AL33">
            <v>135217.81018199999</v>
          </cell>
          <cell r="AM33">
            <v>99514.231088999994</v>
          </cell>
          <cell r="AN33">
            <v>99514.231088999994</v>
          </cell>
          <cell r="AO33">
            <v>5595355.4211909985</v>
          </cell>
          <cell r="AU33">
            <v>2.0209999999999999</v>
          </cell>
          <cell r="AV33">
            <v>47723.124400000001</v>
          </cell>
          <cell r="AW33">
            <v>121369.6064</v>
          </cell>
          <cell r="AX33">
            <v>94764.489880000008</v>
          </cell>
          <cell r="AY33">
            <v>102224.09399999998</v>
          </cell>
          <cell r="AZ33">
            <v>743776.29152380943</v>
          </cell>
          <cell r="BA33">
            <v>96660.877999999997</v>
          </cell>
          <cell r="BB33">
            <v>102224.09399999998</v>
          </cell>
          <cell r="BC33">
            <v>123781.556</v>
          </cell>
          <cell r="BD33">
            <v>102224.09399999998</v>
          </cell>
          <cell r="BE33">
            <v>96660.877999999997</v>
          </cell>
          <cell r="BF33">
            <v>123781.556</v>
          </cell>
          <cell r="BG33">
            <v>91097.661999999997</v>
          </cell>
          <cell r="BH33">
            <v>107787.31000000001</v>
          </cell>
          <cell r="BI33">
            <v>123781.556</v>
          </cell>
          <cell r="BJ33">
            <v>96660.877999999997</v>
          </cell>
          <cell r="BK33">
            <v>104264.98613999999</v>
          </cell>
          <cell r="BL33">
            <v>587711.55531999993</v>
          </cell>
          <cell r="BM33">
            <v>98590.701180000004</v>
          </cell>
          <cell r="BN33">
            <v>104264.98613999999</v>
          </cell>
          <cell r="BO33">
            <v>126252.84035999999</v>
          </cell>
          <cell r="BP33">
            <v>104264.98613999999</v>
          </cell>
          <cell r="BQ33">
            <v>98590.701180000004</v>
          </cell>
          <cell r="BR33">
            <v>126252.84035999999</v>
          </cell>
          <cell r="BS33">
            <v>92916.416219999999</v>
          </cell>
          <cell r="BT33">
            <v>92916.416219999999</v>
          </cell>
          <cell r="BU33">
            <v>126252.84035999999</v>
          </cell>
          <cell r="BV33">
            <v>98590.701180000004</v>
          </cell>
          <cell r="BW33">
            <v>106351.08665999999</v>
          </cell>
          <cell r="BX33">
            <v>426233.43108000001</v>
          </cell>
          <cell r="BY33">
            <v>100563.27241999999</v>
          </cell>
          <cell r="BZ33">
            <v>106351.08665999999</v>
          </cell>
          <cell r="CA33">
            <v>128778.86683999999</v>
          </cell>
          <cell r="CB33">
            <v>106351.08665999999</v>
          </cell>
          <cell r="CC33">
            <v>100563.27241999999</v>
          </cell>
          <cell r="CD33">
            <v>128778.86683999999</v>
          </cell>
          <cell r="CE33">
            <v>94775.458179999987</v>
          </cell>
          <cell r="CF33">
            <v>94775.458179999987</v>
          </cell>
          <cell r="CG33">
            <v>5328909.9249438094</v>
          </cell>
        </row>
        <row r="34">
          <cell r="C34">
            <v>2.0219999999999998</v>
          </cell>
          <cell r="D34">
            <v>13365.716280000001</v>
          </cell>
          <cell r="E34">
            <v>32459.596680000002</v>
          </cell>
          <cell r="F34">
            <v>26540.493756</v>
          </cell>
          <cell r="G34">
            <v>28629.146699999998</v>
          </cell>
          <cell r="H34">
            <v>394959.88159999996</v>
          </cell>
          <cell r="I34">
            <v>27071.097900000001</v>
          </cell>
          <cell r="J34">
            <v>28629.146699999998</v>
          </cell>
          <cell r="K34">
            <v>34666.585800000001</v>
          </cell>
          <cell r="L34">
            <v>28629.146699999998</v>
          </cell>
          <cell r="M34">
            <v>27071.097900000001</v>
          </cell>
          <cell r="N34">
            <v>34666.585800000001</v>
          </cell>
          <cell r="O34">
            <v>25513.0491</v>
          </cell>
          <cell r="P34">
            <v>30187.195500000002</v>
          </cell>
          <cell r="Q34">
            <v>34666.585800000001</v>
          </cell>
          <cell r="R34">
            <v>27071.097900000001</v>
          </cell>
          <cell r="S34">
            <v>29200.747968</v>
          </cell>
          <cell r="T34">
            <v>395683.13218399999</v>
          </cell>
          <cell r="U34">
            <v>27611.591615999998</v>
          </cell>
          <cell r="V34">
            <v>29200.747968</v>
          </cell>
          <cell r="W34">
            <v>35358.728831999993</v>
          </cell>
          <cell r="X34">
            <v>29200.747968</v>
          </cell>
          <cell r="Y34">
            <v>27611.591615999998</v>
          </cell>
          <cell r="Z34">
            <v>35358.728831999993</v>
          </cell>
          <cell r="AA34">
            <v>26022.435264</v>
          </cell>
          <cell r="AB34">
            <v>26022.435264</v>
          </cell>
          <cell r="AC34">
            <v>35358.728831999993</v>
          </cell>
          <cell r="AD34">
            <v>27611.591615999998</v>
          </cell>
          <cell r="AE34">
            <v>29785.894992000001</v>
          </cell>
          <cell r="AF34">
            <v>396423.52229599998</v>
          </cell>
          <cell r="AG34">
            <v>28164.893904</v>
          </cell>
          <cell r="AH34">
            <v>29785.894992000001</v>
          </cell>
          <cell r="AI34">
            <v>36067.274208000003</v>
          </cell>
          <cell r="AJ34">
            <v>29785.894992000001</v>
          </cell>
          <cell r="AK34">
            <v>28164.893904</v>
          </cell>
          <cell r="AL34">
            <v>36067.274208000003</v>
          </cell>
          <cell r="AM34">
            <v>26543.892816</v>
          </cell>
          <cell r="AN34">
            <v>26543.892816</v>
          </cell>
          <cell r="AO34">
            <v>2185700.9612040003</v>
          </cell>
          <cell r="AU34">
            <v>2.0219999999999998</v>
          </cell>
          <cell r="AV34">
            <v>12729.2536</v>
          </cell>
          <cell r="AW34">
            <v>30913.901600000001</v>
          </cell>
          <cell r="AX34">
            <v>25276.66072</v>
          </cell>
          <cell r="AY34">
            <v>27265.853999999996</v>
          </cell>
          <cell r="AZ34">
            <v>376152.26819047611</v>
          </cell>
          <cell r="BA34">
            <v>25781.998</v>
          </cell>
          <cell r="BB34">
            <v>27265.853999999996</v>
          </cell>
          <cell r="BC34">
            <v>33015.796000000002</v>
          </cell>
          <cell r="BD34">
            <v>27265.853999999996</v>
          </cell>
          <cell r="BE34">
            <v>25781.998</v>
          </cell>
          <cell r="BF34">
            <v>33015.796000000002</v>
          </cell>
          <cell r="BG34">
            <v>24298.142</v>
          </cell>
          <cell r="BH34">
            <v>28749.71</v>
          </cell>
          <cell r="BI34">
            <v>33015.796000000002</v>
          </cell>
          <cell r="BJ34">
            <v>25781.998</v>
          </cell>
          <cell r="BK34">
            <v>27810.236159999997</v>
          </cell>
          <cell r="BL34">
            <v>376841.07827047614</v>
          </cell>
          <cell r="BM34">
            <v>26296.753919999996</v>
          </cell>
          <cell r="BN34">
            <v>27810.236159999997</v>
          </cell>
          <cell r="BO34">
            <v>33674.979839999993</v>
          </cell>
          <cell r="BP34">
            <v>27810.236159999997</v>
          </cell>
          <cell r="BQ34">
            <v>26296.753919999996</v>
          </cell>
          <cell r="BR34">
            <v>33674.979839999993</v>
          </cell>
          <cell r="BS34">
            <v>24783.271679999998</v>
          </cell>
          <cell r="BT34">
            <v>24783.271679999998</v>
          </cell>
          <cell r="BU34">
            <v>33674.979839999993</v>
          </cell>
          <cell r="BV34">
            <v>26296.753919999996</v>
          </cell>
          <cell r="BW34">
            <v>28367.519039999999</v>
          </cell>
          <cell r="BX34">
            <v>377546.21171047614</v>
          </cell>
          <cell r="BY34">
            <v>26823.708479999998</v>
          </cell>
          <cell r="BZ34">
            <v>28367.519039999999</v>
          </cell>
          <cell r="CA34">
            <v>34349.784960000005</v>
          </cell>
          <cell r="CB34">
            <v>28367.519039999999</v>
          </cell>
          <cell r="CC34">
            <v>26823.708479999998</v>
          </cell>
          <cell r="CD34">
            <v>34349.784960000005</v>
          </cell>
          <cell r="CE34">
            <v>25279.897919999999</v>
          </cell>
          <cell r="CF34">
            <v>25279.897919999999</v>
          </cell>
          <cell r="CG34">
            <v>2081619.9630514283</v>
          </cell>
        </row>
        <row r="35">
          <cell r="C35">
            <v>2.0230000000000001</v>
          </cell>
          <cell r="D35">
            <v>16543.256520000003</v>
          </cell>
          <cell r="E35">
            <v>40176.48012</v>
          </cell>
          <cell r="F35">
            <v>32850.180804000003</v>
          </cell>
          <cell r="G35">
            <v>35435.302559999996</v>
          </cell>
          <cell r="H35">
            <v>577628.56578000006</v>
          </cell>
          <cell r="I35">
            <v>33506.850719999995</v>
          </cell>
          <cell r="J35">
            <v>35435.302559999996</v>
          </cell>
          <cell r="K35">
            <v>42908.053440000003</v>
          </cell>
          <cell r="L35">
            <v>35435.302559999996</v>
          </cell>
          <cell r="M35">
            <v>33506.850719999995</v>
          </cell>
          <cell r="N35">
            <v>42908.053440000003</v>
          </cell>
          <cell r="O35">
            <v>31578.398880000001</v>
          </cell>
          <cell r="P35">
            <v>37363.754400000005</v>
          </cell>
          <cell r="Q35">
            <v>47241.193440000003</v>
          </cell>
          <cell r="R35">
            <v>33506.850719999995</v>
          </cell>
          <cell r="S35">
            <v>36144.775421999999</v>
          </cell>
          <cell r="T35">
            <v>574193.12613600004</v>
          </cell>
          <cell r="U35">
            <v>34177.712813999999</v>
          </cell>
          <cell r="V35">
            <v>36144.775421999999</v>
          </cell>
          <cell r="W35">
            <v>43767.143028000006</v>
          </cell>
          <cell r="X35">
            <v>36144.775421999999</v>
          </cell>
          <cell r="Y35">
            <v>34177.712813999999</v>
          </cell>
          <cell r="Z35">
            <v>43767.143028000006</v>
          </cell>
          <cell r="AA35">
            <v>32210.650205999998</v>
          </cell>
          <cell r="AB35">
            <v>32210.650205999998</v>
          </cell>
          <cell r="AC35">
            <v>48100.283028000005</v>
          </cell>
          <cell r="AD35">
            <v>34177.712813999999</v>
          </cell>
          <cell r="AE35">
            <v>36867.852693000001</v>
          </cell>
          <cell r="AF35">
            <v>575108.04023399996</v>
          </cell>
          <cell r="AG35">
            <v>34861.438941</v>
          </cell>
          <cell r="AH35">
            <v>36867.852693000001</v>
          </cell>
          <cell r="AI35">
            <v>44642.705981999999</v>
          </cell>
          <cell r="AJ35">
            <v>36867.852693000001</v>
          </cell>
          <cell r="AK35">
            <v>34861.438941</v>
          </cell>
          <cell r="AL35">
            <v>44642.705981999999</v>
          </cell>
          <cell r="AM35">
            <v>32855.025189</v>
          </cell>
          <cell r="AN35">
            <v>32855.025189</v>
          </cell>
          <cell r="AO35">
            <v>2971670.7955410006</v>
          </cell>
          <cell r="AU35">
            <v>2.0230000000000001</v>
          </cell>
          <cell r="AV35">
            <v>15755.482400000003</v>
          </cell>
          <cell r="AW35">
            <v>38263.314399999996</v>
          </cell>
          <cell r="AX35">
            <v>31285.886480000001</v>
          </cell>
          <cell r="AY35">
            <v>33747.907199999994</v>
          </cell>
          <cell r="AZ35">
            <v>550122.4436</v>
          </cell>
          <cell r="BA35">
            <v>31911.286399999994</v>
          </cell>
          <cell r="BB35">
            <v>33747.907199999994</v>
          </cell>
          <cell r="BC35">
            <v>40864.8128</v>
          </cell>
          <cell r="BD35">
            <v>33747.907199999994</v>
          </cell>
          <cell r="BE35">
            <v>31911.286399999994</v>
          </cell>
          <cell r="BF35">
            <v>40864.8128</v>
          </cell>
          <cell r="BG35">
            <v>30074.6656</v>
          </cell>
          <cell r="BH35">
            <v>35584.528000000006</v>
          </cell>
          <cell r="BI35">
            <v>44991.612800000003</v>
          </cell>
          <cell r="BJ35">
            <v>31911.286399999994</v>
          </cell>
          <cell r="BK35">
            <v>34423.59564</v>
          </cell>
          <cell r="BL35">
            <v>546850.59632000001</v>
          </cell>
          <cell r="BM35">
            <v>32550.202679999999</v>
          </cell>
          <cell r="BN35">
            <v>34423.59564</v>
          </cell>
          <cell r="BO35">
            <v>41682.99336</v>
          </cell>
          <cell r="BP35">
            <v>34423.59564</v>
          </cell>
          <cell r="BQ35">
            <v>32550.202679999999</v>
          </cell>
          <cell r="BR35">
            <v>41682.99336</v>
          </cell>
          <cell r="BS35">
            <v>30676.809719999997</v>
          </cell>
          <cell r="BT35">
            <v>30676.809719999997</v>
          </cell>
          <cell r="BU35">
            <v>45809.793360000003</v>
          </cell>
          <cell r="BV35">
            <v>32550.202679999999</v>
          </cell>
          <cell r="BW35">
            <v>35112.240659999996</v>
          </cell>
          <cell r="BX35">
            <v>547721.94307999988</v>
          </cell>
          <cell r="BY35">
            <v>33201.370419999999</v>
          </cell>
          <cell r="BZ35">
            <v>35112.240659999996</v>
          </cell>
          <cell r="CA35">
            <v>42516.862839999994</v>
          </cell>
          <cell r="CB35">
            <v>35112.240659999996</v>
          </cell>
          <cell r="CC35">
            <v>33201.370419999999</v>
          </cell>
          <cell r="CD35">
            <v>42516.862839999994</v>
          </cell>
          <cell r="CE35">
            <v>31290.500179999999</v>
          </cell>
          <cell r="CF35">
            <v>31290.500179999999</v>
          </cell>
          <cell r="CG35">
            <v>2830162.6624200004</v>
          </cell>
        </row>
        <row r="36">
          <cell r="C36">
            <v>2.0249999999999999</v>
          </cell>
          <cell r="D36">
            <v>9958.5870300000006</v>
          </cell>
          <cell r="E36">
            <v>24185.139930000001</v>
          </cell>
          <cell r="F36">
            <v>19774.908531000001</v>
          </cell>
          <cell r="G36">
            <v>21331.787400000001</v>
          </cell>
          <cell r="H36">
            <v>124313.57269999999</v>
          </cell>
          <cell r="I36">
            <v>20170.873800000001</v>
          </cell>
          <cell r="J36">
            <v>21331.787400000001</v>
          </cell>
          <cell r="K36">
            <v>25830.327599999997</v>
          </cell>
          <cell r="L36">
            <v>21331.787400000001</v>
          </cell>
          <cell r="M36">
            <v>20170.873800000001</v>
          </cell>
          <cell r="N36">
            <v>25830.327599999997</v>
          </cell>
          <cell r="O36">
            <v>19009.960200000001</v>
          </cell>
          <cell r="P36">
            <v>22492.701000000001</v>
          </cell>
          <cell r="Q36">
            <v>25830.327599999997</v>
          </cell>
          <cell r="R36">
            <v>20170.873800000001</v>
          </cell>
          <cell r="S36">
            <v>21757.759443000003</v>
          </cell>
          <cell r="T36">
            <v>124852.557734</v>
          </cell>
          <cell r="U36">
            <v>20573.663690999998</v>
          </cell>
          <cell r="V36">
            <v>21757.759443000003</v>
          </cell>
          <cell r="W36">
            <v>26346.130481999997</v>
          </cell>
          <cell r="X36">
            <v>21757.759443000003</v>
          </cell>
          <cell r="Y36">
            <v>20573.663690999998</v>
          </cell>
          <cell r="Z36">
            <v>26346.130481999997</v>
          </cell>
          <cell r="AA36">
            <v>19389.567939</v>
          </cell>
          <cell r="AB36">
            <v>19389.567939</v>
          </cell>
          <cell r="AC36">
            <v>26346.130481999997</v>
          </cell>
          <cell r="AD36">
            <v>20573.663690999998</v>
          </cell>
          <cell r="AE36">
            <v>22192.955442000002</v>
          </cell>
          <cell r="AF36">
            <v>125403.213896</v>
          </cell>
          <cell r="AG36">
            <v>20985.175554000001</v>
          </cell>
          <cell r="AH36">
            <v>22192.955442000002</v>
          </cell>
          <cell r="AI36">
            <v>26873.102507999996</v>
          </cell>
          <cell r="AJ36">
            <v>22192.955442000002</v>
          </cell>
          <cell r="AK36">
            <v>20985.175554000001</v>
          </cell>
          <cell r="AL36">
            <v>26873.102507999996</v>
          </cell>
          <cell r="AM36">
            <v>19777.395666</v>
          </cell>
          <cell r="AN36">
            <v>19777.395666</v>
          </cell>
          <cell r="AO36">
            <v>1118651.6179289995</v>
          </cell>
          <cell r="AU36">
            <v>2.0249999999999999</v>
          </cell>
          <cell r="AV36">
            <v>9484.3685999999998</v>
          </cell>
          <cell r="AW36">
            <v>23033.4666</v>
          </cell>
          <cell r="AX36">
            <v>18833.246220000001</v>
          </cell>
          <cell r="AY36">
            <v>20315.988000000001</v>
          </cell>
          <cell r="AZ36">
            <v>118393.87876190475</v>
          </cell>
          <cell r="BA36">
            <v>19210.356</v>
          </cell>
          <cell r="BB36">
            <v>20315.988000000001</v>
          </cell>
          <cell r="BC36">
            <v>24600.311999999994</v>
          </cell>
          <cell r="BD36">
            <v>20315.988000000001</v>
          </cell>
          <cell r="BE36">
            <v>19210.356</v>
          </cell>
          <cell r="BF36">
            <v>24600.311999999994</v>
          </cell>
          <cell r="BG36">
            <v>18104.724000000002</v>
          </cell>
          <cell r="BH36">
            <v>21421.62</v>
          </cell>
          <cell r="BI36">
            <v>24600.311999999994</v>
          </cell>
          <cell r="BJ36">
            <v>19210.356</v>
          </cell>
          <cell r="BK36">
            <v>20721.675660000001</v>
          </cell>
          <cell r="BL36">
            <v>118907.19784190475</v>
          </cell>
          <cell r="BM36">
            <v>19593.965419999997</v>
          </cell>
          <cell r="BN36">
            <v>20721.675660000001</v>
          </cell>
          <cell r="BO36">
            <v>25091.552839999997</v>
          </cell>
          <cell r="BP36">
            <v>20721.675660000001</v>
          </cell>
          <cell r="BQ36">
            <v>19593.965419999997</v>
          </cell>
          <cell r="BR36">
            <v>25091.552839999997</v>
          </cell>
          <cell r="BS36">
            <v>18466.25518</v>
          </cell>
          <cell r="BT36">
            <v>18466.25518</v>
          </cell>
          <cell r="BU36">
            <v>25091.552839999997</v>
          </cell>
          <cell r="BV36">
            <v>19593.965419999997</v>
          </cell>
          <cell r="BW36">
            <v>21136.14804</v>
          </cell>
          <cell r="BX36">
            <v>119431.63228190476</v>
          </cell>
          <cell r="BY36">
            <v>19985.88148</v>
          </cell>
          <cell r="BZ36">
            <v>21136.14804</v>
          </cell>
          <cell r="CA36">
            <v>25593.430959999994</v>
          </cell>
          <cell r="CB36">
            <v>21136.14804</v>
          </cell>
          <cell r="CC36">
            <v>19985.88148</v>
          </cell>
          <cell r="CD36">
            <v>25593.430959999994</v>
          </cell>
          <cell r="CE36">
            <v>18835.61492</v>
          </cell>
          <cell r="CF36">
            <v>18835.61492</v>
          </cell>
          <cell r="CG36">
            <v>1065382.4932657143</v>
          </cell>
        </row>
        <row r="37">
          <cell r="C37">
            <v>2.0259999999999998</v>
          </cell>
          <cell r="D37">
            <v>0</v>
          </cell>
          <cell r="E37">
            <v>9919.7733599999992</v>
          </cell>
          <cell r="F37">
            <v>13518.122520000001</v>
          </cell>
          <cell r="G37">
            <v>61695.929137500003</v>
          </cell>
          <cell r="H37">
            <v>18450.625724999998</v>
          </cell>
          <cell r="I37">
            <v>13788.370837500001</v>
          </cell>
          <cell r="J37">
            <v>66924.238637500006</v>
          </cell>
          <cell r="K37">
            <v>17657.050425000001</v>
          </cell>
          <cell r="L37">
            <v>14581.946137499999</v>
          </cell>
          <cell r="M37">
            <v>13788.370837500001</v>
          </cell>
          <cell r="N37">
            <v>17657.050425000001</v>
          </cell>
          <cell r="O37">
            <v>12994.7955375</v>
          </cell>
          <cell r="P37">
            <v>15375.5214375</v>
          </cell>
          <cell r="Q37">
            <v>17657.050425000001</v>
          </cell>
          <cell r="R37">
            <v>13788.370837500001</v>
          </cell>
          <cell r="S37">
            <v>61987.774117499997</v>
          </cell>
          <cell r="T37">
            <v>18819.898965</v>
          </cell>
          <cell r="U37">
            <v>14064.333097499999</v>
          </cell>
          <cell r="V37">
            <v>67216.0836175</v>
          </cell>
          <cell r="W37">
            <v>18010.440945000002</v>
          </cell>
          <cell r="X37">
            <v>14873.791117500001</v>
          </cell>
          <cell r="Y37">
            <v>14064.333097499999</v>
          </cell>
          <cell r="Z37">
            <v>18010.440945000002</v>
          </cell>
          <cell r="AA37">
            <v>13254.875077500001</v>
          </cell>
          <cell r="AB37">
            <v>13254.875077500001</v>
          </cell>
          <cell r="AC37">
            <v>18010.440945000002</v>
          </cell>
          <cell r="AD37">
            <v>14064.333097499999</v>
          </cell>
          <cell r="AE37">
            <v>62285.561572499995</v>
          </cell>
          <cell r="AF37">
            <v>19196.691254999998</v>
          </cell>
          <cell r="AG37">
            <v>14345.914432499998</v>
          </cell>
          <cell r="AH37">
            <v>67513.871072499998</v>
          </cell>
          <cell r="AI37">
            <v>18371.027114999997</v>
          </cell>
          <cell r="AJ37">
            <v>15171.578572500001</v>
          </cell>
          <cell r="AK37">
            <v>14345.914432499998</v>
          </cell>
          <cell r="AL37">
            <v>18371.027114999997</v>
          </cell>
          <cell r="AM37">
            <v>13520.250292500001</v>
          </cell>
          <cell r="AN37">
            <v>13520.250292500001</v>
          </cell>
          <cell r="AO37">
            <v>850070.92253250023</v>
          </cell>
          <cell r="AU37">
            <v>2.0259999999999998</v>
          </cell>
          <cell r="AV37">
            <v>0</v>
          </cell>
          <cell r="AW37">
            <v>9447.4031999999988</v>
          </cell>
          <cell r="AX37">
            <v>12874.402400000001</v>
          </cell>
          <cell r="AY37">
            <v>58758.027750000001</v>
          </cell>
          <cell r="AZ37">
            <v>17572.024499999996</v>
          </cell>
          <cell r="BA37">
            <v>13131.78175</v>
          </cell>
          <cell r="BB37">
            <v>63737.370130952382</v>
          </cell>
          <cell r="BC37">
            <v>16816.238499999999</v>
          </cell>
          <cell r="BD37">
            <v>13887.567749999998</v>
          </cell>
          <cell r="BE37">
            <v>13131.78175</v>
          </cell>
          <cell r="BF37">
            <v>16816.238499999999</v>
          </cell>
          <cell r="BG37">
            <v>12375.99575</v>
          </cell>
          <cell r="BH37">
            <v>14643.353749999998</v>
          </cell>
          <cell r="BI37">
            <v>16816.238499999999</v>
          </cell>
          <cell r="BJ37">
            <v>13131.78175</v>
          </cell>
          <cell r="BK37">
            <v>59035.975349999993</v>
          </cell>
          <cell r="BL37">
            <v>17923.713299999999</v>
          </cell>
          <cell r="BM37">
            <v>13394.602949999999</v>
          </cell>
          <cell r="BN37">
            <v>64015.317730952382</v>
          </cell>
          <cell r="BO37">
            <v>17152.800900000002</v>
          </cell>
          <cell r="BP37">
            <v>14165.51535</v>
          </cell>
          <cell r="BQ37">
            <v>13394.602949999999</v>
          </cell>
          <cell r="BR37">
            <v>17152.800900000002</v>
          </cell>
          <cell r="BS37">
            <v>12623.690549999999</v>
          </cell>
          <cell r="BT37">
            <v>12623.690549999999</v>
          </cell>
          <cell r="BU37">
            <v>17152.800900000002</v>
          </cell>
          <cell r="BV37">
            <v>13394.602949999999</v>
          </cell>
          <cell r="BW37">
            <v>59319.582449999994</v>
          </cell>
          <cell r="BX37">
            <v>18282.563099999996</v>
          </cell>
          <cell r="BY37">
            <v>13662.775649999998</v>
          </cell>
          <cell r="BZ37">
            <v>64298.924830952375</v>
          </cell>
          <cell r="CA37">
            <v>17496.216299999996</v>
          </cell>
          <cell r="CB37">
            <v>14449.122450000001</v>
          </cell>
          <cell r="CC37">
            <v>13662.775649999998</v>
          </cell>
          <cell r="CD37">
            <v>17496.216299999996</v>
          </cell>
          <cell r="CE37">
            <v>12876.42885</v>
          </cell>
          <cell r="CF37">
            <v>12876.42885</v>
          </cell>
          <cell r="CG37">
            <v>809591.35479285708</v>
          </cell>
        </row>
        <row r="38">
          <cell r="C38">
            <v>2.0270000000000001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41610.323107500008</v>
          </cell>
          <cell r="J38">
            <v>101316.51256999999</v>
          </cell>
          <cell r="K38">
            <v>106570.32393000001</v>
          </cell>
          <cell r="L38">
            <v>256244.54469499999</v>
          </cell>
          <cell r="M38">
            <v>115758.79221500001</v>
          </cell>
          <cell r="N38">
            <v>171459.84902405171</v>
          </cell>
          <cell r="O38">
            <v>105671.33027331899</v>
          </cell>
          <cell r="P38">
            <v>127333.96542262929</v>
          </cell>
          <cell r="Q38">
            <v>142917.93416974138</v>
          </cell>
          <cell r="R38">
            <v>107005.54511288791</v>
          </cell>
          <cell r="S38">
            <v>114914.6518573707</v>
          </cell>
          <cell r="T38">
            <v>377844.68956500001</v>
          </cell>
          <cell r="U38">
            <v>98300.39724749999</v>
          </cell>
          <cell r="V38">
            <v>176080.34806750002</v>
          </cell>
          <cell r="W38">
            <v>125881.08424500001</v>
          </cell>
          <cell r="X38">
            <v>107293.24406750001</v>
          </cell>
          <cell r="Y38">
            <v>103747.9972475</v>
          </cell>
          <cell r="Z38">
            <v>146842.07324500001</v>
          </cell>
          <cell r="AA38">
            <v>98532.070927499997</v>
          </cell>
          <cell r="AB38">
            <v>130983.11242749999</v>
          </cell>
          <cell r="AC38">
            <v>126505.70404500001</v>
          </cell>
          <cell r="AD38">
            <v>98788.162147499999</v>
          </cell>
          <cell r="AE38">
            <v>106255.80567</v>
          </cell>
          <cell r="AF38">
            <v>391324.12495999993</v>
          </cell>
          <cell r="AG38">
            <v>100473.17679</v>
          </cell>
          <cell r="AH38">
            <v>173474.42167000001</v>
          </cell>
          <cell r="AI38">
            <v>128663.49258000001</v>
          </cell>
          <cell r="AJ38">
            <v>109591.07567000002</v>
          </cell>
          <cell r="AK38">
            <v>105920.77679</v>
          </cell>
          <cell r="AL38">
            <v>149624.48157999999</v>
          </cell>
          <cell r="AM38">
            <v>100579.79840999999</v>
          </cell>
          <cell r="AN38">
            <v>102803.30841</v>
          </cell>
          <cell r="AO38">
            <v>4450313.1181400008</v>
          </cell>
          <cell r="AU38">
            <v>2.0270000000000001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0</v>
          </cell>
          <cell r="BA38">
            <v>39628.879150000008</v>
          </cell>
          <cell r="BB38">
            <v>96491.916733333317</v>
          </cell>
          <cell r="BC38">
            <v>101495.5466</v>
          </cell>
          <cell r="BD38">
            <v>244042.42351904759</v>
          </cell>
          <cell r="BE38">
            <v>110246.46877619048</v>
          </cell>
          <cell r="BF38">
            <v>163295.09430862067</v>
          </cell>
          <cell r="BG38">
            <v>100639.3621650657</v>
          </cell>
          <cell r="BH38">
            <v>121270.44325964694</v>
          </cell>
          <cell r="BI38">
            <v>136112.31825689654</v>
          </cell>
          <cell r="BJ38">
            <v>101910.04296465515</v>
          </cell>
          <cell r="BK38">
            <v>109442.52557844829</v>
          </cell>
          <cell r="BL38">
            <v>359852.08529999998</v>
          </cell>
          <cell r="BM38">
            <v>93619.42594999999</v>
          </cell>
          <cell r="BN38">
            <v>167695.56958809524</v>
          </cell>
          <cell r="BO38">
            <v>119886.7469</v>
          </cell>
          <cell r="BP38">
            <v>102184.04196904763</v>
          </cell>
          <cell r="BQ38">
            <v>98807.616426190463</v>
          </cell>
          <cell r="BR38">
            <v>139849.59356666668</v>
          </cell>
          <cell r="BS38">
            <v>93840.067549999992</v>
          </cell>
          <cell r="BT38">
            <v>124745.82135952379</v>
          </cell>
          <cell r="BU38">
            <v>120481.6229</v>
          </cell>
          <cell r="BV38">
            <v>94083.96394999999</v>
          </cell>
          <cell r="BW38">
            <v>101196.00539999999</v>
          </cell>
          <cell r="BX38">
            <v>372689.64281904756</v>
          </cell>
          <cell r="BY38">
            <v>95688.739799999996</v>
          </cell>
          <cell r="BZ38">
            <v>165213.73492380953</v>
          </cell>
          <cell r="CA38">
            <v>122536.6596</v>
          </cell>
          <cell r="CB38">
            <v>104372.45301904764</v>
          </cell>
          <cell r="CC38">
            <v>100876.93027619047</v>
          </cell>
          <cell r="CD38">
            <v>142499.50626666666</v>
          </cell>
          <cell r="CE38">
            <v>95790.28419999998</v>
          </cell>
          <cell r="CF38">
            <v>97907.912771428571</v>
          </cell>
          <cell r="CG38">
            <v>4238393.4458476175</v>
          </cell>
        </row>
        <row r="39">
          <cell r="C39">
            <v>2.028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96356.4712</v>
          </cell>
          <cell r="N39">
            <v>287167.42166999995</v>
          </cell>
          <cell r="O39">
            <v>243275.96521499997</v>
          </cell>
          <cell r="P39">
            <v>534927.50707499997</v>
          </cell>
          <cell r="Q39">
            <v>467050.25430999999</v>
          </cell>
          <cell r="R39">
            <v>492103.55765500007</v>
          </cell>
          <cell r="S39">
            <v>336928.352365</v>
          </cell>
          <cell r="T39">
            <v>306082.97337000002</v>
          </cell>
          <cell r="U39">
            <v>428397.29650500003</v>
          </cell>
          <cell r="V39">
            <v>260648.56786499999</v>
          </cell>
          <cell r="W39">
            <v>650060.47051000001</v>
          </cell>
          <cell r="X39">
            <v>484439.99236500007</v>
          </cell>
          <cell r="Y39">
            <v>421778.91200499999</v>
          </cell>
          <cell r="Z39">
            <v>458659.89750999998</v>
          </cell>
          <cell r="AA39">
            <v>156359.429145</v>
          </cell>
          <cell r="AB39">
            <v>250306.96514499999</v>
          </cell>
          <cell r="AC39">
            <v>636101.11985999998</v>
          </cell>
          <cell r="AD39">
            <v>168018.28218000001</v>
          </cell>
          <cell r="AE39">
            <v>199262.29554000002</v>
          </cell>
          <cell r="AF39">
            <v>572486.87601999997</v>
          </cell>
          <cell r="AG39">
            <v>427217.08198000002</v>
          </cell>
          <cell r="AH39">
            <v>275093.36603999999</v>
          </cell>
          <cell r="AI39">
            <v>388923.43995999999</v>
          </cell>
          <cell r="AJ39">
            <v>178061.00004000001</v>
          </cell>
          <cell r="AK39">
            <v>365520.19848000002</v>
          </cell>
          <cell r="AL39">
            <v>0</v>
          </cell>
          <cell r="AM39">
            <v>0</v>
          </cell>
          <cell r="AN39">
            <v>0</v>
          </cell>
          <cell r="AO39">
            <v>9085227.6940100007</v>
          </cell>
          <cell r="AU39">
            <v>2.0270000000000001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91768.067809523811</v>
          </cell>
          <cell r="BF39">
            <v>273492.78254285711</v>
          </cell>
          <cell r="BG39">
            <v>231691.39544285712</v>
          </cell>
          <cell r="BH39">
            <v>509454.76864285709</v>
          </cell>
          <cell r="BI39">
            <v>444809.76600952377</v>
          </cell>
          <cell r="BJ39">
            <v>468670.05490952387</v>
          </cell>
          <cell r="BK39">
            <v>320884.14510952379</v>
          </cell>
          <cell r="BL39">
            <v>291507.5936857143</v>
          </cell>
          <cell r="BM39">
            <v>407997.42524285713</v>
          </cell>
          <cell r="BN39">
            <v>248236.73129999998</v>
          </cell>
          <cell r="BO39">
            <v>619105.21000952378</v>
          </cell>
          <cell r="BP39">
            <v>461371.42130000005</v>
          </cell>
          <cell r="BQ39">
            <v>401694.20190952381</v>
          </cell>
          <cell r="BR39">
            <v>436818.95000952377</v>
          </cell>
          <cell r="BS39">
            <v>148913.74204285713</v>
          </cell>
          <cell r="BT39">
            <v>238387.58585238093</v>
          </cell>
          <cell r="BU39">
            <v>605810.59034285706</v>
          </cell>
          <cell r="BV39">
            <v>160017.41159999999</v>
          </cell>
          <cell r="BW39">
            <v>189773.61480000001</v>
          </cell>
          <cell r="BX39">
            <v>545225.59620952373</v>
          </cell>
          <cell r="BY39">
            <v>406873.4114095238</v>
          </cell>
          <cell r="BZ39">
            <v>261993.68194285713</v>
          </cell>
          <cell r="CA39">
            <v>370403.27615238092</v>
          </cell>
          <cell r="CB39">
            <v>169581.90480000002</v>
          </cell>
          <cell r="CC39">
            <v>348114.47474285716</v>
          </cell>
          <cell r="CD39">
            <v>0</v>
          </cell>
          <cell r="CE39">
            <v>0</v>
          </cell>
          <cell r="CF39">
            <v>0</v>
          </cell>
          <cell r="CG39">
            <v>8652597.8038190473</v>
          </cell>
        </row>
        <row r="40">
          <cell r="C40">
            <v>2.0289999999999999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24000.202799999999</v>
          </cell>
          <cell r="O40">
            <v>17663.070600000003</v>
          </cell>
          <cell r="P40">
            <v>30153.583500000001</v>
          </cell>
          <cell r="Q40">
            <v>58321.692974999998</v>
          </cell>
          <cell r="R40">
            <v>20709.2468625</v>
          </cell>
          <cell r="S40">
            <v>21950.970142499998</v>
          </cell>
          <cell r="T40">
            <v>31139.976914999999</v>
          </cell>
          <cell r="U40">
            <v>20756.359522499999</v>
          </cell>
          <cell r="V40">
            <v>53752.908142499997</v>
          </cell>
          <cell r="W40">
            <v>26580.086295000001</v>
          </cell>
          <cell r="X40">
            <v>25091.900142499999</v>
          </cell>
          <cell r="Y40">
            <v>52558.297522499997</v>
          </cell>
          <cell r="Z40">
            <v>26580.086295000001</v>
          </cell>
          <cell r="AA40">
            <v>19561.748902500003</v>
          </cell>
          <cell r="AB40">
            <v>19561.748902500003</v>
          </cell>
          <cell r="AC40">
            <v>62738.097659999999</v>
          </cell>
          <cell r="AD40">
            <v>21398.66358</v>
          </cell>
          <cell r="AE40">
            <v>58016.376075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590535.01683500013</v>
          </cell>
          <cell r="AU40">
            <v>2.0270000000000001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0</v>
          </cell>
          <cell r="BA40">
            <v>0</v>
          </cell>
          <cell r="BB40">
            <v>0</v>
          </cell>
          <cell r="BC40">
            <v>0</v>
          </cell>
          <cell r="BD40">
            <v>0</v>
          </cell>
          <cell r="BE40">
            <v>0</v>
          </cell>
          <cell r="BF40">
            <v>22857.335999999999</v>
          </cell>
          <cell r="BG40">
            <v>16821.972000000002</v>
          </cell>
          <cell r="BH40">
            <v>28717.698571428569</v>
          </cell>
          <cell r="BI40">
            <v>55544.469499999999</v>
          </cell>
          <cell r="BJ40">
            <v>19723.092249999998</v>
          </cell>
          <cell r="BK40">
            <v>20905.685849999998</v>
          </cell>
          <cell r="BL40">
            <v>29657.120871428571</v>
          </cell>
          <cell r="BM40">
            <v>19767.961449999999</v>
          </cell>
          <cell r="BN40">
            <v>51193.245849999992</v>
          </cell>
          <cell r="BO40">
            <v>25314.367900000001</v>
          </cell>
          <cell r="BP40">
            <v>23897.047754761901</v>
          </cell>
          <cell r="BQ40">
            <v>50055.521449999993</v>
          </cell>
          <cell r="BR40">
            <v>25314.367900000001</v>
          </cell>
          <cell r="BS40">
            <v>18630.237050000003</v>
          </cell>
          <cell r="BT40">
            <v>18630.237050000003</v>
          </cell>
          <cell r="BU40">
            <v>59750.569199999998</v>
          </cell>
          <cell r="BV40">
            <v>20379.679599999999</v>
          </cell>
          <cell r="BW40">
            <v>55253.691500000001</v>
          </cell>
          <cell r="BX40">
            <v>0</v>
          </cell>
          <cell r="BY40">
            <v>0</v>
          </cell>
          <cell r="BZ40">
            <v>0</v>
          </cell>
          <cell r="CA40">
            <v>0</v>
          </cell>
          <cell r="CB40">
            <v>0</v>
          </cell>
          <cell r="CC40">
            <v>0</v>
          </cell>
          <cell r="CD40">
            <v>0</v>
          </cell>
          <cell r="CE40">
            <v>0</v>
          </cell>
          <cell r="CF40">
            <v>0</v>
          </cell>
          <cell r="CG40">
            <v>562414.30174761906</v>
          </cell>
        </row>
        <row r="41">
          <cell r="C41">
            <v>2.5009999999999999</v>
          </cell>
          <cell r="D41">
            <v>657710.02917367697</v>
          </cell>
          <cell r="E41">
            <v>4325533.3693959098</v>
          </cell>
          <cell r="F41">
            <v>4037384.1386101702</v>
          </cell>
          <cell r="G41">
            <v>4139074.1637887801</v>
          </cell>
          <cell r="H41">
            <v>4508835.01973138</v>
          </cell>
          <cell r="I41">
            <v>4063225.7830826002</v>
          </cell>
          <cell r="J41">
            <v>4139074.1637887801</v>
          </cell>
          <cell r="K41">
            <v>4432986.6390252104</v>
          </cell>
          <cell r="L41">
            <v>4139074.1637887801</v>
          </cell>
          <cell r="M41">
            <v>4063225.7830826002</v>
          </cell>
          <cell r="N41">
            <v>4432986.6390252104</v>
          </cell>
          <cell r="O41">
            <v>3987377.4023764301</v>
          </cell>
          <cell r="P41">
            <v>4214922.5444949502</v>
          </cell>
          <cell r="Q41">
            <v>4479488.7324205199</v>
          </cell>
          <cell r="R41">
            <v>4109727.87647792</v>
          </cell>
          <cell r="S41">
            <v>4213457.5990870995</v>
          </cell>
          <cell r="T41">
            <v>4590615.54573867</v>
          </cell>
          <cell r="U41">
            <v>4136091.8664406301</v>
          </cell>
          <cell r="V41">
            <v>4213457.5990870995</v>
          </cell>
          <cell r="W41">
            <v>4513249.8130921898</v>
          </cell>
          <cell r="X41">
            <v>4213457.5990870995</v>
          </cell>
          <cell r="Y41">
            <v>4136091.8664406301</v>
          </cell>
          <cell r="Z41">
            <v>4513249.8130921898</v>
          </cell>
          <cell r="AA41">
            <v>4058726.1337941498</v>
          </cell>
          <cell r="AB41">
            <v>4058726.1337941498</v>
          </cell>
          <cell r="AC41">
            <v>4223384.3979740702</v>
          </cell>
          <cell r="AD41">
            <v>3846226.4513225001</v>
          </cell>
          <cell r="AE41">
            <v>3952026.1920897402</v>
          </cell>
          <cell r="AF41">
            <v>4336727.8551815096</v>
          </cell>
          <cell r="AG41">
            <v>3873113.0304298899</v>
          </cell>
          <cell r="AH41">
            <v>3952026.1920897402</v>
          </cell>
          <cell r="AI41">
            <v>4257814.6935216598</v>
          </cell>
          <cell r="AJ41">
            <v>3952026.1920897402</v>
          </cell>
          <cell r="AK41">
            <v>3873113.0304298899</v>
          </cell>
          <cell r="AL41">
            <v>4257814.6935216598</v>
          </cell>
          <cell r="AM41">
            <v>3794199.8687700401</v>
          </cell>
          <cell r="AN41">
            <v>3794199.8687700401</v>
          </cell>
          <cell r="AO41">
            <v>150490422.88410726</v>
          </cell>
          <cell r="AU41">
            <v>2.5009999999999999</v>
          </cell>
          <cell r="AV41">
            <v>626390.50397493038</v>
          </cell>
          <cell r="AW41">
            <v>4119555.5899008662</v>
          </cell>
          <cell r="AX41">
            <v>3845127.7510573049</v>
          </cell>
          <cell r="AY41">
            <v>3941975.3940845523</v>
          </cell>
          <cell r="AZ41">
            <v>4294128.5902203619</v>
          </cell>
          <cell r="BA41">
            <v>3869738.8410310475</v>
          </cell>
          <cell r="BB41">
            <v>3941975.3940845523</v>
          </cell>
          <cell r="BC41">
            <v>4221892.0371668665</v>
          </cell>
          <cell r="BD41">
            <v>3941975.3940845523</v>
          </cell>
          <cell r="BE41">
            <v>3869738.8410310475</v>
          </cell>
          <cell r="BF41">
            <v>4221892.0371668665</v>
          </cell>
          <cell r="BG41">
            <v>3797502.2879775525</v>
          </cell>
          <cell r="BH41">
            <v>4014211.9471380478</v>
          </cell>
          <cell r="BI41">
            <v>4266179.7451623995</v>
          </cell>
          <cell r="BJ41">
            <v>3914026.5490265903</v>
          </cell>
          <cell r="BK41">
            <v>4012816.7610353329</v>
          </cell>
          <cell r="BL41">
            <v>4372014.8054654002</v>
          </cell>
          <cell r="BM41">
            <v>3939135.1108958381</v>
          </cell>
          <cell r="BN41">
            <v>4012816.7610353329</v>
          </cell>
          <cell r="BO41">
            <v>4298333.1553258952</v>
          </cell>
          <cell r="BP41">
            <v>4012816.7610353329</v>
          </cell>
          <cell r="BQ41">
            <v>3939135.1108958381</v>
          </cell>
          <cell r="BR41">
            <v>4298333.1553258952</v>
          </cell>
          <cell r="BS41">
            <v>3865453.4607563331</v>
          </cell>
          <cell r="BT41">
            <v>3865453.4607563331</v>
          </cell>
          <cell r="BU41">
            <v>4022270.8552134</v>
          </cell>
          <cell r="BV41">
            <v>3663072.8107833331</v>
          </cell>
          <cell r="BW41">
            <v>3763834.4686568952</v>
          </cell>
          <cell r="BX41">
            <v>4130217.004934771</v>
          </cell>
          <cell r="BY41">
            <v>3688679.076599895</v>
          </cell>
          <cell r="BZ41">
            <v>3763834.4686568952</v>
          </cell>
          <cell r="CA41">
            <v>4055061.6128777713</v>
          </cell>
          <cell r="CB41">
            <v>3763834.4686568952</v>
          </cell>
          <cell r="CC41">
            <v>3688679.076599895</v>
          </cell>
          <cell r="CD41">
            <v>4055061.6128777713</v>
          </cell>
          <cell r="CE41">
            <v>3613523.6845428953</v>
          </cell>
          <cell r="CF41">
            <v>3613523.6845428953</v>
          </cell>
          <cell r="CG41">
            <v>143324212.27057838</v>
          </cell>
        </row>
        <row r="42">
          <cell r="C42">
            <v>2.5019999999999998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O42">
            <v>0</v>
          </cell>
          <cell r="AU42">
            <v>2.5019999999999998</v>
          </cell>
          <cell r="AV42">
            <v>0</v>
          </cell>
          <cell r="AW42">
            <v>0</v>
          </cell>
          <cell r="AX42">
            <v>0</v>
          </cell>
          <cell r="AY42">
            <v>0</v>
          </cell>
          <cell r="AZ42">
            <v>0</v>
          </cell>
          <cell r="BA42">
            <v>0</v>
          </cell>
          <cell r="BB42">
            <v>0</v>
          </cell>
          <cell r="BC42">
            <v>0</v>
          </cell>
          <cell r="BD42">
            <v>0</v>
          </cell>
          <cell r="BE42">
            <v>0</v>
          </cell>
          <cell r="BF42">
            <v>0</v>
          </cell>
          <cell r="BG42">
            <v>0</v>
          </cell>
          <cell r="BH42">
            <v>0</v>
          </cell>
          <cell r="BI42">
            <v>0</v>
          </cell>
          <cell r="BJ42">
            <v>0</v>
          </cell>
          <cell r="BK42">
            <v>0</v>
          </cell>
          <cell r="BL42">
            <v>0</v>
          </cell>
          <cell r="BM42">
            <v>0</v>
          </cell>
          <cell r="BN42">
            <v>0</v>
          </cell>
          <cell r="BO42">
            <v>0</v>
          </cell>
          <cell r="BP42">
            <v>0</v>
          </cell>
          <cell r="BQ42">
            <v>0</v>
          </cell>
          <cell r="BR42">
            <v>0</v>
          </cell>
          <cell r="BS42">
            <v>0</v>
          </cell>
          <cell r="BT42">
            <v>0</v>
          </cell>
          <cell r="BU42">
            <v>0</v>
          </cell>
          <cell r="BV42">
            <v>0</v>
          </cell>
          <cell r="BW42">
            <v>0</v>
          </cell>
          <cell r="BX42">
            <v>0</v>
          </cell>
          <cell r="BY42">
            <v>0</v>
          </cell>
          <cell r="BZ42">
            <v>0</v>
          </cell>
          <cell r="CA42">
            <v>0</v>
          </cell>
          <cell r="CB42">
            <v>0</v>
          </cell>
          <cell r="CC42">
            <v>0</v>
          </cell>
          <cell r="CD42">
            <v>0</v>
          </cell>
          <cell r="CE42">
            <v>0</v>
          </cell>
          <cell r="CF42">
            <v>0</v>
          </cell>
          <cell r="CG42">
            <v>0</v>
          </cell>
        </row>
        <row r="43">
          <cell r="C43">
            <v>2.5049999999999999</v>
          </cell>
          <cell r="D43">
            <v>6860.3606399999999</v>
          </cell>
          <cell r="E43">
            <v>16660.875840000001</v>
          </cell>
          <cell r="F43">
            <v>13622.716128</v>
          </cell>
          <cell r="G43">
            <v>14694.4287</v>
          </cell>
          <cell r="H43">
            <v>51318.998599999999</v>
          </cell>
          <cell r="I43">
            <v>13894.731900000001</v>
          </cell>
          <cell r="J43">
            <v>14694.4287</v>
          </cell>
          <cell r="K43">
            <v>17793.253799999999</v>
          </cell>
          <cell r="L43">
            <v>14694.4287</v>
          </cell>
          <cell r="M43">
            <v>13894.731900000001</v>
          </cell>
          <cell r="N43">
            <v>17793.253799999999</v>
          </cell>
          <cell r="O43">
            <v>13095.035099999999</v>
          </cell>
          <cell r="P43">
            <v>15494.1255</v>
          </cell>
          <cell r="Q43">
            <v>17793.253799999999</v>
          </cell>
          <cell r="R43">
            <v>13894.731900000001</v>
          </cell>
          <cell r="S43">
            <v>14988.409884000001</v>
          </cell>
          <cell r="T43">
            <v>51690.974792000001</v>
          </cell>
          <cell r="U43">
            <v>14172.714108</v>
          </cell>
          <cell r="V43">
            <v>14988.409884000001</v>
          </cell>
          <cell r="W43">
            <v>18149.231016000002</v>
          </cell>
          <cell r="X43">
            <v>14988.409884000001</v>
          </cell>
          <cell r="Y43">
            <v>14172.714108</v>
          </cell>
          <cell r="Z43">
            <v>18149.231016000002</v>
          </cell>
          <cell r="AA43">
            <v>13357.018332</v>
          </cell>
          <cell r="AB43">
            <v>13357.018332</v>
          </cell>
          <cell r="AC43">
            <v>18149.231016000002</v>
          </cell>
          <cell r="AD43">
            <v>14172.714108</v>
          </cell>
          <cell r="AE43">
            <v>15288.700896</v>
          </cell>
          <cell r="AF43">
            <v>52070.934847999997</v>
          </cell>
          <cell r="AG43">
            <v>14456.662752</v>
          </cell>
          <cell r="AH43">
            <v>15288.700896</v>
          </cell>
          <cell r="AI43">
            <v>18512.848704</v>
          </cell>
          <cell r="AJ43">
            <v>15288.700896</v>
          </cell>
          <cell r="AK43">
            <v>14456.662752</v>
          </cell>
          <cell r="AL43">
            <v>18512.848704</v>
          </cell>
          <cell r="AM43">
            <v>13624.624608</v>
          </cell>
          <cell r="AN43">
            <v>13624.624608</v>
          </cell>
          <cell r="AO43">
            <v>667660.74115200026</v>
          </cell>
          <cell r="AU43">
            <v>2.5049999999999999</v>
          </cell>
          <cell r="AV43">
            <v>6533.6767999999993</v>
          </cell>
          <cell r="AW43">
            <v>15867.5008</v>
          </cell>
          <cell r="AX43">
            <v>12974.015359999999</v>
          </cell>
          <cell r="AY43">
            <v>13994.694</v>
          </cell>
          <cell r="AZ43">
            <v>48875.236761904758</v>
          </cell>
          <cell r="BA43">
            <v>13233.078</v>
          </cell>
          <cell r="BB43">
            <v>13994.694</v>
          </cell>
          <cell r="BC43">
            <v>16945.955999999998</v>
          </cell>
          <cell r="BD43">
            <v>13994.694</v>
          </cell>
          <cell r="BE43">
            <v>13233.078</v>
          </cell>
          <cell r="BF43">
            <v>16945.955999999998</v>
          </cell>
          <cell r="BG43">
            <v>12471.462</v>
          </cell>
          <cell r="BH43">
            <v>14756.31</v>
          </cell>
          <cell r="BI43">
            <v>16945.955999999998</v>
          </cell>
          <cell r="BJ43">
            <v>13233.078</v>
          </cell>
          <cell r="BK43">
            <v>14274.676079999999</v>
          </cell>
          <cell r="BL43">
            <v>49229.499801904763</v>
          </cell>
          <cell r="BM43">
            <v>13497.82296</v>
          </cell>
          <cell r="BN43">
            <v>14274.676079999999</v>
          </cell>
          <cell r="BO43">
            <v>17284.981920000002</v>
          </cell>
          <cell r="BP43">
            <v>14274.676079999999</v>
          </cell>
          <cell r="BQ43">
            <v>13497.82296</v>
          </cell>
          <cell r="BR43">
            <v>17284.981920000002</v>
          </cell>
          <cell r="BS43">
            <v>12720.96984</v>
          </cell>
          <cell r="BT43">
            <v>12720.96984</v>
          </cell>
          <cell r="BU43">
            <v>17284.981920000002</v>
          </cell>
          <cell r="BV43">
            <v>13497.82296</v>
          </cell>
          <cell r="BW43">
            <v>14560.667519999999</v>
          </cell>
          <cell r="BX43">
            <v>49591.366521904754</v>
          </cell>
          <cell r="BY43">
            <v>13768.250239999999</v>
          </cell>
          <cell r="BZ43">
            <v>14560.667519999999</v>
          </cell>
          <cell r="CA43">
            <v>17631.284479999998</v>
          </cell>
          <cell r="CB43">
            <v>14560.667519999999</v>
          </cell>
          <cell r="CC43">
            <v>13768.250239999999</v>
          </cell>
          <cell r="CD43">
            <v>17631.284479999998</v>
          </cell>
          <cell r="CE43">
            <v>12975.83296</v>
          </cell>
          <cell r="CF43">
            <v>12975.83296</v>
          </cell>
          <cell r="CG43">
            <v>635867.37252571445</v>
          </cell>
        </row>
        <row r="44">
          <cell r="C44">
            <v>2.5059999999999998</v>
          </cell>
          <cell r="D44">
            <v>6190.4081399999995</v>
          </cell>
          <cell r="E44">
            <v>15033.84834</v>
          </cell>
          <cell r="F44">
            <v>12292.381878</v>
          </cell>
          <cell r="G44">
            <v>13259.436750000001</v>
          </cell>
          <cell r="H44">
            <v>33812.987000000001</v>
          </cell>
          <cell r="I44">
            <v>12537.83475</v>
          </cell>
          <cell r="J44">
            <v>13259.436750000001</v>
          </cell>
          <cell r="K44">
            <v>16055.6445</v>
          </cell>
          <cell r="L44">
            <v>13259.436750000001</v>
          </cell>
          <cell r="M44">
            <v>12537.83475</v>
          </cell>
          <cell r="N44">
            <v>16055.6445</v>
          </cell>
          <cell r="O44">
            <v>11816.232749999999</v>
          </cell>
          <cell r="P44">
            <v>13981.03875</v>
          </cell>
          <cell r="Q44">
            <v>16055.6445</v>
          </cell>
          <cell r="R44">
            <v>12537.83475</v>
          </cell>
          <cell r="S44">
            <v>13524.708833999999</v>
          </cell>
          <cell r="T44">
            <v>34148.637391999997</v>
          </cell>
          <cell r="U44">
            <v>12788.670258</v>
          </cell>
          <cell r="V44">
            <v>13524.708833999999</v>
          </cell>
          <cell r="W44">
            <v>16376.858316</v>
          </cell>
          <cell r="X44">
            <v>13524.708833999999</v>
          </cell>
          <cell r="Y44">
            <v>12788.670258</v>
          </cell>
          <cell r="Z44">
            <v>16376.858316</v>
          </cell>
          <cell r="AA44">
            <v>12052.631681999999</v>
          </cell>
          <cell r="AB44">
            <v>12052.631681999999</v>
          </cell>
          <cell r="AC44">
            <v>16376.858316</v>
          </cell>
          <cell r="AD44">
            <v>12788.670258</v>
          </cell>
          <cell r="AE44">
            <v>13795.673346</v>
          </cell>
          <cell r="AF44">
            <v>34491.490447999997</v>
          </cell>
          <cell r="AG44">
            <v>13044.888402</v>
          </cell>
          <cell r="AH44">
            <v>13795.673346</v>
          </cell>
          <cell r="AI44">
            <v>16704.965004000001</v>
          </cell>
          <cell r="AJ44">
            <v>13795.673346</v>
          </cell>
          <cell r="AK44">
            <v>13044.888402</v>
          </cell>
          <cell r="AL44">
            <v>16704.965004000001</v>
          </cell>
          <cell r="AM44">
            <v>12294.103458</v>
          </cell>
          <cell r="AN44">
            <v>12294.103458</v>
          </cell>
          <cell r="AO44">
            <v>564976.68205200019</v>
          </cell>
          <cell r="AU44">
            <v>2.5059999999999998</v>
          </cell>
          <cell r="AV44">
            <v>5895.6267999999991</v>
          </cell>
          <cell r="AW44">
            <v>14317.950800000001</v>
          </cell>
          <cell r="AX44">
            <v>11707.030359999999</v>
          </cell>
          <cell r="AY44">
            <v>12628.035</v>
          </cell>
          <cell r="AZ44">
            <v>32202.844761904762</v>
          </cell>
          <cell r="BA44">
            <v>11940.795</v>
          </cell>
          <cell r="BB44">
            <v>12628.035</v>
          </cell>
          <cell r="BC44">
            <v>15291.09</v>
          </cell>
          <cell r="BD44">
            <v>12628.035</v>
          </cell>
          <cell r="BE44">
            <v>11940.795</v>
          </cell>
          <cell r="BF44">
            <v>15291.09</v>
          </cell>
          <cell r="BG44">
            <v>11253.554999999998</v>
          </cell>
          <cell r="BH44">
            <v>13315.275</v>
          </cell>
          <cell r="BI44">
            <v>15291.09</v>
          </cell>
          <cell r="BJ44">
            <v>11940.795</v>
          </cell>
          <cell r="BK44">
            <v>12880.675079999999</v>
          </cell>
          <cell r="BL44">
            <v>32522.511801904759</v>
          </cell>
          <cell r="BM44">
            <v>12179.685959999999</v>
          </cell>
          <cell r="BN44">
            <v>12880.675079999999</v>
          </cell>
          <cell r="BO44">
            <v>15597.00792</v>
          </cell>
          <cell r="BP44">
            <v>12880.675079999999</v>
          </cell>
          <cell r="BQ44">
            <v>12179.685959999999</v>
          </cell>
          <cell r="BR44">
            <v>15597.00792</v>
          </cell>
          <cell r="BS44">
            <v>11478.696839999999</v>
          </cell>
          <cell r="BT44">
            <v>11478.696839999999</v>
          </cell>
          <cell r="BU44">
            <v>15597.00792</v>
          </cell>
          <cell r="BV44">
            <v>12179.685959999999</v>
          </cell>
          <cell r="BW44">
            <v>13138.736519999999</v>
          </cell>
          <cell r="BX44">
            <v>32849.03852190476</v>
          </cell>
          <cell r="BY44">
            <v>12423.703240000001</v>
          </cell>
          <cell r="BZ44">
            <v>13138.736519999999</v>
          </cell>
          <cell r="CA44">
            <v>15909.49048</v>
          </cell>
          <cell r="CB44">
            <v>13138.736519999999</v>
          </cell>
          <cell r="CC44">
            <v>12423.703240000001</v>
          </cell>
          <cell r="CD44">
            <v>15909.49048</v>
          </cell>
          <cell r="CE44">
            <v>11708.669959999999</v>
          </cell>
          <cell r="CF44">
            <v>11708.669959999999</v>
          </cell>
          <cell r="CG44">
            <v>538073.03052571404</v>
          </cell>
        </row>
        <row r="45">
          <cell r="C45">
            <v>2.5070000000000001</v>
          </cell>
          <cell r="D45">
            <v>3485.5224389999998</v>
          </cell>
          <cell r="E45">
            <v>8525.7383399999999</v>
          </cell>
          <cell r="F45">
            <v>6971.0448779999997</v>
          </cell>
          <cell r="G45">
            <v>7519.4689500000004</v>
          </cell>
          <cell r="H45">
            <v>9514.4300999999996</v>
          </cell>
          <cell r="I45">
            <v>7110.2461499999999</v>
          </cell>
          <cell r="J45">
            <v>7519.4689500000004</v>
          </cell>
          <cell r="K45">
            <v>9105.2073</v>
          </cell>
          <cell r="L45">
            <v>7519.4689500000004</v>
          </cell>
          <cell r="M45">
            <v>7110.2461499999999</v>
          </cell>
          <cell r="N45">
            <v>9105.2073</v>
          </cell>
          <cell r="O45">
            <v>6701.0233500000004</v>
          </cell>
          <cell r="P45">
            <v>7928.69175</v>
          </cell>
          <cell r="Q45">
            <v>9105.2073</v>
          </cell>
          <cell r="R45">
            <v>7110.2461499999999</v>
          </cell>
          <cell r="S45">
            <v>7669.9046340000004</v>
          </cell>
          <cell r="T45">
            <v>9704.7772920000007</v>
          </cell>
          <cell r="U45">
            <v>7252.494858</v>
          </cell>
          <cell r="V45">
            <v>7669.9046340000004</v>
          </cell>
          <cell r="W45">
            <v>9287.3675160000003</v>
          </cell>
          <cell r="X45">
            <v>7669.9046340000004</v>
          </cell>
          <cell r="Y45">
            <v>7252.494858</v>
          </cell>
          <cell r="Z45">
            <v>9287.3675160000003</v>
          </cell>
          <cell r="AA45">
            <v>6835.0850819999996</v>
          </cell>
          <cell r="AB45">
            <v>6835.0850819999996</v>
          </cell>
          <cell r="AC45">
            <v>9287.3675160000003</v>
          </cell>
          <cell r="AD45">
            <v>7252.494858</v>
          </cell>
          <cell r="AE45">
            <v>7823.5631460000004</v>
          </cell>
          <cell r="AF45">
            <v>9899.2023480000007</v>
          </cell>
          <cell r="AG45">
            <v>7397.7910019999999</v>
          </cell>
          <cell r="AH45">
            <v>7823.5631460000004</v>
          </cell>
          <cell r="AI45">
            <v>9473.4302040000002</v>
          </cell>
          <cell r="AJ45">
            <v>7823.5631460000004</v>
          </cell>
          <cell r="AK45">
            <v>7397.7910019999999</v>
          </cell>
          <cell r="AL45">
            <v>9473.4302040000002</v>
          </cell>
          <cell r="AM45">
            <v>6972.0188580000004</v>
          </cell>
          <cell r="AN45">
            <v>6972.0188580000004</v>
          </cell>
          <cell r="AO45">
            <v>291391.83845099999</v>
          </cell>
          <cell r="AU45">
            <v>2.5070000000000001</v>
          </cell>
          <cell r="AV45">
            <v>3319.5451799999996</v>
          </cell>
          <cell r="AW45">
            <v>8119.7507999999998</v>
          </cell>
          <cell r="AX45">
            <v>6639.0903599999992</v>
          </cell>
          <cell r="AY45">
            <v>7161.3990000000003</v>
          </cell>
          <cell r="AZ45">
            <v>9061.3619999999992</v>
          </cell>
          <cell r="BA45">
            <v>6771.6629999999996</v>
          </cell>
          <cell r="BB45">
            <v>7161.3990000000003</v>
          </cell>
          <cell r="BC45">
            <v>8671.6260000000002</v>
          </cell>
          <cell r="BD45">
            <v>7161.3990000000003</v>
          </cell>
          <cell r="BE45">
            <v>6771.6629999999996</v>
          </cell>
          <cell r="BF45">
            <v>8671.6260000000002</v>
          </cell>
          <cell r="BG45">
            <v>6381.9269999999997</v>
          </cell>
          <cell r="BH45">
            <v>7551.1349999999993</v>
          </cell>
          <cell r="BI45">
            <v>8671.6260000000002</v>
          </cell>
          <cell r="BJ45">
            <v>6771.6629999999996</v>
          </cell>
          <cell r="BK45">
            <v>7304.6710800000001</v>
          </cell>
          <cell r="BL45">
            <v>9242.6450399999994</v>
          </cell>
          <cell r="BM45">
            <v>6907.13796</v>
          </cell>
          <cell r="BN45">
            <v>7304.6710800000001</v>
          </cell>
          <cell r="BO45">
            <v>8845.1119199999994</v>
          </cell>
          <cell r="BP45">
            <v>7304.6710800000001</v>
          </cell>
          <cell r="BQ45">
            <v>6907.13796</v>
          </cell>
          <cell r="BR45">
            <v>8845.1119199999994</v>
          </cell>
          <cell r="BS45">
            <v>6509.6048399999991</v>
          </cell>
          <cell r="BT45">
            <v>6509.6048399999991</v>
          </cell>
          <cell r="BU45">
            <v>8845.1119199999994</v>
          </cell>
          <cell r="BV45">
            <v>6907.13796</v>
          </cell>
          <cell r="BW45">
            <v>7451.0125200000002</v>
          </cell>
          <cell r="BX45">
            <v>9427.8117600000005</v>
          </cell>
          <cell r="BY45">
            <v>7045.5152399999997</v>
          </cell>
          <cell r="BZ45">
            <v>7451.0125200000002</v>
          </cell>
          <cell r="CA45">
            <v>9022.3144799999991</v>
          </cell>
          <cell r="CB45">
            <v>7451.0125200000002</v>
          </cell>
          <cell r="CC45">
            <v>7045.5152399999997</v>
          </cell>
          <cell r="CD45">
            <v>9022.3144799999991</v>
          </cell>
          <cell r="CE45">
            <v>6640.0179600000001</v>
          </cell>
          <cell r="CF45">
            <v>6640.0179600000001</v>
          </cell>
          <cell r="CG45">
            <v>277516.03661999997</v>
          </cell>
        </row>
        <row r="46">
          <cell r="C46">
            <v>2.508</v>
          </cell>
          <cell r="D46">
            <v>3929.18064</v>
          </cell>
          <cell r="E46">
            <v>9542.2958400000007</v>
          </cell>
          <cell r="F46">
            <v>7802.2301280000001</v>
          </cell>
          <cell r="G46">
            <v>8416.2424499999997</v>
          </cell>
          <cell r="H46">
            <v>126680.3181</v>
          </cell>
          <cell r="I46">
            <v>7958.2156500000001</v>
          </cell>
          <cell r="J46">
            <v>8416.2424499999997</v>
          </cell>
          <cell r="K46">
            <v>10191.096299999999</v>
          </cell>
          <cell r="L46">
            <v>8416.2424499999997</v>
          </cell>
          <cell r="M46">
            <v>7958.2156500000001</v>
          </cell>
          <cell r="N46">
            <v>10191.096299999999</v>
          </cell>
          <cell r="O46">
            <v>7500.1888499999995</v>
          </cell>
          <cell r="P46">
            <v>8874.2692499999994</v>
          </cell>
          <cell r="Q46">
            <v>10191.096299999999</v>
          </cell>
          <cell r="R46">
            <v>7958.2156500000001</v>
          </cell>
          <cell r="S46">
            <v>8584.4283840000007</v>
          </cell>
          <cell r="T46">
            <v>126893.124792</v>
          </cell>
          <cell r="U46">
            <v>8117.2486079999999</v>
          </cell>
          <cell r="V46">
            <v>8584.4283840000007</v>
          </cell>
          <cell r="W46">
            <v>10394.750016</v>
          </cell>
          <cell r="X46">
            <v>8584.4283840000007</v>
          </cell>
          <cell r="Y46">
            <v>8117.2486079999999</v>
          </cell>
          <cell r="Z46">
            <v>10394.750016</v>
          </cell>
          <cell r="AA46">
            <v>7650.0688319999999</v>
          </cell>
          <cell r="AB46">
            <v>7650.0688319999999</v>
          </cell>
          <cell r="AC46">
            <v>10394.750016</v>
          </cell>
          <cell r="AD46">
            <v>8117.2486079999999</v>
          </cell>
          <cell r="AE46">
            <v>8755.8371459999998</v>
          </cell>
          <cell r="AF46">
            <v>127110.00934800001</v>
          </cell>
          <cell r="AG46">
            <v>8279.3290020000004</v>
          </cell>
          <cell r="AH46">
            <v>8755.8371459999998</v>
          </cell>
          <cell r="AI46">
            <v>10602.306204</v>
          </cell>
          <cell r="AJ46">
            <v>8755.8371459999998</v>
          </cell>
          <cell r="AK46">
            <v>8279.3290020000004</v>
          </cell>
          <cell r="AL46">
            <v>10602.306204</v>
          </cell>
          <cell r="AM46">
            <v>7802.820858</v>
          </cell>
          <cell r="AN46">
            <v>7802.820858</v>
          </cell>
          <cell r="AO46">
            <v>674254.12240200024</v>
          </cell>
          <cell r="AU46">
            <v>2.508</v>
          </cell>
          <cell r="AV46">
            <v>3742.0767999999998</v>
          </cell>
          <cell r="AW46">
            <v>9087.9007999999994</v>
          </cell>
          <cell r="AX46">
            <v>7430.6953599999997</v>
          </cell>
          <cell r="AY46">
            <v>8015.4689999999991</v>
          </cell>
          <cell r="AZ46">
            <v>120647.92200000001</v>
          </cell>
          <cell r="BA46">
            <v>7579.2529999999997</v>
          </cell>
          <cell r="BB46">
            <v>8015.4689999999991</v>
          </cell>
          <cell r="BC46">
            <v>9705.8059999999987</v>
          </cell>
          <cell r="BD46">
            <v>8015.4689999999991</v>
          </cell>
          <cell r="BE46">
            <v>7579.2529999999997</v>
          </cell>
          <cell r="BF46">
            <v>9705.8059999999987</v>
          </cell>
          <cell r="BG46">
            <v>7143.0369999999994</v>
          </cell>
          <cell r="BH46">
            <v>8451.6849999999995</v>
          </cell>
          <cell r="BI46">
            <v>9705.8059999999987</v>
          </cell>
          <cell r="BJ46">
            <v>7579.2529999999997</v>
          </cell>
          <cell r="BK46">
            <v>8175.6460800000004</v>
          </cell>
          <cell r="BL46">
            <v>120850.59504</v>
          </cell>
          <cell r="BM46">
            <v>7730.7129599999998</v>
          </cell>
          <cell r="BN46">
            <v>8175.6460800000004</v>
          </cell>
          <cell r="BO46">
            <v>9899.761919999999</v>
          </cell>
          <cell r="BP46">
            <v>8175.6460800000004</v>
          </cell>
          <cell r="BQ46">
            <v>7730.7129599999998</v>
          </cell>
          <cell r="BR46">
            <v>9899.761919999999</v>
          </cell>
          <cell r="BS46">
            <v>7285.7798399999992</v>
          </cell>
          <cell r="BT46">
            <v>7285.7798399999992</v>
          </cell>
          <cell r="BU46">
            <v>9899.761919999999</v>
          </cell>
          <cell r="BV46">
            <v>7730.7129599999998</v>
          </cell>
          <cell r="BW46">
            <v>8338.8925199999994</v>
          </cell>
          <cell r="BX46">
            <v>121057.15176000001</v>
          </cell>
          <cell r="BY46">
            <v>7885.0752400000001</v>
          </cell>
          <cell r="BZ46">
            <v>8338.8925199999994</v>
          </cell>
          <cell r="CA46">
            <v>10097.43448</v>
          </cell>
          <cell r="CB46">
            <v>8338.8925199999994</v>
          </cell>
          <cell r="CC46">
            <v>7885.0752400000001</v>
          </cell>
          <cell r="CD46">
            <v>10097.43448</v>
          </cell>
          <cell r="CE46">
            <v>7431.2579599999999</v>
          </cell>
          <cell r="CF46">
            <v>7431.2579599999999</v>
          </cell>
          <cell r="CG46">
            <v>642146.78324000002</v>
          </cell>
        </row>
        <row r="47">
          <cell r="C47">
            <v>2.5089999999999999</v>
          </cell>
          <cell r="D47">
            <v>4014.4406399999998</v>
          </cell>
          <cell r="E47">
            <v>9749.3558400000002</v>
          </cell>
          <cell r="F47">
            <v>7971.5321279999998</v>
          </cell>
          <cell r="G47">
            <v>8599.1471999999994</v>
          </cell>
          <cell r="H47">
            <v>33529.342100000002</v>
          </cell>
          <cell r="I47">
            <v>8131.1664000000001</v>
          </cell>
          <cell r="J47">
            <v>8599.1471999999994</v>
          </cell>
          <cell r="K47">
            <v>10412.5728</v>
          </cell>
          <cell r="L47">
            <v>8599.1471999999994</v>
          </cell>
          <cell r="M47">
            <v>8131.1664000000001</v>
          </cell>
          <cell r="N47">
            <v>10412.5728</v>
          </cell>
          <cell r="O47">
            <v>7663.1855999999998</v>
          </cell>
          <cell r="P47">
            <v>9067.1280000000006</v>
          </cell>
          <cell r="Q47">
            <v>10412.5728</v>
          </cell>
          <cell r="R47">
            <v>8131.1664000000001</v>
          </cell>
          <cell r="S47">
            <v>8771.1918839999998</v>
          </cell>
          <cell r="T47">
            <v>33747.031292</v>
          </cell>
          <cell r="U47">
            <v>8293.8481080000001</v>
          </cell>
          <cell r="V47">
            <v>8771.1918839999998</v>
          </cell>
          <cell r="W47">
            <v>10620.899015999999</v>
          </cell>
          <cell r="X47">
            <v>8771.1918839999998</v>
          </cell>
          <cell r="Y47">
            <v>8293.8481080000001</v>
          </cell>
          <cell r="Z47">
            <v>10620.899015999999</v>
          </cell>
          <cell r="AA47">
            <v>7816.5043320000004</v>
          </cell>
          <cell r="AB47">
            <v>7816.5043320000004</v>
          </cell>
          <cell r="AC47">
            <v>10620.899015999999</v>
          </cell>
          <cell r="AD47">
            <v>8293.8481080000001</v>
          </cell>
          <cell r="AE47">
            <v>8946.4593960000002</v>
          </cell>
          <cell r="AF47">
            <v>33968.798347999997</v>
          </cell>
          <cell r="AG47">
            <v>8459.5772519999991</v>
          </cell>
          <cell r="AH47">
            <v>8946.4593960000002</v>
          </cell>
          <cell r="AI47">
            <v>10833.127704</v>
          </cell>
          <cell r="AJ47">
            <v>8946.4593960000002</v>
          </cell>
          <cell r="AK47">
            <v>8459.5772519999991</v>
          </cell>
          <cell r="AL47">
            <v>10833.127704</v>
          </cell>
          <cell r="AM47">
            <v>7972.6951079999999</v>
          </cell>
          <cell r="AN47">
            <v>7972.6951079999999</v>
          </cell>
          <cell r="AO47">
            <v>401200.47715200001</v>
          </cell>
          <cell r="AU47">
            <v>2.5089999999999999</v>
          </cell>
          <cell r="AV47">
            <v>3823.2767999999996</v>
          </cell>
          <cell r="AW47">
            <v>9285.1008000000002</v>
          </cell>
          <cell r="AX47">
            <v>7591.9353599999995</v>
          </cell>
          <cell r="AY47">
            <v>8189.6639999999989</v>
          </cell>
          <cell r="AZ47">
            <v>31932.706761904763</v>
          </cell>
          <cell r="BA47">
            <v>7743.9679999999998</v>
          </cell>
          <cell r="BB47">
            <v>8189.6639999999989</v>
          </cell>
          <cell r="BC47">
            <v>9916.735999999999</v>
          </cell>
          <cell r="BD47">
            <v>8189.6639999999989</v>
          </cell>
          <cell r="BE47">
            <v>7743.9679999999998</v>
          </cell>
          <cell r="BF47">
            <v>9916.735999999999</v>
          </cell>
          <cell r="BG47">
            <v>7298.2719999999999</v>
          </cell>
          <cell r="BH47">
            <v>8635.36</v>
          </cell>
          <cell r="BI47">
            <v>9916.735999999999</v>
          </cell>
          <cell r="BJ47">
            <v>7743.9679999999998</v>
          </cell>
          <cell r="BK47">
            <v>8353.5160799999994</v>
          </cell>
          <cell r="BL47">
            <v>32140.029801904759</v>
          </cell>
          <cell r="BM47">
            <v>7898.9029599999994</v>
          </cell>
          <cell r="BN47">
            <v>8353.5160799999994</v>
          </cell>
          <cell r="BO47">
            <v>10115.141919999998</v>
          </cell>
          <cell r="BP47">
            <v>8353.5160799999994</v>
          </cell>
          <cell r="BQ47">
            <v>7898.9029599999994</v>
          </cell>
          <cell r="BR47">
            <v>10115.141919999998</v>
          </cell>
          <cell r="BS47">
            <v>7444.2898400000004</v>
          </cell>
          <cell r="BT47">
            <v>7444.2898400000004</v>
          </cell>
          <cell r="BU47">
            <v>10115.141919999998</v>
          </cell>
          <cell r="BV47">
            <v>7898.9029599999994</v>
          </cell>
          <cell r="BW47">
            <v>8520.4375199999995</v>
          </cell>
          <cell r="BX47">
            <v>32351.236521904757</v>
          </cell>
          <cell r="BY47">
            <v>8056.7402399999992</v>
          </cell>
          <cell r="BZ47">
            <v>8520.4375199999995</v>
          </cell>
          <cell r="CA47">
            <v>10317.26448</v>
          </cell>
          <cell r="CB47">
            <v>8520.4375199999995</v>
          </cell>
          <cell r="CC47">
            <v>8056.7402399999992</v>
          </cell>
          <cell r="CD47">
            <v>10317.26448</v>
          </cell>
          <cell r="CE47">
            <v>7593.0429599999998</v>
          </cell>
          <cell r="CF47">
            <v>7593.0429599999998</v>
          </cell>
          <cell r="CG47">
            <v>382095.69252571423</v>
          </cell>
        </row>
        <row r="48">
          <cell r="C48">
            <v>2.5099999999999998</v>
          </cell>
          <cell r="D48">
            <v>13730.62614</v>
          </cell>
          <cell r="E48">
            <v>33345.806339999996</v>
          </cell>
          <cell r="F48">
            <v>27265.100478</v>
          </cell>
          <cell r="G48">
            <v>29410.31205</v>
          </cell>
          <cell r="H48">
            <v>221024.85090000011</v>
          </cell>
          <cell r="I48">
            <v>27809.750849999997</v>
          </cell>
          <cell r="J48">
            <v>29410.31205</v>
          </cell>
          <cell r="K48">
            <v>35612.486700000001</v>
          </cell>
          <cell r="L48">
            <v>29410.31205</v>
          </cell>
          <cell r="M48">
            <v>27809.750849999997</v>
          </cell>
          <cell r="N48">
            <v>35612.486700000001</v>
          </cell>
          <cell r="O48">
            <v>26209.189649999997</v>
          </cell>
          <cell r="P48">
            <v>31010.873250000001</v>
          </cell>
          <cell r="Q48">
            <v>35612.486700000001</v>
          </cell>
          <cell r="R48">
            <v>27809.750849999997</v>
          </cell>
          <cell r="S48">
            <v>29997.866933999998</v>
          </cell>
          <cell r="T48">
            <v>221768.2876920001</v>
          </cell>
          <cell r="U48">
            <v>28365.329957999998</v>
          </cell>
          <cell r="V48">
            <v>29997.866933999998</v>
          </cell>
          <cell r="W48">
            <v>36323.947715999995</v>
          </cell>
          <cell r="X48">
            <v>29997.866933999998</v>
          </cell>
          <cell r="Y48">
            <v>28365.329957999998</v>
          </cell>
          <cell r="Z48">
            <v>36323.947715999995</v>
          </cell>
          <cell r="AA48">
            <v>26732.792981999999</v>
          </cell>
          <cell r="AB48">
            <v>26732.792981999999</v>
          </cell>
          <cell r="AC48">
            <v>36323.947715999995</v>
          </cell>
          <cell r="AD48">
            <v>28365.329957999998</v>
          </cell>
          <cell r="AE48">
            <v>30598.677396000003</v>
          </cell>
          <cell r="AF48">
            <v>222528.49684800001</v>
          </cell>
          <cell r="AG48">
            <v>28933.443251999997</v>
          </cell>
          <cell r="AH48">
            <v>30598.677396000003</v>
          </cell>
          <cell r="AI48">
            <v>37051.459704000001</v>
          </cell>
          <cell r="AJ48">
            <v>30598.677396000003</v>
          </cell>
          <cell r="AK48">
            <v>28933.443251999997</v>
          </cell>
          <cell r="AL48">
            <v>37051.459704000001</v>
          </cell>
          <cell r="AM48">
            <v>27268.209108000003</v>
          </cell>
          <cell r="AN48">
            <v>27268.209108000003</v>
          </cell>
          <cell r="AO48">
            <v>1691210.1562019999</v>
          </cell>
          <cell r="AU48">
            <v>2.5099999999999998</v>
          </cell>
          <cell r="AV48">
            <v>13076.7868</v>
          </cell>
          <cell r="AW48">
            <v>31757.910799999994</v>
          </cell>
          <cell r="AX48">
            <v>25966.762360000001</v>
          </cell>
          <cell r="AY48">
            <v>28009.821</v>
          </cell>
          <cell r="AZ48">
            <v>210499.85800000009</v>
          </cell>
          <cell r="BA48">
            <v>26485.476999999995</v>
          </cell>
          <cell r="BB48">
            <v>28009.821</v>
          </cell>
          <cell r="BC48">
            <v>33916.654000000002</v>
          </cell>
          <cell r="BD48">
            <v>28009.821</v>
          </cell>
          <cell r="BE48">
            <v>26485.476999999995</v>
          </cell>
          <cell r="BF48">
            <v>33916.654000000002</v>
          </cell>
          <cell r="BG48">
            <v>24961.132999999994</v>
          </cell>
          <cell r="BH48">
            <v>29534.165000000001</v>
          </cell>
          <cell r="BI48">
            <v>33916.654000000002</v>
          </cell>
          <cell r="BJ48">
            <v>26485.476999999995</v>
          </cell>
          <cell r="BK48">
            <v>28569.397079999995</v>
          </cell>
          <cell r="BL48">
            <v>211207.89304000008</v>
          </cell>
          <cell r="BM48">
            <v>27014.599959999996</v>
          </cell>
          <cell r="BN48">
            <v>28569.397079999995</v>
          </cell>
          <cell r="BO48">
            <v>34594.235919999992</v>
          </cell>
          <cell r="BP48">
            <v>28569.397079999995</v>
          </cell>
          <cell r="BQ48">
            <v>27014.599959999996</v>
          </cell>
          <cell r="BR48">
            <v>34594.235919999992</v>
          </cell>
          <cell r="BS48">
            <v>25459.802839999997</v>
          </cell>
          <cell r="BT48">
            <v>25459.802839999997</v>
          </cell>
          <cell r="BU48">
            <v>34594.235919999992</v>
          </cell>
          <cell r="BV48">
            <v>27014.599959999996</v>
          </cell>
          <cell r="BW48">
            <v>29141.597520000003</v>
          </cell>
          <cell r="BX48">
            <v>211931.90176000001</v>
          </cell>
          <cell r="BY48">
            <v>27555.660239999997</v>
          </cell>
          <cell r="BZ48">
            <v>29141.597520000003</v>
          </cell>
          <cell r="CA48">
            <v>35287.104480000002</v>
          </cell>
          <cell r="CB48">
            <v>29141.597520000003</v>
          </cell>
          <cell r="CC48">
            <v>27555.660239999997</v>
          </cell>
          <cell r="CD48">
            <v>35287.104480000002</v>
          </cell>
          <cell r="CE48">
            <v>25969.722960000003</v>
          </cell>
          <cell r="CF48">
            <v>25969.722960000003</v>
          </cell>
          <cell r="CG48">
            <v>1610676.3392399999</v>
          </cell>
        </row>
        <row r="49">
          <cell r="C49">
            <v>2.5110000000000001</v>
          </cell>
          <cell r="D49">
            <v>8532.5696399999997</v>
          </cell>
          <cell r="E49">
            <v>7877.60484</v>
          </cell>
          <cell r="F49">
            <v>6441.1004279999997</v>
          </cell>
          <cell r="G49">
            <v>6948.2196000000004</v>
          </cell>
          <cell r="H49">
            <v>22332.684799999999</v>
          </cell>
          <cell r="I49">
            <v>6570.0852000000004</v>
          </cell>
          <cell r="J49">
            <v>6948.2196000000004</v>
          </cell>
          <cell r="K49">
            <v>8413.4904000000006</v>
          </cell>
          <cell r="L49">
            <v>6948.2196000000004</v>
          </cell>
          <cell r="M49">
            <v>6570.0852000000004</v>
          </cell>
          <cell r="N49">
            <v>8413.4904000000006</v>
          </cell>
          <cell r="O49">
            <v>6191.9507999999996</v>
          </cell>
          <cell r="P49">
            <v>7326.3540000000003</v>
          </cell>
          <cell r="Q49">
            <v>8413.4904000000006</v>
          </cell>
          <cell r="R49">
            <v>6570.0852000000004</v>
          </cell>
          <cell r="S49">
            <v>7087.2333840000001</v>
          </cell>
          <cell r="T49">
            <v>22508.579792</v>
          </cell>
          <cell r="U49">
            <v>6701.5336079999997</v>
          </cell>
          <cell r="V49">
            <v>7087.2333840000001</v>
          </cell>
          <cell r="W49">
            <v>8581.8200159999997</v>
          </cell>
          <cell r="X49">
            <v>7087.2333840000001</v>
          </cell>
          <cell r="Y49">
            <v>6701.5336079999997</v>
          </cell>
          <cell r="Z49">
            <v>8581.8200159999997</v>
          </cell>
          <cell r="AA49">
            <v>6315.8338320000003</v>
          </cell>
          <cell r="AB49">
            <v>6315.8338320000003</v>
          </cell>
          <cell r="AC49">
            <v>8581.8200159999997</v>
          </cell>
          <cell r="AD49">
            <v>6701.5336079999997</v>
          </cell>
          <cell r="AE49">
            <v>7228.8525959999997</v>
          </cell>
          <cell r="AF49">
            <v>22687.771448</v>
          </cell>
          <cell r="AG49">
            <v>6835.4456520000003</v>
          </cell>
          <cell r="AH49">
            <v>7228.8525959999997</v>
          </cell>
          <cell r="AI49">
            <v>8753.3045039999997</v>
          </cell>
          <cell r="AJ49">
            <v>7228.8525959999997</v>
          </cell>
          <cell r="AK49">
            <v>6835.4456520000003</v>
          </cell>
          <cell r="AL49">
            <v>8753.3045039999997</v>
          </cell>
          <cell r="AM49">
            <v>6442.038708</v>
          </cell>
          <cell r="AN49">
            <v>6442.038708</v>
          </cell>
          <cell r="AO49">
            <v>315185.56555200007</v>
          </cell>
          <cell r="AU49">
            <v>2.5110000000000001</v>
          </cell>
          <cell r="AV49">
            <v>8126.2567999999992</v>
          </cell>
          <cell r="AW49">
            <v>7502.4807999999994</v>
          </cell>
          <cell r="AX49">
            <v>6134.3813599999994</v>
          </cell>
          <cell r="AY49">
            <v>6617.3519999999999</v>
          </cell>
          <cell r="AZ49">
            <v>21269.223619047618</v>
          </cell>
          <cell r="BA49">
            <v>6257.2240000000002</v>
          </cell>
          <cell r="BB49">
            <v>6617.3519999999999</v>
          </cell>
          <cell r="BC49">
            <v>8012.848</v>
          </cell>
          <cell r="BD49">
            <v>6617.3519999999999</v>
          </cell>
          <cell r="BE49">
            <v>6257.2240000000002</v>
          </cell>
          <cell r="BF49">
            <v>8012.848</v>
          </cell>
          <cell r="BG49">
            <v>5897.0959999999995</v>
          </cell>
          <cell r="BH49">
            <v>6977.48</v>
          </cell>
          <cell r="BI49">
            <v>8012.848</v>
          </cell>
          <cell r="BJ49">
            <v>6257.2240000000002</v>
          </cell>
          <cell r="BK49">
            <v>6749.7460799999999</v>
          </cell>
          <cell r="BL49">
            <v>21436.742659047617</v>
          </cell>
          <cell r="BM49">
            <v>6382.4129599999997</v>
          </cell>
          <cell r="BN49">
            <v>6749.7460799999999</v>
          </cell>
          <cell r="BO49">
            <v>8173.1619199999996</v>
          </cell>
          <cell r="BP49">
            <v>6749.7460799999999</v>
          </cell>
          <cell r="BQ49">
            <v>6382.4129599999997</v>
          </cell>
          <cell r="BR49">
            <v>8173.1619199999996</v>
          </cell>
          <cell r="BS49">
            <v>6015.0798400000003</v>
          </cell>
          <cell r="BT49">
            <v>6015.0798400000003</v>
          </cell>
          <cell r="BU49">
            <v>8173.1619199999996</v>
          </cell>
          <cell r="BV49">
            <v>6382.4129599999997</v>
          </cell>
          <cell r="BW49">
            <v>6884.6215199999997</v>
          </cell>
          <cell r="BX49">
            <v>21607.401379047617</v>
          </cell>
          <cell r="BY49">
            <v>6509.9482399999997</v>
          </cell>
          <cell r="BZ49">
            <v>6884.6215199999997</v>
          </cell>
          <cell r="CA49">
            <v>8336.4804800000002</v>
          </cell>
          <cell r="CB49">
            <v>6884.6215199999997</v>
          </cell>
          <cell r="CC49">
            <v>6509.9482399999997</v>
          </cell>
          <cell r="CD49">
            <v>8336.4804800000002</v>
          </cell>
          <cell r="CE49">
            <v>6135.2749599999997</v>
          </cell>
          <cell r="CF49">
            <v>6135.2749599999997</v>
          </cell>
          <cell r="CG49">
            <v>300176.72909714287</v>
          </cell>
        </row>
        <row r="50">
          <cell r="C50">
            <v>2.512</v>
          </cell>
          <cell r="D50">
            <v>7195.3368899999996</v>
          </cell>
          <cell r="E50">
            <v>17474.389589999999</v>
          </cell>
          <cell r="F50">
            <v>14287.883253</v>
          </cell>
          <cell r="G50">
            <v>15411.924675</v>
          </cell>
          <cell r="H50">
            <v>137980.77415000001</v>
          </cell>
          <cell r="I50">
            <v>14573.180474999999</v>
          </cell>
          <cell r="J50">
            <v>15411.924675</v>
          </cell>
          <cell r="K50">
            <v>18662.05845</v>
          </cell>
          <cell r="L50">
            <v>15411.924675</v>
          </cell>
          <cell r="M50">
            <v>14573.180474999999</v>
          </cell>
          <cell r="N50">
            <v>18662.05845</v>
          </cell>
          <cell r="O50">
            <v>13734.436275</v>
          </cell>
          <cell r="P50">
            <v>16250.668874999999</v>
          </cell>
          <cell r="Q50">
            <v>18662.05845</v>
          </cell>
          <cell r="R50">
            <v>14573.180474999999</v>
          </cell>
          <cell r="S50">
            <v>15720.260409</v>
          </cell>
          <cell r="T50">
            <v>138370.91324200001</v>
          </cell>
          <cell r="U50">
            <v>14864.736032999999</v>
          </cell>
          <cell r="V50">
            <v>15720.260409</v>
          </cell>
          <cell r="W50">
            <v>19035.417366000001</v>
          </cell>
          <cell r="X50">
            <v>15720.260409</v>
          </cell>
          <cell r="Y50">
            <v>14864.736032999999</v>
          </cell>
          <cell r="Z50">
            <v>19035.417366000001</v>
          </cell>
          <cell r="AA50">
            <v>14009.211657</v>
          </cell>
          <cell r="AB50">
            <v>14009.211657</v>
          </cell>
          <cell r="AC50">
            <v>19035.417366000001</v>
          </cell>
          <cell r="AD50">
            <v>14864.736032999999</v>
          </cell>
          <cell r="AE50">
            <v>16035.214671</v>
          </cell>
          <cell r="AF50">
            <v>138769.426798</v>
          </cell>
          <cell r="AG50">
            <v>15162.549927</v>
          </cell>
          <cell r="AH50">
            <v>16035.214671</v>
          </cell>
          <cell r="AI50">
            <v>19416.790553999999</v>
          </cell>
          <cell r="AJ50">
            <v>16035.214671</v>
          </cell>
          <cell r="AK50">
            <v>15162.549927</v>
          </cell>
          <cell r="AL50">
            <v>19416.790553999999</v>
          </cell>
          <cell r="AM50">
            <v>14289.885183</v>
          </cell>
          <cell r="AN50">
            <v>14289.885183</v>
          </cell>
          <cell r="AO50">
            <v>952729.07995200006</v>
          </cell>
          <cell r="AU50">
            <v>2.512</v>
          </cell>
          <cell r="AV50">
            <v>6852.7017999999989</v>
          </cell>
          <cell r="AW50">
            <v>16642.275799999999</v>
          </cell>
          <cell r="AX50">
            <v>13607.50786</v>
          </cell>
          <cell r="AY50">
            <v>14678.023499999999</v>
          </cell>
          <cell r="AZ50">
            <v>131410.26109523809</v>
          </cell>
          <cell r="BA50">
            <v>13879.219499999999</v>
          </cell>
          <cell r="BB50">
            <v>14678.023499999999</v>
          </cell>
          <cell r="BC50">
            <v>17773.388999999999</v>
          </cell>
          <cell r="BD50">
            <v>14678.023499999999</v>
          </cell>
          <cell r="BE50">
            <v>13879.219499999999</v>
          </cell>
          <cell r="BF50">
            <v>17773.388999999999</v>
          </cell>
          <cell r="BG50">
            <v>13080.415499999999</v>
          </cell>
          <cell r="BH50">
            <v>15476.827499999999</v>
          </cell>
          <cell r="BI50">
            <v>17773.388999999999</v>
          </cell>
          <cell r="BJ50">
            <v>13879.219499999999</v>
          </cell>
          <cell r="BK50">
            <v>14971.676579999999</v>
          </cell>
          <cell r="BL50">
            <v>131781.82213523809</v>
          </cell>
          <cell r="BM50">
            <v>14156.891459999999</v>
          </cell>
          <cell r="BN50">
            <v>14971.676579999999</v>
          </cell>
          <cell r="BO50">
            <v>18128.968919999999</v>
          </cell>
          <cell r="BP50">
            <v>14971.676579999999</v>
          </cell>
          <cell r="BQ50">
            <v>14156.891459999999</v>
          </cell>
          <cell r="BR50">
            <v>18128.968919999999</v>
          </cell>
          <cell r="BS50">
            <v>13342.106339999998</v>
          </cell>
          <cell r="BT50">
            <v>13342.106339999998</v>
          </cell>
          <cell r="BU50">
            <v>18128.968919999999</v>
          </cell>
          <cell r="BV50">
            <v>14156.891459999999</v>
          </cell>
          <cell r="BW50">
            <v>15271.633019999999</v>
          </cell>
          <cell r="BX50">
            <v>132161.3588552381</v>
          </cell>
          <cell r="BY50">
            <v>14440.523739999999</v>
          </cell>
          <cell r="BZ50">
            <v>15271.633019999999</v>
          </cell>
          <cell r="CA50">
            <v>18492.181479999999</v>
          </cell>
          <cell r="CB50">
            <v>15271.633019999999</v>
          </cell>
          <cell r="CC50">
            <v>14440.523739999999</v>
          </cell>
          <cell r="CD50">
            <v>18492.181479999999</v>
          </cell>
          <cell r="CE50">
            <v>13609.41446</v>
          </cell>
          <cell r="CF50">
            <v>13609.41446</v>
          </cell>
          <cell r="CG50">
            <v>907361.02852571406</v>
          </cell>
        </row>
        <row r="51">
          <cell r="C51">
            <v>2.5129999999999999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U51">
            <v>2.5129999999999999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J51">
            <v>0</v>
          </cell>
          <cell r="BK51">
            <v>0</v>
          </cell>
          <cell r="BL51">
            <v>0</v>
          </cell>
          <cell r="BM51">
            <v>0</v>
          </cell>
          <cell r="BN51">
            <v>0</v>
          </cell>
          <cell r="BO51">
            <v>0</v>
          </cell>
          <cell r="BP51">
            <v>0</v>
          </cell>
          <cell r="BQ51">
            <v>0</v>
          </cell>
          <cell r="BR51">
            <v>0</v>
          </cell>
          <cell r="BS51">
            <v>0</v>
          </cell>
          <cell r="BT51">
            <v>0</v>
          </cell>
          <cell r="BU51">
            <v>0</v>
          </cell>
          <cell r="BV51">
            <v>0</v>
          </cell>
          <cell r="BW51">
            <v>0</v>
          </cell>
          <cell r="BX51">
            <v>0</v>
          </cell>
          <cell r="BY51">
            <v>0</v>
          </cell>
          <cell r="BZ51">
            <v>0</v>
          </cell>
          <cell r="CA51">
            <v>0</v>
          </cell>
          <cell r="CB51">
            <v>0</v>
          </cell>
          <cell r="CC51">
            <v>0</v>
          </cell>
          <cell r="CD51">
            <v>0</v>
          </cell>
          <cell r="CE51">
            <v>0</v>
          </cell>
          <cell r="CF51">
            <v>0</v>
          </cell>
          <cell r="CG51">
            <v>0</v>
          </cell>
        </row>
        <row r="52">
          <cell r="C52">
            <v>2.516</v>
          </cell>
          <cell r="D52">
            <v>695.33790899999997</v>
          </cell>
          <cell r="E52">
            <v>1700.82654</v>
          </cell>
          <cell r="F52">
            <v>1390.6758179999999</v>
          </cell>
          <cell r="G52">
            <v>1500.15852</v>
          </cell>
          <cell r="H52">
            <v>1898.15976</v>
          </cell>
          <cell r="I52">
            <v>1418.5172399999999</v>
          </cell>
          <cell r="J52">
            <v>1500.15852</v>
          </cell>
          <cell r="K52">
            <v>1816.51848</v>
          </cell>
          <cell r="L52">
            <v>1500.15852</v>
          </cell>
          <cell r="M52">
            <v>1418.5172399999999</v>
          </cell>
          <cell r="N52">
            <v>3259.116</v>
          </cell>
          <cell r="O52">
            <v>2591.5680000000002</v>
          </cell>
          <cell r="P52">
            <v>3036.6</v>
          </cell>
          <cell r="Q52">
            <v>3373.23</v>
          </cell>
          <cell r="R52">
            <v>2912.616</v>
          </cell>
          <cell r="S52">
            <v>2912.616</v>
          </cell>
          <cell r="T52">
            <v>4294.4579999999996</v>
          </cell>
          <cell r="U52">
            <v>3603.5369999999998</v>
          </cell>
          <cell r="V52">
            <v>3603.5369999999998</v>
          </cell>
          <cell r="W52">
            <v>5059.8450000000003</v>
          </cell>
          <cell r="X52">
            <v>4253.7704999999996</v>
          </cell>
          <cell r="Y52">
            <v>4392.7099439999902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58132.631990999973</v>
          </cell>
          <cell r="AU52">
            <v>2.516</v>
          </cell>
          <cell r="AV52">
            <v>662.2265799999999</v>
          </cell>
          <cell r="AW52">
            <v>1619.8347999999999</v>
          </cell>
          <cell r="AX52">
            <v>1324.4531599999998</v>
          </cell>
          <cell r="AY52">
            <v>1428.7223999999999</v>
          </cell>
          <cell r="AZ52">
            <v>1807.7711999999999</v>
          </cell>
          <cell r="BA52">
            <v>1350.9687999999999</v>
          </cell>
          <cell r="BB52">
            <v>1428.7223999999999</v>
          </cell>
          <cell r="BC52">
            <v>1730.0175999999999</v>
          </cell>
          <cell r="BD52">
            <v>1428.7223999999999</v>
          </cell>
          <cell r="BE52">
            <v>1350.9687999999999</v>
          </cell>
          <cell r="BF52">
            <v>3103.92</v>
          </cell>
          <cell r="BG52">
            <v>2468.1600000000003</v>
          </cell>
          <cell r="BH52">
            <v>2892</v>
          </cell>
          <cell r="BI52">
            <v>3212.6</v>
          </cell>
          <cell r="BJ52">
            <v>2773.92</v>
          </cell>
          <cell r="BK52">
            <v>2773.92</v>
          </cell>
          <cell r="BL52">
            <v>4089.9599999999996</v>
          </cell>
          <cell r="BM52">
            <v>3431.9399999999996</v>
          </cell>
          <cell r="BN52">
            <v>3431.9399999999996</v>
          </cell>
          <cell r="BO52">
            <v>4818.8999999999996</v>
          </cell>
          <cell r="BP52">
            <v>4051.2099999999996</v>
          </cell>
          <cell r="BQ52">
            <v>4183.5332799999906</v>
          </cell>
          <cell r="BR52">
            <v>0</v>
          </cell>
          <cell r="BS52">
            <v>0</v>
          </cell>
          <cell r="BT52">
            <v>0</v>
          </cell>
          <cell r="BU52">
            <v>0</v>
          </cell>
          <cell r="BV52">
            <v>0</v>
          </cell>
          <cell r="BW52">
            <v>0</v>
          </cell>
          <cell r="BX52">
            <v>0</v>
          </cell>
          <cell r="BY52">
            <v>0</v>
          </cell>
          <cell r="BZ52">
            <v>0</v>
          </cell>
          <cell r="CA52">
            <v>0</v>
          </cell>
          <cell r="CB52">
            <v>0</v>
          </cell>
          <cell r="CC52">
            <v>0</v>
          </cell>
          <cell r="CD52">
            <v>0</v>
          </cell>
          <cell r="CE52">
            <v>0</v>
          </cell>
          <cell r="CF52">
            <v>0</v>
          </cell>
          <cell r="CG52">
            <v>55364.411419999989</v>
          </cell>
        </row>
        <row r="53">
          <cell r="C53">
            <v>2.5169999999999999</v>
          </cell>
          <cell r="D53">
            <v>3051.2540520000002</v>
          </cell>
          <cell r="E53">
            <v>3731.7495599999997</v>
          </cell>
          <cell r="F53">
            <v>3051.2540520000002</v>
          </cell>
          <cell r="G53">
            <v>3291.4334880000001</v>
          </cell>
          <cell r="H53">
            <v>4164.6709440000004</v>
          </cell>
          <cell r="I53">
            <v>3112.3078560000004</v>
          </cell>
          <cell r="J53">
            <v>3291.4334880000001</v>
          </cell>
          <cell r="K53">
            <v>3985.5453119999997</v>
          </cell>
          <cell r="L53">
            <v>3291.4334880000001</v>
          </cell>
          <cell r="M53">
            <v>3112.3078560000004</v>
          </cell>
          <cell r="N53">
            <v>3985.5453119999997</v>
          </cell>
          <cell r="O53">
            <v>2933.1822239999997</v>
          </cell>
          <cell r="P53">
            <v>3470.5591199999999</v>
          </cell>
          <cell r="Q53">
            <v>3985.5453119999997</v>
          </cell>
          <cell r="R53">
            <v>3112.3078560000004</v>
          </cell>
          <cell r="S53">
            <v>3357.1618920000001</v>
          </cell>
          <cell r="T53">
            <v>4247.8374960000001</v>
          </cell>
          <cell r="U53">
            <v>3174.4592039999998</v>
          </cell>
          <cell r="V53">
            <v>3357.1618920000001</v>
          </cell>
          <cell r="W53">
            <v>4065.1348079999998</v>
          </cell>
          <cell r="X53">
            <v>3357.1618920000001</v>
          </cell>
          <cell r="Y53">
            <v>3174.4592039999998</v>
          </cell>
          <cell r="Z53">
            <v>4065.1348079999998</v>
          </cell>
          <cell r="AA53">
            <v>2991.7565159999999</v>
          </cell>
          <cell r="AB53">
            <v>2991.7565159999999</v>
          </cell>
          <cell r="AC53">
            <v>4065.1348079999998</v>
          </cell>
          <cell r="AD53">
            <v>3174.4592039999998</v>
          </cell>
          <cell r="AE53">
            <v>3424.359708</v>
          </cell>
          <cell r="AF53">
            <v>4332.8633040000004</v>
          </cell>
          <cell r="AG53">
            <v>3237.999996</v>
          </cell>
          <cell r="AH53">
            <v>3424.359708</v>
          </cell>
          <cell r="AI53">
            <v>4146.503592</v>
          </cell>
          <cell r="AJ53">
            <v>3424.359708</v>
          </cell>
          <cell r="AK53">
            <v>3237.999996</v>
          </cell>
          <cell r="AL53">
            <v>4146.503592</v>
          </cell>
          <cell r="AM53">
            <v>3051.6402840000001</v>
          </cell>
          <cell r="AN53">
            <v>3051.6402840000001</v>
          </cell>
          <cell r="AO53">
            <v>129070.37833199996</v>
          </cell>
          <cell r="AU53">
            <v>2.5169999999999999</v>
          </cell>
          <cell r="AV53">
            <v>2905.95624</v>
          </cell>
          <cell r="AW53">
            <v>3554.0471999999995</v>
          </cell>
          <cell r="AX53">
            <v>2905.95624</v>
          </cell>
          <cell r="AY53">
            <v>3134.6985599999998</v>
          </cell>
          <cell r="AZ53">
            <v>3966.3532800000003</v>
          </cell>
          <cell r="BA53">
            <v>2964.1027200000003</v>
          </cell>
          <cell r="BB53">
            <v>3134.6985599999998</v>
          </cell>
          <cell r="BC53">
            <v>3795.7574399999994</v>
          </cell>
          <cell r="BD53">
            <v>3134.6985599999998</v>
          </cell>
          <cell r="BE53">
            <v>2964.1027200000003</v>
          </cell>
          <cell r="BF53">
            <v>3795.7574399999994</v>
          </cell>
          <cell r="BG53">
            <v>2793.5068799999995</v>
          </cell>
          <cell r="BH53">
            <v>3305.2943999999998</v>
          </cell>
          <cell r="BI53">
            <v>3795.7574399999994</v>
          </cell>
          <cell r="BJ53">
            <v>2964.1027200000003</v>
          </cell>
          <cell r="BK53">
            <v>3197.2970399999999</v>
          </cell>
          <cell r="BL53">
            <v>4045.5595199999998</v>
          </cell>
          <cell r="BM53">
            <v>3023.2944799999996</v>
          </cell>
          <cell r="BN53">
            <v>3197.2970399999999</v>
          </cell>
          <cell r="BO53">
            <v>3871.5569599999994</v>
          </cell>
          <cell r="BP53">
            <v>3197.2970399999999</v>
          </cell>
          <cell r="BQ53">
            <v>3023.2944799999996</v>
          </cell>
          <cell r="BR53">
            <v>3871.5569599999994</v>
          </cell>
          <cell r="BS53">
            <v>2849.2919199999997</v>
          </cell>
          <cell r="BT53">
            <v>2849.2919199999997</v>
          </cell>
          <cell r="BU53">
            <v>3871.5569599999994</v>
          </cell>
          <cell r="BV53">
            <v>3023.2944799999996</v>
          </cell>
          <cell r="BW53">
            <v>3261.2949599999997</v>
          </cell>
          <cell r="BX53">
            <v>4126.5364800000007</v>
          </cell>
          <cell r="BY53">
            <v>3083.8095199999998</v>
          </cell>
          <cell r="BZ53">
            <v>3261.2949599999997</v>
          </cell>
          <cell r="CA53">
            <v>3949.0510399999998</v>
          </cell>
          <cell r="CB53">
            <v>3261.2949599999997</v>
          </cell>
          <cell r="CC53">
            <v>3083.8095199999998</v>
          </cell>
          <cell r="CD53">
            <v>3949.0510399999998</v>
          </cell>
          <cell r="CE53">
            <v>2906.3240799999999</v>
          </cell>
          <cell r="CF53">
            <v>2906.3240799999999</v>
          </cell>
          <cell r="CG53">
            <v>122924.16984000002</v>
          </cell>
        </row>
        <row r="54">
          <cell r="C54">
            <v>2.5179999999999998</v>
          </cell>
          <cell r="D54">
            <v>7919.9032500000003</v>
          </cell>
          <cell r="E54">
            <v>25931.084340000001</v>
          </cell>
          <cell r="F54">
            <v>16505.812428000001</v>
          </cell>
          <cell r="G54">
            <v>26471.478599999999</v>
          </cell>
          <cell r="H54">
            <v>22529.0268</v>
          </cell>
          <cell r="I54">
            <v>16836.208200000001</v>
          </cell>
          <cell r="J54">
            <v>17805.1986</v>
          </cell>
          <cell r="K54">
            <v>21560.036400000001</v>
          </cell>
          <cell r="L54">
            <v>17805.1986</v>
          </cell>
          <cell r="M54">
            <v>16836.208200000001</v>
          </cell>
          <cell r="N54">
            <v>21560.036400000001</v>
          </cell>
          <cell r="O54">
            <v>15867.2178</v>
          </cell>
          <cell r="P54">
            <v>18774.188999999998</v>
          </cell>
          <cell r="Q54">
            <v>21560.036400000001</v>
          </cell>
          <cell r="R54">
            <v>16836.208200000001</v>
          </cell>
          <cell r="S54">
            <v>26827.508484000002</v>
          </cell>
          <cell r="T54">
            <v>22979.513591999999</v>
          </cell>
          <cell r="U54">
            <v>17172.862308</v>
          </cell>
          <cell r="V54">
            <v>18161.228483999999</v>
          </cell>
          <cell r="W54">
            <v>21991.147416</v>
          </cell>
          <cell r="X54">
            <v>18161.228483999999</v>
          </cell>
          <cell r="Y54">
            <v>17172.862308</v>
          </cell>
          <cell r="Z54">
            <v>21991.147416</v>
          </cell>
          <cell r="AA54">
            <v>16184.496132</v>
          </cell>
          <cell r="AB54">
            <v>16184.496132</v>
          </cell>
          <cell r="AC54">
            <v>21991.147416</v>
          </cell>
          <cell r="AD54">
            <v>17172.862308</v>
          </cell>
          <cell r="AE54">
            <v>27190.774296</v>
          </cell>
          <cell r="AF54">
            <v>23439.156048000001</v>
          </cell>
          <cell r="AG54">
            <v>17516.358552000002</v>
          </cell>
          <cell r="AH54">
            <v>18524.494296000001</v>
          </cell>
          <cell r="AI54">
            <v>22431.020304000001</v>
          </cell>
          <cell r="AJ54">
            <v>18524.494296000001</v>
          </cell>
          <cell r="AK54">
            <v>17516.358552000002</v>
          </cell>
          <cell r="AL54">
            <v>22431.020304000001</v>
          </cell>
          <cell r="AM54">
            <v>16508.222807999999</v>
          </cell>
          <cell r="AN54">
            <v>16508.222807999999</v>
          </cell>
          <cell r="AO54">
            <v>721378.46596200019</v>
          </cell>
          <cell r="AU54">
            <v>2.5179999999999998</v>
          </cell>
          <cell r="AV54">
            <v>7542.7650000000003</v>
          </cell>
          <cell r="AW54">
            <v>24696.270799999998</v>
          </cell>
          <cell r="AX54">
            <v>15719.82136</v>
          </cell>
          <cell r="AY54">
            <v>25210.931999999997</v>
          </cell>
          <cell r="AZ54">
            <v>21456.216</v>
          </cell>
          <cell r="BA54">
            <v>16034.484</v>
          </cell>
          <cell r="BB54">
            <v>16957.331999999999</v>
          </cell>
          <cell r="BC54">
            <v>20533.367999999999</v>
          </cell>
          <cell r="BD54">
            <v>16957.331999999999</v>
          </cell>
          <cell r="BE54">
            <v>16034.484</v>
          </cell>
          <cell r="BF54">
            <v>20533.367999999999</v>
          </cell>
          <cell r="BG54">
            <v>15111.636</v>
          </cell>
          <cell r="BH54">
            <v>17880.179999999997</v>
          </cell>
          <cell r="BI54">
            <v>20533.367999999999</v>
          </cell>
          <cell r="BJ54">
            <v>16034.484</v>
          </cell>
          <cell r="BK54">
            <v>25550.00808</v>
          </cell>
          <cell r="BL54">
            <v>21885.251039999999</v>
          </cell>
          <cell r="BM54">
            <v>16355.106959999999</v>
          </cell>
          <cell r="BN54">
            <v>17296.408079999997</v>
          </cell>
          <cell r="BO54">
            <v>20943.949919999999</v>
          </cell>
          <cell r="BP54">
            <v>17296.408079999997</v>
          </cell>
          <cell r="BQ54">
            <v>16355.106959999999</v>
          </cell>
          <cell r="BR54">
            <v>20943.949919999999</v>
          </cell>
          <cell r="BS54">
            <v>15413.805839999999</v>
          </cell>
          <cell r="BT54">
            <v>15413.805839999999</v>
          </cell>
          <cell r="BU54">
            <v>20943.949919999999</v>
          </cell>
          <cell r="BV54">
            <v>16355.106959999999</v>
          </cell>
          <cell r="BW54">
            <v>25895.97552</v>
          </cell>
          <cell r="BX54">
            <v>22323.00576</v>
          </cell>
          <cell r="BY54">
            <v>16682.24624</v>
          </cell>
          <cell r="BZ54">
            <v>17642.375520000001</v>
          </cell>
          <cell r="CA54">
            <v>21362.876479999999</v>
          </cell>
          <cell r="CB54">
            <v>17642.375520000001</v>
          </cell>
          <cell r="CC54">
            <v>16682.24624</v>
          </cell>
          <cell r="CD54">
            <v>21362.876479999999</v>
          </cell>
          <cell r="CE54">
            <v>15722.116959999998</v>
          </cell>
          <cell r="CF54">
            <v>15722.116959999998</v>
          </cell>
          <cell r="CG54">
            <v>687027.11043999996</v>
          </cell>
        </row>
        <row r="55">
          <cell r="C55">
            <v>2.5190000000000001</v>
          </cell>
          <cell r="D55">
            <v>14853.23298375</v>
          </cell>
          <cell r="E55">
            <v>18165.824512500003</v>
          </cell>
          <cell r="F55">
            <v>14853.23298375</v>
          </cell>
          <cell r="G55">
            <v>16022.41519725</v>
          </cell>
          <cell r="H55">
            <v>23523.1200455</v>
          </cell>
          <cell r="I55">
            <v>15150.447023249999</v>
          </cell>
          <cell r="J55">
            <v>21766.534697250001</v>
          </cell>
          <cell r="K55">
            <v>19401.291871499998</v>
          </cell>
          <cell r="L55">
            <v>16022.41519725</v>
          </cell>
          <cell r="M55">
            <v>15150.447023249999</v>
          </cell>
          <cell r="N55">
            <v>19401.291871499998</v>
          </cell>
          <cell r="O55">
            <v>14278.478849250001</v>
          </cell>
          <cell r="P55">
            <v>16894.383371249998</v>
          </cell>
          <cell r="Q55">
            <v>19401.291871499998</v>
          </cell>
          <cell r="R55">
            <v>15150.447023249999</v>
          </cell>
          <cell r="S55">
            <v>16343.066517750001</v>
          </cell>
          <cell r="T55">
            <v>23928.842124499999</v>
          </cell>
          <cell r="U55">
            <v>15453.647931750002</v>
          </cell>
          <cell r="V55">
            <v>22087.186017749998</v>
          </cell>
          <cell r="W55">
            <v>19789.563538499999</v>
          </cell>
          <cell r="X55">
            <v>16343.066517750001</v>
          </cell>
          <cell r="Y55">
            <v>15453.647931750002</v>
          </cell>
          <cell r="Z55">
            <v>19789.563538499999</v>
          </cell>
          <cell r="AA55">
            <v>14564.22934575</v>
          </cell>
          <cell r="AB55">
            <v>14564.22934575</v>
          </cell>
          <cell r="AC55">
            <v>19789.563538499999</v>
          </cell>
          <cell r="AD55">
            <v>15453.647931750002</v>
          </cell>
          <cell r="AE55">
            <v>16670.049275249999</v>
          </cell>
          <cell r="AF55">
            <v>24342.575409500001</v>
          </cell>
          <cell r="AG55">
            <v>15762.835709250001</v>
          </cell>
          <cell r="AH55">
            <v>22414.16877525</v>
          </cell>
          <cell r="AI55">
            <v>20185.501843500002</v>
          </cell>
          <cell r="AJ55">
            <v>16670.049275249999</v>
          </cell>
          <cell r="AK55">
            <v>15762.835709250001</v>
          </cell>
          <cell r="AL55">
            <v>20185.501843500002</v>
          </cell>
          <cell r="AM55">
            <v>14855.622143250001</v>
          </cell>
          <cell r="AN55">
            <v>14855.622143250001</v>
          </cell>
          <cell r="AO55">
            <v>655299.87092924968</v>
          </cell>
          <cell r="AU55">
            <v>2.5190000000000001</v>
          </cell>
          <cell r="AV55">
            <v>14145.936174999999</v>
          </cell>
          <cell r="AW55">
            <v>17300.785250000001</v>
          </cell>
          <cell r="AX55">
            <v>14145.936174999999</v>
          </cell>
          <cell r="AY55">
            <v>15259.443045</v>
          </cell>
          <cell r="AZ55">
            <v>22402.971471904762</v>
          </cell>
          <cell r="BA55">
            <v>14428.997164999999</v>
          </cell>
          <cell r="BB55">
            <v>20730.033045</v>
          </cell>
          <cell r="BC55">
            <v>18477.420829999995</v>
          </cell>
          <cell r="BD55">
            <v>15259.443045</v>
          </cell>
          <cell r="BE55">
            <v>14428.997164999999</v>
          </cell>
          <cell r="BF55">
            <v>18477.420829999995</v>
          </cell>
          <cell r="BG55">
            <v>13598.551285</v>
          </cell>
          <cell r="BH55">
            <v>16089.888924999997</v>
          </cell>
          <cell r="BI55">
            <v>18477.420829999995</v>
          </cell>
          <cell r="BJ55">
            <v>14428.997164999999</v>
          </cell>
          <cell r="BK55">
            <v>15564.825255</v>
          </cell>
          <cell r="BL55">
            <v>22789.373451904761</v>
          </cell>
          <cell r="BM55">
            <v>14717.759935</v>
          </cell>
          <cell r="BN55">
            <v>21035.415254999996</v>
          </cell>
          <cell r="BO55">
            <v>18847.203369999999</v>
          </cell>
          <cell r="BP55">
            <v>15564.825255</v>
          </cell>
          <cell r="BQ55">
            <v>14717.759935</v>
          </cell>
          <cell r="BR55">
            <v>18847.203369999999</v>
          </cell>
          <cell r="BS55">
            <v>13870.694614999999</v>
          </cell>
          <cell r="BT55">
            <v>13870.694614999999</v>
          </cell>
          <cell r="BU55">
            <v>18847.203369999999</v>
          </cell>
          <cell r="BV55">
            <v>14717.759935</v>
          </cell>
          <cell r="BW55">
            <v>15876.237404999998</v>
          </cell>
          <cell r="BX55">
            <v>23183.405151904761</v>
          </cell>
          <cell r="BY55">
            <v>15012.224485000001</v>
          </cell>
          <cell r="BZ55">
            <v>21346.827405</v>
          </cell>
          <cell r="CA55">
            <v>19224.287469999999</v>
          </cell>
          <cell r="CB55">
            <v>15876.237404999998</v>
          </cell>
          <cell r="CC55">
            <v>15012.224485000001</v>
          </cell>
          <cell r="CD55">
            <v>19224.287469999999</v>
          </cell>
          <cell r="CE55">
            <v>14148.211565</v>
          </cell>
          <cell r="CF55">
            <v>14148.211565</v>
          </cell>
          <cell r="CG55">
            <v>624095.11517071421</v>
          </cell>
        </row>
        <row r="56">
          <cell r="C56">
            <v>2.52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K56">
            <v>0</v>
          </cell>
          <cell r="AL56">
            <v>0</v>
          </cell>
          <cell r="AM56">
            <v>0</v>
          </cell>
          <cell r="AN56">
            <v>0</v>
          </cell>
          <cell r="AO56">
            <v>0</v>
          </cell>
          <cell r="AU56">
            <v>2.52</v>
          </cell>
          <cell r="AV56">
            <v>0</v>
          </cell>
          <cell r="AW56">
            <v>0</v>
          </cell>
          <cell r="AX56">
            <v>0</v>
          </cell>
          <cell r="AY56">
            <v>0</v>
          </cell>
          <cell r="AZ56">
            <v>0</v>
          </cell>
          <cell r="BA56">
            <v>0</v>
          </cell>
          <cell r="BB56">
            <v>0</v>
          </cell>
          <cell r="BC56">
            <v>0</v>
          </cell>
          <cell r="BD56">
            <v>0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I56">
            <v>0</v>
          </cell>
          <cell r="BJ56">
            <v>0</v>
          </cell>
          <cell r="BK56">
            <v>0</v>
          </cell>
          <cell r="BL56">
            <v>0</v>
          </cell>
          <cell r="BM56">
            <v>0</v>
          </cell>
          <cell r="BN56">
            <v>0</v>
          </cell>
          <cell r="BO56">
            <v>0</v>
          </cell>
          <cell r="BP56">
            <v>0</v>
          </cell>
          <cell r="BQ56">
            <v>0</v>
          </cell>
          <cell r="BR56">
            <v>0</v>
          </cell>
          <cell r="BS56">
            <v>0</v>
          </cell>
          <cell r="BT56">
            <v>0</v>
          </cell>
          <cell r="BU56">
            <v>0</v>
          </cell>
          <cell r="BV56">
            <v>0</v>
          </cell>
          <cell r="BW56">
            <v>0</v>
          </cell>
          <cell r="BX56">
            <v>0</v>
          </cell>
          <cell r="BY56">
            <v>0</v>
          </cell>
          <cell r="BZ56">
            <v>0</v>
          </cell>
          <cell r="CA56">
            <v>0</v>
          </cell>
          <cell r="CB56">
            <v>0</v>
          </cell>
          <cell r="CC56">
            <v>0</v>
          </cell>
          <cell r="CD56">
            <v>0</v>
          </cell>
          <cell r="CE56">
            <v>0</v>
          </cell>
          <cell r="CF56">
            <v>0</v>
          </cell>
          <cell r="CG56">
            <v>0</v>
          </cell>
        </row>
        <row r="57">
          <cell r="C57">
            <v>2.5209999999999999</v>
          </cell>
          <cell r="D57">
            <v>4109.5126904999997</v>
          </cell>
          <cell r="E57">
            <v>5026.0227150000001</v>
          </cell>
          <cell r="F57">
            <v>4109.5126904999997</v>
          </cell>
          <cell r="G57">
            <v>4433.1249374999998</v>
          </cell>
          <cell r="H57">
            <v>5609.2601249999998</v>
          </cell>
          <cell r="I57">
            <v>4191.8664374999998</v>
          </cell>
          <cell r="J57">
            <v>13427.1044375</v>
          </cell>
          <cell r="K57">
            <v>5368.0016249999999</v>
          </cell>
          <cell r="L57">
            <v>4433.1249374999998</v>
          </cell>
          <cell r="M57">
            <v>4191.8664374999998</v>
          </cell>
          <cell r="N57">
            <v>5368.0016249999999</v>
          </cell>
          <cell r="O57">
            <v>3950.6079374999999</v>
          </cell>
          <cell r="P57">
            <v>4674.3834374999997</v>
          </cell>
          <cell r="Q57">
            <v>5368.0016249999999</v>
          </cell>
          <cell r="R57">
            <v>4191.8664374999998</v>
          </cell>
          <cell r="S57">
            <v>4521.6662715000002</v>
          </cell>
          <cell r="T57">
            <v>5721.2920169999998</v>
          </cell>
          <cell r="U57">
            <v>4275.5891954999997</v>
          </cell>
          <cell r="V57">
            <v>13515.6457715</v>
          </cell>
          <cell r="W57">
            <v>5475.2149410000002</v>
          </cell>
          <cell r="X57">
            <v>4521.6662715000002</v>
          </cell>
          <cell r="Y57">
            <v>4275.5891954999997</v>
          </cell>
          <cell r="Z57">
            <v>5475.2149410000002</v>
          </cell>
          <cell r="AA57">
            <v>4029.5121195000002</v>
          </cell>
          <cell r="AB57">
            <v>4029.5121195000002</v>
          </cell>
          <cell r="AC57">
            <v>5475.2149410000002</v>
          </cell>
          <cell r="AD57">
            <v>4275.5891954999997</v>
          </cell>
          <cell r="AE57">
            <v>4612.0412834999997</v>
          </cell>
          <cell r="AF57">
            <v>5835.6440730000004</v>
          </cell>
          <cell r="AG57">
            <v>4361.0458394999996</v>
          </cell>
          <cell r="AH57">
            <v>13606.0207835</v>
          </cell>
          <cell r="AI57">
            <v>5584.6486290000003</v>
          </cell>
          <cell r="AJ57">
            <v>4612.0412834999997</v>
          </cell>
          <cell r="AK57">
            <v>4361.0458394999996</v>
          </cell>
          <cell r="AL57">
            <v>5584.6486290000003</v>
          </cell>
          <cell r="AM57">
            <v>4110.0503955000004</v>
          </cell>
          <cell r="AN57">
            <v>4110.0503955000004</v>
          </cell>
          <cell r="AO57">
            <v>200821.20222750001</v>
          </cell>
          <cell r="AU57">
            <v>2.5209999999999999</v>
          </cell>
          <cell r="AV57">
            <v>3913.8216099999995</v>
          </cell>
          <cell r="AW57">
            <v>4786.6882999999998</v>
          </cell>
          <cell r="AX57">
            <v>3913.8216099999995</v>
          </cell>
          <cell r="AY57">
            <v>4222.0237499999994</v>
          </cell>
          <cell r="AZ57">
            <v>5342.1524999999992</v>
          </cell>
          <cell r="BA57">
            <v>3992.2537499999999</v>
          </cell>
          <cell r="BB57">
            <v>12787.718511904761</v>
          </cell>
          <cell r="BC57">
            <v>5112.3824999999997</v>
          </cell>
          <cell r="BD57">
            <v>4222.0237499999994</v>
          </cell>
          <cell r="BE57">
            <v>3992.2537499999999</v>
          </cell>
          <cell r="BF57">
            <v>5112.3824999999997</v>
          </cell>
          <cell r="BG57">
            <v>3762.4837499999999</v>
          </cell>
          <cell r="BH57">
            <v>4451.7937499999998</v>
          </cell>
          <cell r="BI57">
            <v>5112.3824999999997</v>
          </cell>
          <cell r="BJ57">
            <v>3992.2537499999999</v>
          </cell>
          <cell r="BK57">
            <v>4306.3488299999999</v>
          </cell>
          <cell r="BL57">
            <v>5448.8495399999993</v>
          </cell>
          <cell r="BM57">
            <v>4071.9897099999994</v>
          </cell>
          <cell r="BN57">
            <v>12872.043591904761</v>
          </cell>
          <cell r="BO57">
            <v>5214.4904200000001</v>
          </cell>
          <cell r="BP57">
            <v>4306.3488299999999</v>
          </cell>
          <cell r="BQ57">
            <v>4071.9897099999994</v>
          </cell>
          <cell r="BR57">
            <v>5214.4904200000001</v>
          </cell>
          <cell r="BS57">
            <v>3837.6305900000002</v>
          </cell>
          <cell r="BT57">
            <v>3837.6305900000002</v>
          </cell>
          <cell r="BU57">
            <v>5214.4904200000001</v>
          </cell>
          <cell r="BV57">
            <v>4071.9897099999994</v>
          </cell>
          <cell r="BW57">
            <v>4392.4202699999996</v>
          </cell>
          <cell r="BX57">
            <v>5557.7562600000001</v>
          </cell>
          <cell r="BY57">
            <v>4153.3769899999998</v>
          </cell>
          <cell r="BZ57">
            <v>12958.115031904761</v>
          </cell>
          <cell r="CA57">
            <v>5318.7129800000002</v>
          </cell>
          <cell r="CB57">
            <v>4392.4202699999996</v>
          </cell>
          <cell r="CC57">
            <v>4153.3769899999998</v>
          </cell>
          <cell r="CD57">
            <v>5318.7129800000002</v>
          </cell>
          <cell r="CE57">
            <v>3914.3337100000003</v>
          </cell>
          <cell r="CF57">
            <v>3914.3337100000003</v>
          </cell>
          <cell r="CG57">
            <v>191258.28783571429</v>
          </cell>
        </row>
        <row r="58">
          <cell r="C58">
            <v>2.5219999999999998</v>
          </cell>
          <cell r="D58">
            <v>0</v>
          </cell>
          <cell r="E58">
            <v>13926.485264999999</v>
          </cell>
          <cell r="F58">
            <v>12570.009427499999</v>
          </cell>
          <cell r="G58">
            <v>55962.238499999999</v>
          </cell>
          <cell r="H58">
            <v>17157.105</v>
          </cell>
          <cell r="I58">
            <v>12821.7075</v>
          </cell>
          <cell r="J58">
            <v>23565.447499999998</v>
          </cell>
          <cell r="K58">
            <v>16419.165000000001</v>
          </cell>
          <cell r="L58">
            <v>13559.647499999999</v>
          </cell>
          <cell r="M58">
            <v>12821.7075</v>
          </cell>
          <cell r="N58">
            <v>16419.165000000001</v>
          </cell>
          <cell r="O58">
            <v>12083.7675</v>
          </cell>
          <cell r="P58">
            <v>14297.5875</v>
          </cell>
          <cell r="Q58">
            <v>16419.165000000001</v>
          </cell>
          <cell r="R58">
            <v>12821.7075</v>
          </cell>
          <cell r="S58">
            <v>56234.064285</v>
          </cell>
          <cell r="T58">
            <v>17501.04783</v>
          </cell>
          <cell r="U58">
            <v>13078.740045</v>
          </cell>
          <cell r="V58">
            <v>23837.273284999999</v>
          </cell>
          <cell r="W58">
            <v>16748.314590000002</v>
          </cell>
          <cell r="X58">
            <v>13831.473285</v>
          </cell>
          <cell r="Y58">
            <v>13078.740045</v>
          </cell>
          <cell r="Z58">
            <v>16748.314590000002</v>
          </cell>
          <cell r="AA58">
            <v>12326.006805000001</v>
          </cell>
          <cell r="AB58">
            <v>12326.006805000001</v>
          </cell>
          <cell r="AC58">
            <v>16748.314590000002</v>
          </cell>
          <cell r="AD58">
            <v>13078.740045</v>
          </cell>
          <cell r="AE58">
            <v>56510.767529999997</v>
          </cell>
          <cell r="AF58">
            <v>17851.16214</v>
          </cell>
          <cell r="AG58">
            <v>13340.384609999999</v>
          </cell>
          <cell r="AH58">
            <v>24113.97653</v>
          </cell>
          <cell r="AI58">
            <v>17083.370220000001</v>
          </cell>
          <cell r="AJ58">
            <v>14108.176530000001</v>
          </cell>
          <cell r="AK58">
            <v>13340.384609999999</v>
          </cell>
          <cell r="AL58">
            <v>17083.370220000001</v>
          </cell>
          <cell r="AM58">
            <v>12572.592689999999</v>
          </cell>
          <cell r="AN58">
            <v>12572.592689999999</v>
          </cell>
          <cell r="AO58">
            <v>674958.71966249996</v>
          </cell>
          <cell r="AU58">
            <v>2.5219999999999998</v>
          </cell>
          <cell r="AV58">
            <v>0</v>
          </cell>
          <cell r="AW58">
            <v>13263.319299999999</v>
          </cell>
          <cell r="AX58">
            <v>11971.437549999999</v>
          </cell>
          <cell r="AY58">
            <v>53297.369999999995</v>
          </cell>
          <cell r="AZ58">
            <v>16340.099999999999</v>
          </cell>
          <cell r="BA58">
            <v>12211.15</v>
          </cell>
          <cell r="BB58">
            <v>22443.283333333329</v>
          </cell>
          <cell r="BC58">
            <v>15637.3</v>
          </cell>
          <cell r="BD58">
            <v>12913.949999999999</v>
          </cell>
          <cell r="BE58">
            <v>12211.15</v>
          </cell>
          <cell r="BF58">
            <v>15637.3</v>
          </cell>
          <cell r="BG58">
            <v>11508.349999999999</v>
          </cell>
          <cell r="BH58">
            <v>13616.749999999998</v>
          </cell>
          <cell r="BI58">
            <v>15637.3</v>
          </cell>
          <cell r="BJ58">
            <v>12211.15</v>
          </cell>
          <cell r="BK58">
            <v>53556.251700000001</v>
          </cell>
          <cell r="BL58">
            <v>16667.6646</v>
          </cell>
          <cell r="BM58">
            <v>12455.9429</v>
          </cell>
          <cell r="BN58">
            <v>22702.165033333331</v>
          </cell>
          <cell r="BO58">
            <v>15950.775800000001</v>
          </cell>
          <cell r="BP58">
            <v>13172.831699999999</v>
          </cell>
          <cell r="BQ58">
            <v>12455.9429</v>
          </cell>
          <cell r="BR58">
            <v>15950.775800000001</v>
          </cell>
          <cell r="BS58">
            <v>11739.054100000001</v>
          </cell>
          <cell r="BT58">
            <v>11739.054100000001</v>
          </cell>
          <cell r="BU58">
            <v>15950.775800000001</v>
          </cell>
          <cell r="BV58">
            <v>12455.9429</v>
          </cell>
          <cell r="BW58">
            <v>53819.778599999998</v>
          </cell>
          <cell r="BX58">
            <v>17001.106800000001</v>
          </cell>
          <cell r="BY58">
            <v>12705.128199999999</v>
          </cell>
          <cell r="BZ58">
            <v>22965.691933333332</v>
          </cell>
          <cell r="CA58">
            <v>16269.876399999999</v>
          </cell>
          <cell r="CB58">
            <v>13436.3586</v>
          </cell>
          <cell r="CC58">
            <v>12705.128199999999</v>
          </cell>
          <cell r="CD58">
            <v>16269.876399999999</v>
          </cell>
          <cell r="CE58">
            <v>11973.897799999999</v>
          </cell>
          <cell r="CF58">
            <v>11973.897799999999</v>
          </cell>
          <cell r="CG58">
            <v>642817.82825000014</v>
          </cell>
        </row>
        <row r="59">
          <cell r="C59">
            <v>2.5230000000000001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4575.0001499999998</v>
          </cell>
          <cell r="I59">
            <v>4596.7997249999999</v>
          </cell>
          <cell r="J59">
            <v>0</v>
          </cell>
          <cell r="K59">
            <v>0</v>
          </cell>
          <cell r="L59">
            <v>0</v>
          </cell>
          <cell r="M59">
            <v>867.83276999999998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10039.632645000002</v>
          </cell>
          <cell r="AU59">
            <v>2.5230000000000001</v>
          </cell>
          <cell r="AV59">
            <v>0</v>
          </cell>
          <cell r="AW59">
            <v>0</v>
          </cell>
          <cell r="AX59">
            <v>0</v>
          </cell>
          <cell r="AY59">
            <v>0</v>
          </cell>
          <cell r="AZ59">
            <v>4357.143</v>
          </cell>
          <cell r="BA59">
            <v>4377.9044999999996</v>
          </cell>
          <cell r="BB59">
            <v>0</v>
          </cell>
          <cell r="BC59">
            <v>0</v>
          </cell>
          <cell r="BD59">
            <v>0</v>
          </cell>
          <cell r="BE59">
            <v>826.50739999999996</v>
          </cell>
          <cell r="BF59">
            <v>0</v>
          </cell>
          <cell r="BG59">
            <v>0</v>
          </cell>
          <cell r="BH59">
            <v>0</v>
          </cell>
          <cell r="BI59">
            <v>0</v>
          </cell>
          <cell r="BJ59">
            <v>0</v>
          </cell>
          <cell r="BK59">
            <v>0</v>
          </cell>
          <cell r="BL59">
            <v>0</v>
          </cell>
          <cell r="BM59">
            <v>0</v>
          </cell>
          <cell r="BN59">
            <v>0</v>
          </cell>
          <cell r="BO59">
            <v>0</v>
          </cell>
          <cell r="BP59">
            <v>0</v>
          </cell>
          <cell r="BQ59">
            <v>0</v>
          </cell>
          <cell r="BR59">
            <v>0</v>
          </cell>
          <cell r="BS59">
            <v>0</v>
          </cell>
          <cell r="BT59">
            <v>0</v>
          </cell>
          <cell r="BU59">
            <v>0</v>
          </cell>
          <cell r="BV59">
            <v>0</v>
          </cell>
          <cell r="BW59">
            <v>0</v>
          </cell>
          <cell r="BX59">
            <v>0</v>
          </cell>
          <cell r="BY59">
            <v>0</v>
          </cell>
          <cell r="BZ59">
            <v>0</v>
          </cell>
          <cell r="CA59">
            <v>0</v>
          </cell>
          <cell r="CB59">
            <v>0</v>
          </cell>
          <cell r="CC59">
            <v>0</v>
          </cell>
          <cell r="CD59">
            <v>0</v>
          </cell>
          <cell r="CE59">
            <v>0</v>
          </cell>
          <cell r="CF59">
            <v>0</v>
          </cell>
          <cell r="CG59">
            <v>9561.554900000001</v>
          </cell>
        </row>
        <row r="60">
          <cell r="C60">
            <v>2.524</v>
          </cell>
          <cell r="D60">
            <v>0</v>
          </cell>
          <cell r="E60">
            <v>0</v>
          </cell>
          <cell r="F60">
            <v>1403.6960174999999</v>
          </cell>
          <cell r="G60">
            <v>1514.1102165</v>
          </cell>
          <cell r="H60">
            <v>1915.8129269999999</v>
          </cell>
          <cell r="I60">
            <v>1431.7096604999999</v>
          </cell>
          <cell r="J60">
            <v>1514.1102165</v>
          </cell>
          <cell r="K60">
            <v>1833.4123709999999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9612.851408999999</v>
          </cell>
          <cell r="AU60">
            <v>2.524</v>
          </cell>
          <cell r="AV60">
            <v>0</v>
          </cell>
          <cell r="AW60">
            <v>0</v>
          </cell>
          <cell r="AX60">
            <v>1336.8533499999999</v>
          </cell>
          <cell r="AY60">
            <v>1442.00973</v>
          </cell>
          <cell r="AZ60">
            <v>1824.5837399999998</v>
          </cell>
          <cell r="BA60">
            <v>1363.5330099999999</v>
          </cell>
          <cell r="BB60">
            <v>1442.00973</v>
          </cell>
          <cell r="BC60">
            <v>1746.1070199999999</v>
          </cell>
          <cell r="BD60">
            <v>0</v>
          </cell>
          <cell r="BE60">
            <v>0</v>
          </cell>
          <cell r="BF60">
            <v>0</v>
          </cell>
          <cell r="BG60">
            <v>0</v>
          </cell>
          <cell r="BH60">
            <v>0</v>
          </cell>
          <cell r="BI60">
            <v>0</v>
          </cell>
          <cell r="BJ60">
            <v>0</v>
          </cell>
          <cell r="BK60">
            <v>0</v>
          </cell>
          <cell r="BL60">
            <v>0</v>
          </cell>
          <cell r="BM60">
            <v>0</v>
          </cell>
          <cell r="BN60">
            <v>0</v>
          </cell>
          <cell r="BO60">
            <v>0</v>
          </cell>
          <cell r="BP60">
            <v>0</v>
          </cell>
          <cell r="BQ60">
            <v>0</v>
          </cell>
          <cell r="BR60">
            <v>0</v>
          </cell>
          <cell r="BS60">
            <v>0</v>
          </cell>
          <cell r="BT60">
            <v>0</v>
          </cell>
          <cell r="BU60">
            <v>0</v>
          </cell>
          <cell r="BV60">
            <v>0</v>
          </cell>
          <cell r="BW60">
            <v>0</v>
          </cell>
          <cell r="BX60">
            <v>0</v>
          </cell>
          <cell r="BY60">
            <v>0</v>
          </cell>
          <cell r="BZ60">
            <v>0</v>
          </cell>
          <cell r="CA60">
            <v>0</v>
          </cell>
          <cell r="CB60">
            <v>0</v>
          </cell>
          <cell r="CC60">
            <v>0</v>
          </cell>
          <cell r="CD60">
            <v>0</v>
          </cell>
          <cell r="CE60">
            <v>0</v>
          </cell>
          <cell r="CF60">
            <v>0</v>
          </cell>
          <cell r="CG60">
            <v>9155.0965799999994</v>
          </cell>
        </row>
        <row r="61">
          <cell r="C61">
            <v>2.5249999999999999</v>
          </cell>
          <cell r="D61">
            <v>0</v>
          </cell>
          <cell r="E61">
            <v>0</v>
          </cell>
          <cell r="F61">
            <v>0</v>
          </cell>
          <cell r="G61">
            <v>5707.3845149999997</v>
          </cell>
          <cell r="H61">
            <v>7221.5885699999999</v>
          </cell>
          <cell r="I61">
            <v>5396.7785549999999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0</v>
          </cell>
          <cell r="AL61">
            <v>0</v>
          </cell>
          <cell r="AM61">
            <v>0</v>
          </cell>
          <cell r="AN61">
            <v>0</v>
          </cell>
          <cell r="AO61">
            <v>18325.751639999999</v>
          </cell>
          <cell r="AU61">
            <v>2.5249999999999999</v>
          </cell>
          <cell r="AV61">
            <v>0</v>
          </cell>
          <cell r="AW61">
            <v>0</v>
          </cell>
          <cell r="AX61">
            <v>0</v>
          </cell>
          <cell r="AY61">
            <v>5435.6043</v>
          </cell>
          <cell r="AZ61">
            <v>6877.7033999999994</v>
          </cell>
          <cell r="BA61">
            <v>5139.7891</v>
          </cell>
          <cell r="BB61">
            <v>0</v>
          </cell>
          <cell r="BC61">
            <v>0</v>
          </cell>
          <cell r="BD61">
            <v>0</v>
          </cell>
          <cell r="BE61">
            <v>0</v>
          </cell>
          <cell r="BF61">
            <v>0</v>
          </cell>
          <cell r="BG61">
            <v>0</v>
          </cell>
          <cell r="BH61">
            <v>0</v>
          </cell>
          <cell r="BI61">
            <v>0</v>
          </cell>
          <cell r="BJ61">
            <v>0</v>
          </cell>
          <cell r="BK61">
            <v>0</v>
          </cell>
          <cell r="BL61">
            <v>0</v>
          </cell>
          <cell r="BM61">
            <v>0</v>
          </cell>
          <cell r="BN61">
            <v>0</v>
          </cell>
          <cell r="BO61">
            <v>0</v>
          </cell>
          <cell r="BP61">
            <v>0</v>
          </cell>
          <cell r="BQ61">
            <v>0</v>
          </cell>
          <cell r="BR61">
            <v>0</v>
          </cell>
          <cell r="BS61">
            <v>0</v>
          </cell>
          <cell r="BT61">
            <v>0</v>
          </cell>
          <cell r="BU61">
            <v>0</v>
          </cell>
          <cell r="BV61">
            <v>0</v>
          </cell>
          <cell r="BW61">
            <v>0</v>
          </cell>
          <cell r="BX61">
            <v>0</v>
          </cell>
          <cell r="BY61">
            <v>0</v>
          </cell>
          <cell r="BZ61">
            <v>0</v>
          </cell>
          <cell r="CA61">
            <v>0</v>
          </cell>
          <cell r="CB61">
            <v>0</v>
          </cell>
          <cell r="CC61">
            <v>0</v>
          </cell>
          <cell r="CD61">
            <v>0</v>
          </cell>
          <cell r="CE61">
            <v>0</v>
          </cell>
          <cell r="CF61">
            <v>0</v>
          </cell>
          <cell r="CG61">
            <v>17453.096799999999</v>
          </cell>
        </row>
        <row r="62">
          <cell r="C62">
            <v>2.5259999999999998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8444.0730779999994</v>
          </cell>
          <cell r="I62">
            <v>8457.9863970000006</v>
          </cell>
          <cell r="J62">
            <v>10944.696980999999</v>
          </cell>
          <cell r="K62">
            <v>10831.090494</v>
          </cell>
          <cell r="L62">
            <v>8944.7769810000009</v>
          </cell>
          <cell r="M62">
            <v>8457.9863970000006</v>
          </cell>
          <cell r="N62">
            <v>12831.010494</v>
          </cell>
          <cell r="O62">
            <v>7971.1958130000003</v>
          </cell>
          <cell r="P62">
            <v>9431.5675649999994</v>
          </cell>
          <cell r="Q62">
            <v>10927.112238</v>
          </cell>
          <cell r="R62">
            <v>8532.9696690000001</v>
          </cell>
          <cell r="S62">
            <v>9157.5391949999994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O62">
            <v>114932.00530200002</v>
          </cell>
          <cell r="AU62">
            <v>2.5259999999999998</v>
          </cell>
          <cell r="AV62">
            <v>0</v>
          </cell>
          <cell r="AW62">
            <v>0</v>
          </cell>
          <cell r="AX62">
            <v>0</v>
          </cell>
          <cell r="AY62">
            <v>0</v>
          </cell>
          <cell r="AZ62">
            <v>8041.9743599999993</v>
          </cell>
          <cell r="BA62">
            <v>8055.2251400000005</v>
          </cell>
          <cell r="BB62">
            <v>10423.520934285712</v>
          </cell>
          <cell r="BC62">
            <v>10315.324279999999</v>
          </cell>
          <cell r="BD62">
            <v>8518.8352200000008</v>
          </cell>
          <cell r="BE62">
            <v>8055.2251400000005</v>
          </cell>
          <cell r="BF62">
            <v>12220.009994285714</v>
          </cell>
          <cell r="BG62">
            <v>7591.6150600000001</v>
          </cell>
          <cell r="BH62">
            <v>8982.4452999999994</v>
          </cell>
          <cell r="BI62">
            <v>10406.77356</v>
          </cell>
          <cell r="BJ62">
            <v>8126.63778</v>
          </cell>
          <cell r="BK62">
            <v>8721.4658999999992</v>
          </cell>
          <cell r="BL62">
            <v>0</v>
          </cell>
          <cell r="BM62">
            <v>0</v>
          </cell>
          <cell r="BN62">
            <v>0</v>
          </cell>
          <cell r="BO62">
            <v>0</v>
          </cell>
          <cell r="BP62">
            <v>0</v>
          </cell>
          <cell r="BQ62">
            <v>0</v>
          </cell>
          <cell r="BR62">
            <v>0</v>
          </cell>
          <cell r="BS62">
            <v>0</v>
          </cell>
          <cell r="BT62">
            <v>0</v>
          </cell>
          <cell r="BU62">
            <v>0</v>
          </cell>
          <cell r="BV62">
            <v>0</v>
          </cell>
          <cell r="BW62">
            <v>0</v>
          </cell>
          <cell r="BX62">
            <v>0</v>
          </cell>
          <cell r="BY62">
            <v>0</v>
          </cell>
          <cell r="BZ62">
            <v>0</v>
          </cell>
          <cell r="CA62">
            <v>0</v>
          </cell>
          <cell r="CB62">
            <v>0</v>
          </cell>
          <cell r="CC62">
            <v>0</v>
          </cell>
          <cell r="CD62">
            <v>0</v>
          </cell>
          <cell r="CE62">
            <v>0</v>
          </cell>
          <cell r="CF62">
            <v>0</v>
          </cell>
          <cell r="CG62">
            <v>109459.05266857141</v>
          </cell>
        </row>
        <row r="63">
          <cell r="C63">
            <v>2.5270000000000001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6805.809045</v>
          </cell>
          <cell r="J63">
            <v>7197.5102850000003</v>
          </cell>
          <cell r="K63">
            <v>8715.3525900000004</v>
          </cell>
          <cell r="L63">
            <v>7197.5102850000003</v>
          </cell>
          <cell r="M63">
            <v>6805.809045</v>
          </cell>
          <cell r="N63">
            <v>8715.3525900000004</v>
          </cell>
          <cell r="O63">
            <v>6414.1078049999996</v>
          </cell>
          <cell r="P63">
            <v>7589.2115249999997</v>
          </cell>
          <cell r="Q63">
            <v>9020.8780200000001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68461.541190000004</v>
          </cell>
          <cell r="AU63">
            <v>2.5270000000000001</v>
          </cell>
          <cell r="AV63">
            <v>0</v>
          </cell>
          <cell r="AW63">
            <v>0</v>
          </cell>
          <cell r="AX63">
            <v>0</v>
          </cell>
          <cell r="AY63">
            <v>0</v>
          </cell>
          <cell r="AZ63">
            <v>0</v>
          </cell>
          <cell r="BA63">
            <v>6481.7228999999998</v>
          </cell>
          <cell r="BB63">
            <v>6854.7717000000002</v>
          </cell>
          <cell r="BC63">
            <v>8300.3358000000007</v>
          </cell>
          <cell r="BD63">
            <v>6854.7717000000002</v>
          </cell>
          <cell r="BE63">
            <v>6481.7228999999998</v>
          </cell>
          <cell r="BF63">
            <v>8300.3358000000007</v>
          </cell>
          <cell r="BG63">
            <v>6108.6740999999993</v>
          </cell>
          <cell r="BH63">
            <v>7227.8204999999998</v>
          </cell>
          <cell r="BI63">
            <v>8591.3123999999989</v>
          </cell>
          <cell r="BJ63">
            <v>0</v>
          </cell>
          <cell r="BK63">
            <v>0</v>
          </cell>
          <cell r="BL63">
            <v>0</v>
          </cell>
          <cell r="BM63">
            <v>0</v>
          </cell>
          <cell r="BN63">
            <v>0</v>
          </cell>
          <cell r="BO63">
            <v>0</v>
          </cell>
          <cell r="BP63">
            <v>0</v>
          </cell>
          <cell r="BQ63">
            <v>0</v>
          </cell>
          <cell r="BR63">
            <v>0</v>
          </cell>
          <cell r="BS63">
            <v>0</v>
          </cell>
          <cell r="BT63">
            <v>0</v>
          </cell>
          <cell r="BU63">
            <v>0</v>
          </cell>
          <cell r="BV63">
            <v>0</v>
          </cell>
          <cell r="BW63">
            <v>0</v>
          </cell>
          <cell r="BX63">
            <v>0</v>
          </cell>
          <cell r="BY63">
            <v>0</v>
          </cell>
          <cell r="BZ63">
            <v>0</v>
          </cell>
          <cell r="CA63">
            <v>0</v>
          </cell>
          <cell r="CB63">
            <v>0</v>
          </cell>
          <cell r="CC63">
            <v>0</v>
          </cell>
          <cell r="CD63">
            <v>0</v>
          </cell>
          <cell r="CE63">
            <v>0</v>
          </cell>
          <cell r="CF63">
            <v>0</v>
          </cell>
          <cell r="CG63">
            <v>65201.467799999999</v>
          </cell>
        </row>
        <row r="64">
          <cell r="C64">
            <v>2.528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7059.90726</v>
          </cell>
          <cell r="K64">
            <v>8548.7312399999992</v>
          </cell>
          <cell r="L64">
            <v>7059.90726</v>
          </cell>
          <cell r="M64">
            <v>6675.6946200000002</v>
          </cell>
          <cell r="N64">
            <v>8548.7312399999992</v>
          </cell>
          <cell r="O64">
            <v>6291.4819799999996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44184.453600000001</v>
          </cell>
          <cell r="AU64">
            <v>2.5270000000000001</v>
          </cell>
          <cell r="AV64">
            <v>0</v>
          </cell>
          <cell r="AW64">
            <v>0</v>
          </cell>
          <cell r="AX64">
            <v>0</v>
          </cell>
          <cell r="AY64">
            <v>0</v>
          </cell>
          <cell r="AZ64">
            <v>0</v>
          </cell>
          <cell r="BA64">
            <v>0</v>
          </cell>
          <cell r="BB64">
            <v>6723.7212</v>
          </cell>
          <cell r="BC64">
            <v>8141.648799999999</v>
          </cell>
          <cell r="BD64">
            <v>6723.7212</v>
          </cell>
          <cell r="BE64">
            <v>6357.8044</v>
          </cell>
          <cell r="BF64">
            <v>8141.648799999999</v>
          </cell>
          <cell r="BG64">
            <v>5991.8875999999991</v>
          </cell>
          <cell r="BH64">
            <v>0</v>
          </cell>
          <cell r="BI64">
            <v>0</v>
          </cell>
          <cell r="BJ64">
            <v>0</v>
          </cell>
          <cell r="BK64">
            <v>0</v>
          </cell>
          <cell r="BL64">
            <v>0</v>
          </cell>
          <cell r="BM64">
            <v>0</v>
          </cell>
          <cell r="BN64">
            <v>0</v>
          </cell>
          <cell r="BO64">
            <v>0</v>
          </cell>
          <cell r="BP64">
            <v>0</v>
          </cell>
          <cell r="BQ64">
            <v>0</v>
          </cell>
          <cell r="BR64">
            <v>0</v>
          </cell>
          <cell r="BS64">
            <v>0</v>
          </cell>
          <cell r="BT64">
            <v>0</v>
          </cell>
          <cell r="BU64">
            <v>0</v>
          </cell>
          <cell r="BV64">
            <v>0</v>
          </cell>
          <cell r="BW64">
            <v>0</v>
          </cell>
          <cell r="BX64">
            <v>0</v>
          </cell>
          <cell r="BY64">
            <v>0</v>
          </cell>
          <cell r="BZ64">
            <v>0</v>
          </cell>
          <cell r="CA64">
            <v>0</v>
          </cell>
          <cell r="CB64">
            <v>0</v>
          </cell>
          <cell r="CC64">
            <v>0</v>
          </cell>
          <cell r="CD64">
            <v>0</v>
          </cell>
          <cell r="CE64">
            <v>0</v>
          </cell>
          <cell r="CF64">
            <v>0</v>
          </cell>
          <cell r="CG64">
            <v>42080.432000000001</v>
          </cell>
        </row>
        <row r="65">
          <cell r="C65">
            <v>2.5289999999999999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3014.9957250000002</v>
          </cell>
          <cell r="M65">
            <v>15334.017825000001</v>
          </cell>
          <cell r="N65">
            <v>19636.368149999998</v>
          </cell>
          <cell r="O65">
            <v>14451.484425000001</v>
          </cell>
          <cell r="P65">
            <v>17099.084625</v>
          </cell>
          <cell r="Q65">
            <v>29552.777730000002</v>
          </cell>
          <cell r="R65">
            <v>25246.406115000002</v>
          </cell>
          <cell r="S65">
            <v>26445.39471</v>
          </cell>
          <cell r="T65">
            <v>30835.504980000002</v>
          </cell>
          <cell r="U65">
            <v>25544.859270000001</v>
          </cell>
          <cell r="V65">
            <v>26445.39471</v>
          </cell>
          <cell r="W65">
            <v>29934.969539999998</v>
          </cell>
          <cell r="X65">
            <v>26445.39471</v>
          </cell>
          <cell r="Y65">
            <v>25544.859270000001</v>
          </cell>
          <cell r="Z65">
            <v>29934.969539999998</v>
          </cell>
          <cell r="AA65">
            <v>24644.323830000001</v>
          </cell>
          <cell r="AB65">
            <v>24644.323830000001</v>
          </cell>
          <cell r="AC65">
            <v>29953.958579999999</v>
          </cell>
          <cell r="AD65">
            <v>25559.68779</v>
          </cell>
          <cell r="AE65">
            <v>26782.279020000002</v>
          </cell>
          <cell r="AF65">
            <v>31261.766759999999</v>
          </cell>
          <cell r="AG65">
            <v>25863.409739999999</v>
          </cell>
          <cell r="AH65">
            <v>26782.279020000002</v>
          </cell>
          <cell r="AI65">
            <v>30342.89748</v>
          </cell>
          <cell r="AJ65">
            <v>26782.279020000002</v>
          </cell>
          <cell r="AK65">
            <v>25863.409739999999</v>
          </cell>
          <cell r="AL65">
            <v>30342.89748</v>
          </cell>
          <cell r="AM65">
            <v>24944.54046</v>
          </cell>
          <cell r="AN65">
            <v>24944.54046</v>
          </cell>
          <cell r="AO65">
            <v>724179.07453500037</v>
          </cell>
          <cell r="AU65">
            <v>2.5270000000000001</v>
          </cell>
          <cell r="AV65">
            <v>0</v>
          </cell>
          <cell r="AW65">
            <v>0</v>
          </cell>
          <cell r="AX65">
            <v>0</v>
          </cell>
          <cell r="AY65">
            <v>0</v>
          </cell>
          <cell r="AZ65">
            <v>0</v>
          </cell>
          <cell r="BA65">
            <v>0</v>
          </cell>
          <cell r="BB65">
            <v>0</v>
          </cell>
          <cell r="BC65">
            <v>0</v>
          </cell>
          <cell r="BD65">
            <v>2871.4245000000001</v>
          </cell>
          <cell r="BE65">
            <v>14603.826500000001</v>
          </cell>
          <cell r="BF65">
            <v>18701.302999999996</v>
          </cell>
          <cell r="BG65">
            <v>13763.318499999999</v>
          </cell>
          <cell r="BH65">
            <v>16284.842499999999</v>
          </cell>
          <cell r="BI65">
            <v>28145.5026</v>
          </cell>
          <cell r="BJ65">
            <v>24044.1963</v>
          </cell>
          <cell r="BK65">
            <v>25186.090199999999</v>
          </cell>
          <cell r="BL65">
            <v>29367.1476</v>
          </cell>
          <cell r="BM65">
            <v>24328.437399999999</v>
          </cell>
          <cell r="BN65">
            <v>25186.090199999999</v>
          </cell>
          <cell r="BO65">
            <v>28509.494799999997</v>
          </cell>
          <cell r="BP65">
            <v>25186.090199999999</v>
          </cell>
          <cell r="BQ65">
            <v>24328.437399999999</v>
          </cell>
          <cell r="BR65">
            <v>28509.494799999997</v>
          </cell>
          <cell r="BS65">
            <v>23470.784599999999</v>
          </cell>
          <cell r="BT65">
            <v>23470.784599999999</v>
          </cell>
          <cell r="BU65">
            <v>28527.579599999997</v>
          </cell>
          <cell r="BV65">
            <v>24342.559799999999</v>
          </cell>
          <cell r="BW65">
            <v>25506.932400000002</v>
          </cell>
          <cell r="BX65">
            <v>29773.111199999996</v>
          </cell>
          <cell r="BY65">
            <v>24631.818799999997</v>
          </cell>
          <cell r="BZ65">
            <v>25506.932400000002</v>
          </cell>
          <cell r="CA65">
            <v>28897.997599999999</v>
          </cell>
          <cell r="CB65">
            <v>25506.932400000002</v>
          </cell>
          <cell r="CC65">
            <v>24631.818799999997</v>
          </cell>
          <cell r="CD65">
            <v>28897.997599999999</v>
          </cell>
          <cell r="CE65">
            <v>23756.7052</v>
          </cell>
          <cell r="CF65">
            <v>23756.7052</v>
          </cell>
          <cell r="CG65">
            <v>689694.3567</v>
          </cell>
        </row>
        <row r="66">
          <cell r="C66">
            <v>2.5299999999999998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28281.425025</v>
          </cell>
          <cell r="N66">
            <v>11076.6621</v>
          </cell>
          <cell r="O66">
            <v>8943.0601999999999</v>
          </cell>
          <cell r="P66">
            <v>4004.3009999999999</v>
          </cell>
          <cell r="Q66">
            <v>4616.7851099999998</v>
          </cell>
          <cell r="R66">
            <v>3605.2423050000002</v>
          </cell>
          <cell r="S66">
            <v>3880.0348650000001</v>
          </cell>
          <cell r="T66">
            <v>4909.4318700000003</v>
          </cell>
          <cell r="U66">
            <v>5956.9054649999998</v>
          </cell>
          <cell r="V66">
            <v>6299.7489450000003</v>
          </cell>
          <cell r="W66">
            <v>15966.43743</v>
          </cell>
          <cell r="X66">
            <v>6299.7489450000003</v>
          </cell>
          <cell r="Y66">
            <v>7173.2673599999998</v>
          </cell>
          <cell r="Z66">
            <v>11176.44801</v>
          </cell>
          <cell r="AA66">
            <v>5614.0619850000003</v>
          </cell>
          <cell r="AB66">
            <v>5614.0619850000003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0</v>
          </cell>
          <cell r="AJ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133417.6226</v>
          </cell>
          <cell r="AU66">
            <v>2.5270000000000001</v>
          </cell>
          <cell r="AV66">
            <v>0</v>
          </cell>
          <cell r="AW66">
            <v>0</v>
          </cell>
          <cell r="AX66">
            <v>0</v>
          </cell>
          <cell r="AY66">
            <v>0</v>
          </cell>
          <cell r="AZ66">
            <v>0</v>
          </cell>
          <cell r="BA66">
            <v>0</v>
          </cell>
          <cell r="BB66">
            <v>0</v>
          </cell>
          <cell r="BC66">
            <v>0</v>
          </cell>
          <cell r="BD66">
            <v>0</v>
          </cell>
          <cell r="BE66">
            <v>26934.690500000001</v>
          </cell>
          <cell r="BF66">
            <v>10549.201999999999</v>
          </cell>
          <cell r="BG66">
            <v>8517.2001904761892</v>
          </cell>
          <cell r="BH66">
            <v>3813.62</v>
          </cell>
          <cell r="BI66">
            <v>4396.9381999999996</v>
          </cell>
          <cell r="BJ66">
            <v>3433.5641000000001</v>
          </cell>
          <cell r="BK66">
            <v>3695.2712999999999</v>
          </cell>
          <cell r="BL66">
            <v>4675.6494000000002</v>
          </cell>
          <cell r="BM66">
            <v>5673.2432999999992</v>
          </cell>
          <cell r="BN66">
            <v>5999.7609000000002</v>
          </cell>
          <cell r="BO66">
            <v>15206.130885714285</v>
          </cell>
          <cell r="BP66">
            <v>5999.7609000000002</v>
          </cell>
          <cell r="BQ66">
            <v>6831.6831999999995</v>
          </cell>
          <cell r="BR66">
            <v>10644.236199999999</v>
          </cell>
          <cell r="BS66">
            <v>5346.7257</v>
          </cell>
          <cell r="BT66">
            <v>5346.7257</v>
          </cell>
          <cell r="BU66">
            <v>0</v>
          </cell>
          <cell r="BV66">
            <v>0</v>
          </cell>
          <cell r="BW66">
            <v>0</v>
          </cell>
          <cell r="BX66">
            <v>0</v>
          </cell>
          <cell r="BY66">
            <v>0</v>
          </cell>
          <cell r="BZ66">
            <v>0</v>
          </cell>
          <cell r="CA66">
            <v>0</v>
          </cell>
          <cell r="CB66">
            <v>0</v>
          </cell>
          <cell r="CC66">
            <v>0</v>
          </cell>
          <cell r="CD66">
            <v>0</v>
          </cell>
          <cell r="CE66">
            <v>0</v>
          </cell>
          <cell r="CF66">
            <v>0</v>
          </cell>
          <cell r="CG66">
            <v>127064.40247619046</v>
          </cell>
        </row>
        <row r="67">
          <cell r="C67">
            <v>2.5310000000000001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2582.23497</v>
          </cell>
          <cell r="N67">
            <v>3306.74694</v>
          </cell>
          <cell r="O67">
            <v>2433.6171300000001</v>
          </cell>
          <cell r="P67">
            <v>2879.4706500000002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0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  <cell r="AO67">
            <v>11202.06969</v>
          </cell>
          <cell r="AU67">
            <v>2.5270000000000001</v>
          </cell>
          <cell r="AV67">
            <v>0</v>
          </cell>
          <cell r="AW67">
            <v>0</v>
          </cell>
          <cell r="AX67">
            <v>0</v>
          </cell>
          <cell r="AY67">
            <v>0</v>
          </cell>
          <cell r="AZ67">
            <v>0</v>
          </cell>
          <cell r="BA67">
            <v>0</v>
          </cell>
          <cell r="BB67">
            <v>0</v>
          </cell>
          <cell r="BC67">
            <v>0</v>
          </cell>
          <cell r="BD67">
            <v>0</v>
          </cell>
          <cell r="BE67">
            <v>2459.2714000000001</v>
          </cell>
          <cell r="BF67">
            <v>3149.2828</v>
          </cell>
          <cell r="BG67">
            <v>2317.7305999999999</v>
          </cell>
          <cell r="BH67">
            <v>2742.3530000000001</v>
          </cell>
          <cell r="BI67">
            <v>0</v>
          </cell>
          <cell r="BJ67">
            <v>0</v>
          </cell>
          <cell r="BK67">
            <v>0</v>
          </cell>
          <cell r="BL67">
            <v>0</v>
          </cell>
          <cell r="BM67">
            <v>0</v>
          </cell>
          <cell r="BN67">
            <v>0</v>
          </cell>
          <cell r="BO67">
            <v>0</v>
          </cell>
          <cell r="BP67">
            <v>0</v>
          </cell>
          <cell r="BQ67">
            <v>0</v>
          </cell>
          <cell r="BR67">
            <v>0</v>
          </cell>
          <cell r="BS67">
            <v>0</v>
          </cell>
          <cell r="BT67">
            <v>0</v>
          </cell>
          <cell r="BU67">
            <v>0</v>
          </cell>
          <cell r="BV67">
            <v>0</v>
          </cell>
          <cell r="BW67">
            <v>0</v>
          </cell>
          <cell r="BX67">
            <v>0</v>
          </cell>
          <cell r="BY67">
            <v>0</v>
          </cell>
          <cell r="BZ67">
            <v>0</v>
          </cell>
          <cell r="CA67">
            <v>0</v>
          </cell>
          <cell r="CB67">
            <v>0</v>
          </cell>
          <cell r="CC67">
            <v>0</v>
          </cell>
          <cell r="CD67">
            <v>0</v>
          </cell>
          <cell r="CE67">
            <v>0</v>
          </cell>
          <cell r="CF67">
            <v>0</v>
          </cell>
          <cell r="CG67">
            <v>10668.6378</v>
          </cell>
        </row>
        <row r="68">
          <cell r="C68">
            <v>2.532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13424.670735</v>
          </cell>
          <cell r="N68">
            <v>17191.304970000001</v>
          </cell>
          <cell r="O68">
            <v>12652.027814999999</v>
          </cell>
          <cell r="P68">
            <v>14969.956575</v>
          </cell>
          <cell r="Q68">
            <v>17228.012129999999</v>
          </cell>
          <cell r="R68">
            <v>13453.335315</v>
          </cell>
          <cell r="S68">
            <v>14494.421969999999</v>
          </cell>
          <cell r="T68">
            <v>18339.880860000001</v>
          </cell>
          <cell r="U68">
            <v>13705.60989</v>
          </cell>
          <cell r="V68">
            <v>16261.19397</v>
          </cell>
          <cell r="W68">
            <v>18662.82878</v>
          </cell>
          <cell r="X68">
            <v>14494.421969999999</v>
          </cell>
          <cell r="Y68">
            <v>13705.60989</v>
          </cell>
          <cell r="Z68">
            <v>17551.068780000001</v>
          </cell>
          <cell r="AA68">
            <v>12916.79781</v>
          </cell>
          <cell r="AB68">
            <v>12916.79781</v>
          </cell>
          <cell r="AC68">
            <v>17589.046859999999</v>
          </cell>
          <cell r="AD68">
            <v>13735.26693</v>
          </cell>
          <cell r="AE68">
            <v>14797.287539999999</v>
          </cell>
          <cell r="AF68">
            <v>18723.09852</v>
          </cell>
          <cell r="AG68">
            <v>13991.992980000001</v>
          </cell>
          <cell r="AH68">
            <v>17675.81954</v>
          </cell>
          <cell r="AI68">
            <v>17917.803960000001</v>
          </cell>
          <cell r="AJ68">
            <v>14797.287539999999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371195.54313999991</v>
          </cell>
          <cell r="AU68">
            <v>2.5270000000000001</v>
          </cell>
          <cell r="AV68">
            <v>0</v>
          </cell>
          <cell r="AW68">
            <v>0</v>
          </cell>
          <cell r="AX68">
            <v>0</v>
          </cell>
          <cell r="AY68">
            <v>0</v>
          </cell>
          <cell r="AZ68">
            <v>0</v>
          </cell>
          <cell r="BA68">
            <v>0</v>
          </cell>
          <cell r="BB68">
            <v>0</v>
          </cell>
          <cell r="BC68">
            <v>0</v>
          </cell>
          <cell r="BD68">
            <v>0</v>
          </cell>
          <cell r="BE68">
            <v>12785.400699999998</v>
          </cell>
          <cell r="BF68">
            <v>16372.671400000001</v>
          </cell>
          <cell r="BG68">
            <v>12049.550299999999</v>
          </cell>
          <cell r="BH68">
            <v>14257.101499999999</v>
          </cell>
          <cell r="BI68">
            <v>16407.630599999997</v>
          </cell>
          <cell r="BJ68">
            <v>12812.7003</v>
          </cell>
          <cell r="BK68">
            <v>13804.211399999998</v>
          </cell>
          <cell r="BL68">
            <v>17466.553200000002</v>
          </cell>
          <cell r="BM68">
            <v>13052.961799999999</v>
          </cell>
          <cell r="BN68">
            <v>15486.8514</v>
          </cell>
          <cell r="BO68">
            <v>17774.122647619046</v>
          </cell>
          <cell r="BP68">
            <v>13804.211399999998</v>
          </cell>
          <cell r="BQ68">
            <v>13052.961799999999</v>
          </cell>
          <cell r="BR68">
            <v>16715.303599999999</v>
          </cell>
          <cell r="BS68">
            <v>12301.7122</v>
          </cell>
          <cell r="BT68">
            <v>12301.7122</v>
          </cell>
          <cell r="BU68">
            <v>16751.473199999997</v>
          </cell>
          <cell r="BV68">
            <v>13081.2066</v>
          </cell>
          <cell r="BW68">
            <v>14092.654799999998</v>
          </cell>
          <cell r="BX68">
            <v>17831.522399999998</v>
          </cell>
          <cell r="BY68">
            <v>13325.7076</v>
          </cell>
          <cell r="BZ68">
            <v>16834.113847619046</v>
          </cell>
          <cell r="CA68">
            <v>17064.575199999999</v>
          </cell>
          <cell r="CB68">
            <v>14092.654799999998</v>
          </cell>
          <cell r="CC68">
            <v>0</v>
          </cell>
          <cell r="CD68">
            <v>0</v>
          </cell>
          <cell r="CE68">
            <v>0</v>
          </cell>
          <cell r="CF68">
            <v>0</v>
          </cell>
          <cell r="CG68">
            <v>353519.56489523815</v>
          </cell>
        </row>
        <row r="69">
          <cell r="C69">
            <v>2.5329999999999999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4132.7627039999998</v>
          </cell>
          <cell r="O69">
            <v>3041.5276079999999</v>
          </cell>
          <cell r="P69">
            <v>4089.9125399999998</v>
          </cell>
          <cell r="Q69">
            <v>4158.6558299999997</v>
          </cell>
          <cell r="R69">
            <v>3247.4896650000001</v>
          </cell>
          <cell r="S69">
            <v>4964.0433359999997</v>
          </cell>
          <cell r="T69">
            <v>4416.623568</v>
          </cell>
          <cell r="U69">
            <v>12796.102032000001</v>
          </cell>
          <cell r="V69">
            <v>15006.054335999999</v>
          </cell>
          <cell r="W69">
            <v>16386.375263999998</v>
          </cell>
          <cell r="X69">
            <v>13532.568336</v>
          </cell>
          <cell r="Y69">
            <v>14269.588032</v>
          </cell>
          <cell r="Z69">
            <v>16386.375263999998</v>
          </cell>
          <cell r="AA69">
            <v>12059.635727999999</v>
          </cell>
          <cell r="AB69">
            <v>13533.121728</v>
          </cell>
          <cell r="AC69">
            <v>16413.174855000001</v>
          </cell>
          <cell r="AD69">
            <v>12817.029802499999</v>
          </cell>
          <cell r="AE69">
            <v>15286.006648500001</v>
          </cell>
          <cell r="AF69">
            <v>21924.086942999998</v>
          </cell>
          <cell r="AG69">
            <v>13060.8188445</v>
          </cell>
          <cell r="AH69">
            <v>15286.006648500001</v>
          </cell>
          <cell r="AI69">
            <v>16725.365139000001</v>
          </cell>
          <cell r="AJ69">
            <v>13812.5206485</v>
          </cell>
          <cell r="AK69">
            <v>14043.146344500001</v>
          </cell>
          <cell r="AL69">
            <v>16725.365139000001</v>
          </cell>
          <cell r="AM69">
            <v>12309.117040499999</v>
          </cell>
          <cell r="AN69">
            <v>12309.117040499999</v>
          </cell>
          <cell r="AO69">
            <v>322732.59106499999</v>
          </cell>
          <cell r="AU69">
            <v>2.5270000000000001</v>
          </cell>
          <cell r="AV69">
            <v>0</v>
          </cell>
          <cell r="AW69">
            <v>0</v>
          </cell>
          <cell r="AX69">
            <v>0</v>
          </cell>
          <cell r="AY69">
            <v>0</v>
          </cell>
          <cell r="AZ69">
            <v>0</v>
          </cell>
          <cell r="BA69">
            <v>0</v>
          </cell>
          <cell r="BB69">
            <v>0</v>
          </cell>
          <cell r="BC69">
            <v>0</v>
          </cell>
          <cell r="BD69">
            <v>0</v>
          </cell>
          <cell r="BE69">
            <v>0</v>
          </cell>
          <cell r="BF69">
            <v>3935.9644799999996</v>
          </cell>
          <cell r="BG69">
            <v>2896.6929599999999</v>
          </cell>
          <cell r="BH69">
            <v>3895.1547999999998</v>
          </cell>
          <cell r="BI69">
            <v>3960.6245999999996</v>
          </cell>
          <cell r="BJ69">
            <v>3092.8472999999999</v>
          </cell>
          <cell r="BK69">
            <v>4727.66032</v>
          </cell>
          <cell r="BL69">
            <v>4206.3081599999996</v>
          </cell>
          <cell r="BM69">
            <v>12186.76384</v>
          </cell>
          <cell r="BN69">
            <v>14291.480319999999</v>
          </cell>
          <cell r="BO69">
            <v>15606.071679999997</v>
          </cell>
          <cell r="BP69">
            <v>12888.160319999999</v>
          </cell>
          <cell r="BQ69">
            <v>13590.083839999999</v>
          </cell>
          <cell r="BR69">
            <v>15606.071679999997</v>
          </cell>
          <cell r="BS69">
            <v>11485.367359999998</v>
          </cell>
          <cell r="BT69">
            <v>12888.68736</v>
          </cell>
          <cell r="BU69">
            <v>15631.5951</v>
          </cell>
          <cell r="BV69">
            <v>12206.695049999998</v>
          </cell>
          <cell r="BW69">
            <v>14558.101570000001</v>
          </cell>
          <cell r="BX69">
            <v>20880.082802857141</v>
          </cell>
          <cell r="BY69">
            <v>12438.87509</v>
          </cell>
          <cell r="BZ69">
            <v>14558.101570000001</v>
          </cell>
          <cell r="CA69">
            <v>15928.919180000001</v>
          </cell>
          <cell r="CB69">
            <v>13154.781569999999</v>
          </cell>
          <cell r="CC69">
            <v>13374.425090000001</v>
          </cell>
          <cell r="CD69">
            <v>15928.919180000001</v>
          </cell>
          <cell r="CE69">
            <v>11722.968609999998</v>
          </cell>
          <cell r="CF69">
            <v>11722.968609999998</v>
          </cell>
          <cell r="CG69">
            <v>307364.37244285713</v>
          </cell>
        </row>
        <row r="70">
          <cell r="C70">
            <v>2.5339999999999998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691.97949449999999</v>
          </cell>
          <cell r="O70">
            <v>509.26580775000002</v>
          </cell>
          <cell r="P70">
            <v>602.56641375000004</v>
          </cell>
          <cell r="Q70">
            <v>716.16341999999997</v>
          </cell>
          <cell r="R70">
            <v>559.25121000000001</v>
          </cell>
          <cell r="S70">
            <v>591.43832999999995</v>
          </cell>
          <cell r="T70">
            <v>748.35054000000002</v>
          </cell>
          <cell r="U70">
            <v>559.25121000000001</v>
          </cell>
          <cell r="V70">
            <v>591.43832999999995</v>
          </cell>
          <cell r="W70">
            <v>716.16341999999997</v>
          </cell>
          <cell r="X70">
            <v>591.43832999999995</v>
          </cell>
          <cell r="Y70">
            <v>559.25121000000001</v>
          </cell>
          <cell r="Z70">
            <v>235.37367</v>
          </cell>
          <cell r="AA70">
            <v>175.73146499999999</v>
          </cell>
          <cell r="AB70">
            <v>131.10646499999999</v>
          </cell>
          <cell r="AC70">
            <v>243.62215499999999</v>
          </cell>
          <cell r="AD70">
            <v>184.53545249999999</v>
          </cell>
          <cell r="AE70">
            <v>233.3705325</v>
          </cell>
          <cell r="AF70">
            <v>246.26773499999999</v>
          </cell>
          <cell r="AG70">
            <v>184.53545249999999</v>
          </cell>
          <cell r="AH70">
            <v>233.3705325</v>
          </cell>
          <cell r="AI70">
            <v>243.62215499999999</v>
          </cell>
          <cell r="AJ70">
            <v>233.3705325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O70">
            <v>9781.4638634999956</v>
          </cell>
          <cell r="AU70">
            <v>2.528</v>
          </cell>
          <cell r="AV70">
            <v>0</v>
          </cell>
          <cell r="AW70">
            <v>0</v>
          </cell>
          <cell r="AX70">
            <v>0</v>
          </cell>
          <cell r="AY70">
            <v>0</v>
          </cell>
          <cell r="AZ70">
            <v>0</v>
          </cell>
          <cell r="BA70">
            <v>0</v>
          </cell>
          <cell r="BB70">
            <v>0</v>
          </cell>
          <cell r="BC70">
            <v>0</v>
          </cell>
          <cell r="BD70">
            <v>0</v>
          </cell>
          <cell r="BE70">
            <v>0</v>
          </cell>
          <cell r="BF70">
            <v>659.02808999999991</v>
          </cell>
          <cell r="BG70">
            <v>485.01505500000002</v>
          </cell>
          <cell r="BH70">
            <v>573.87277500000005</v>
          </cell>
          <cell r="BI70">
            <v>682.06039999999996</v>
          </cell>
          <cell r="BJ70">
            <v>532.62019999999995</v>
          </cell>
          <cell r="BK70">
            <v>563.27459999999996</v>
          </cell>
          <cell r="BL70">
            <v>712.71479999999997</v>
          </cell>
          <cell r="BM70">
            <v>532.62019999999995</v>
          </cell>
          <cell r="BN70">
            <v>563.27459999999996</v>
          </cell>
          <cell r="BO70">
            <v>682.06039999999996</v>
          </cell>
          <cell r="BP70">
            <v>563.27459999999996</v>
          </cell>
          <cell r="BQ70">
            <v>532.62019999999995</v>
          </cell>
          <cell r="BR70">
            <v>224.16540000000001</v>
          </cell>
          <cell r="BS70">
            <v>167.36329999999998</v>
          </cell>
          <cell r="BT70">
            <v>124.86329999999998</v>
          </cell>
          <cell r="BU70">
            <v>232.02109999999999</v>
          </cell>
          <cell r="BV70">
            <v>175.74804999999998</v>
          </cell>
          <cell r="BW70">
            <v>222.25764999999998</v>
          </cell>
          <cell r="BX70">
            <v>234.54069999999999</v>
          </cell>
          <cell r="BY70">
            <v>175.74804999999998</v>
          </cell>
          <cell r="BZ70">
            <v>222.25764999999998</v>
          </cell>
          <cell r="CA70">
            <v>232.02109999999999</v>
          </cell>
          <cell r="CB70">
            <v>222.25764999999998</v>
          </cell>
          <cell r="CC70">
            <v>0</v>
          </cell>
          <cell r="CD70">
            <v>0</v>
          </cell>
          <cell r="CE70">
            <v>0</v>
          </cell>
          <cell r="CF70">
            <v>0</v>
          </cell>
          <cell r="CG70">
            <v>9315.6798699999981</v>
          </cell>
        </row>
        <row r="71">
          <cell r="AU71"/>
          <cell r="AV71">
            <v>1510681.4855003743</v>
          </cell>
          <cell r="AW71">
            <v>6863801.4429197526</v>
          </cell>
          <cell r="AX71">
            <v>5398109.4697227506</v>
          </cell>
          <cell r="AY71">
            <v>5716136.6877462193</v>
          </cell>
          <cell r="AZ71">
            <v>10979620.891057028</v>
          </cell>
          <cell r="BA71">
            <v>5517472.2332582697</v>
          </cell>
          <cell r="BB71">
            <v>8133822.3949662196</v>
          </cell>
          <cell r="BC71">
            <v>6389397.9838657556</v>
          </cell>
          <cell r="BD71">
            <v>5895764.4610266956</v>
          </cell>
          <cell r="BE71">
            <v>6018641.2254696982</v>
          </cell>
          <cell r="BF71">
            <v>6808056.392981519</v>
          </cell>
          <cell r="BG71">
            <v>5712379.2899642047</v>
          </cell>
          <cell r="BH71">
            <v>6507051.2018230911</v>
          </cell>
          <cell r="BI71">
            <v>7861979.9542877087</v>
          </cell>
          <cell r="BJ71">
            <v>6149148.1891579907</v>
          </cell>
          <cell r="BK71">
            <v>6331980.1426829714</v>
          </cell>
          <cell r="BL71">
            <v>11538602.916975591</v>
          </cell>
          <cell r="BM71">
            <v>6141346.8393519176</v>
          </cell>
          <cell r="BN71">
            <v>8655971.8075354751</v>
          </cell>
          <cell r="BO71">
            <v>7221844.3826396409</v>
          </cell>
          <cell r="BP71">
            <v>6635718.7908688094</v>
          </cell>
          <cell r="BQ71">
            <v>6381481.5253890594</v>
          </cell>
          <cell r="BR71">
            <v>7049631.296572974</v>
          </cell>
          <cell r="BS71">
            <v>5708641.4297159687</v>
          </cell>
          <cell r="BT71">
            <v>5830381.8473350164</v>
          </cell>
          <cell r="BU71">
            <v>7793829.529947144</v>
          </cell>
          <cell r="BV71">
            <v>5609256.3003065549</v>
          </cell>
          <cell r="BW71">
            <v>6007322.7669658931</v>
          </cell>
          <cell r="BX71">
            <v>11421346.102257723</v>
          </cell>
          <cell r="BY71">
            <v>5895986.7165757511</v>
          </cell>
          <cell r="BZ71">
            <v>8393656.2068944648</v>
          </cell>
          <cell r="CA71">
            <v>6728418.9781294875</v>
          </cell>
          <cell r="CB71">
            <v>5997189.6330849407</v>
          </cell>
          <cell r="CC71">
            <v>6037498.8704495598</v>
          </cell>
          <cell r="CD71">
            <v>6360681.952343774</v>
          </cell>
          <cell r="CE71">
            <v>5303762.7608165611</v>
          </cell>
          <cell r="CF71">
            <v>5305880.3893879903</v>
          </cell>
          <cell r="CG71">
            <v>247812494.48997459</v>
          </cell>
        </row>
      </sheetData>
      <sheetData sheetId="3">
        <row r="3">
          <cell r="D3" t="str">
            <v>SubCLIN</v>
          </cell>
          <cell r="E3">
            <v>43525</v>
          </cell>
          <cell r="F3">
            <v>43556</v>
          </cell>
          <cell r="G3">
            <v>43586</v>
          </cell>
          <cell r="H3">
            <v>43617</v>
          </cell>
          <cell r="I3">
            <v>43647</v>
          </cell>
          <cell r="J3">
            <v>43678</v>
          </cell>
          <cell r="K3">
            <v>43709</v>
          </cell>
          <cell r="L3">
            <v>43739</v>
          </cell>
          <cell r="M3">
            <v>43770</v>
          </cell>
          <cell r="N3">
            <v>43800</v>
          </cell>
          <cell r="O3">
            <v>43831</v>
          </cell>
          <cell r="P3">
            <v>43862</v>
          </cell>
          <cell r="Q3">
            <v>43891</v>
          </cell>
          <cell r="R3">
            <v>43922</v>
          </cell>
          <cell r="S3">
            <v>43952</v>
          </cell>
          <cell r="T3">
            <v>43983</v>
          </cell>
          <cell r="U3">
            <v>44013</v>
          </cell>
          <cell r="V3">
            <v>44044</v>
          </cell>
          <cell r="W3">
            <v>44075</v>
          </cell>
          <cell r="X3">
            <v>44105</v>
          </cell>
          <cell r="Y3">
            <v>44136</v>
          </cell>
          <cell r="Z3">
            <v>44166</v>
          </cell>
          <cell r="AA3">
            <v>44197</v>
          </cell>
          <cell r="AB3">
            <v>44228</v>
          </cell>
          <cell r="AC3">
            <v>44256</v>
          </cell>
          <cell r="AD3">
            <v>44287</v>
          </cell>
          <cell r="AE3">
            <v>44317</v>
          </cell>
          <cell r="AF3">
            <v>44348</v>
          </cell>
          <cell r="AG3">
            <v>44378</v>
          </cell>
          <cell r="AH3">
            <v>44409</v>
          </cell>
          <cell r="AI3">
            <v>44440</v>
          </cell>
          <cell r="AJ3">
            <v>44470</v>
          </cell>
          <cell r="AK3">
            <v>44501</v>
          </cell>
          <cell r="AL3">
            <v>44531</v>
          </cell>
        </row>
        <row r="4">
          <cell r="D4">
            <v>1.0009999999999999</v>
          </cell>
          <cell r="E4">
            <v>126853.13892500001</v>
          </cell>
          <cell r="F4">
            <v>167477.84315</v>
          </cell>
          <cell r="G4">
            <v>130726.873475</v>
          </cell>
          <cell r="H4">
            <v>136982.35767500001</v>
          </cell>
          <cell r="I4">
            <v>161222.35894999999</v>
          </cell>
          <cell r="J4">
            <v>136982.35767500001</v>
          </cell>
          <cell r="K4">
            <v>130726.873475</v>
          </cell>
          <cell r="L4">
            <v>173487.67144999999</v>
          </cell>
          <cell r="M4">
            <v>133498.10802499999</v>
          </cell>
          <cell r="N4">
            <v>153918.31062500001</v>
          </cell>
          <cell r="O4">
            <v>173487.67144999999</v>
          </cell>
          <cell r="P4">
            <v>140304.842225</v>
          </cell>
          <cell r="Q4">
            <v>149613.00339500001</v>
          </cell>
          <cell r="R4">
            <v>183459.47651000001</v>
          </cell>
          <cell r="S4">
            <v>142670.13711499999</v>
          </cell>
          <cell r="T4">
            <v>149613.00339500001</v>
          </cell>
          <cell r="U4">
            <v>176516.61022999999</v>
          </cell>
          <cell r="V4">
            <v>149613.00339500001</v>
          </cell>
          <cell r="W4">
            <v>142670.13711499999</v>
          </cell>
          <cell r="X4">
            <v>176516.61022999999</v>
          </cell>
          <cell r="Y4">
            <v>135727.270835</v>
          </cell>
          <cell r="Z4">
            <v>135727.270835</v>
          </cell>
          <cell r="AA4">
            <v>176516.61022999999</v>
          </cell>
          <cell r="AB4">
            <v>142670.13711499999</v>
          </cell>
          <cell r="AC4">
            <v>152170.13527999999</v>
          </cell>
          <cell r="AD4">
            <v>186695.03114000001</v>
          </cell>
          <cell r="AE4">
            <v>145088.10535999999</v>
          </cell>
          <cell r="AF4">
            <v>152170.13527999999</v>
          </cell>
          <cell r="AG4">
            <v>179613.00122000001</v>
          </cell>
          <cell r="AH4">
            <v>152170.13527999999</v>
          </cell>
          <cell r="AI4">
            <v>145088.10535999999</v>
          </cell>
          <cell r="AJ4">
            <v>179613.00122000001</v>
          </cell>
          <cell r="AK4">
            <v>138006.07543999999</v>
          </cell>
          <cell r="AL4">
            <v>138006.07543999999</v>
          </cell>
          <cell r="AM4">
            <v>5195601.4785199994</v>
          </cell>
        </row>
        <row r="5">
          <cell r="D5">
            <v>1.002</v>
          </cell>
          <cell r="E5">
            <v>62385.15400000001</v>
          </cell>
          <cell r="F5">
            <v>69257.678500000009</v>
          </cell>
          <cell r="G5">
            <v>36176.996070000001</v>
          </cell>
          <cell r="H5">
            <v>37076.053110000001</v>
          </cell>
          <cell r="I5">
            <v>40004.019139999997</v>
          </cell>
          <cell r="J5">
            <v>36520.173110000003</v>
          </cell>
          <cell r="K5">
            <v>35621.116069999996</v>
          </cell>
          <cell r="L5">
            <v>49994.553839999993</v>
          </cell>
          <cell r="M5">
            <v>36793.744679999996</v>
          </cell>
          <cell r="N5">
            <v>43534.583400000003</v>
          </cell>
          <cell r="O5">
            <v>50333.964240000001</v>
          </cell>
          <cell r="P5">
            <v>39305.736120000001</v>
          </cell>
          <cell r="Q5">
            <v>42233.910705000002</v>
          </cell>
          <cell r="R5">
            <v>53438.825790000003</v>
          </cell>
          <cell r="S5">
            <v>40491.346584999999</v>
          </cell>
          <cell r="T5">
            <v>42789.790704999999</v>
          </cell>
          <cell r="U5">
            <v>51140.381670000002</v>
          </cell>
          <cell r="V5">
            <v>42233.910705000002</v>
          </cell>
          <cell r="W5">
            <v>39935.466585000002</v>
          </cell>
          <cell r="X5">
            <v>51140.381670000002</v>
          </cell>
          <cell r="Y5">
            <v>37637.022465000002</v>
          </cell>
          <cell r="Z5">
            <v>37637.022465000002</v>
          </cell>
          <cell r="AA5">
            <v>51491.753670000006</v>
          </cell>
          <cell r="AB5">
            <v>40209.852585000001</v>
          </cell>
          <cell r="AC5">
            <v>43203.058920000003</v>
          </cell>
          <cell r="AD5">
            <v>54665.094960000002</v>
          </cell>
          <cell r="AE5">
            <v>41407.752039999999</v>
          </cell>
          <cell r="AF5">
            <v>43758.938920000001</v>
          </cell>
          <cell r="AG5">
            <v>52313.908080000008</v>
          </cell>
          <cell r="AH5">
            <v>43203.058920000003</v>
          </cell>
          <cell r="AI5">
            <v>40851.872040000002</v>
          </cell>
          <cell r="AJ5">
            <v>52313.908080000008</v>
          </cell>
          <cell r="AK5">
            <v>38500.685160000001</v>
          </cell>
          <cell r="AL5">
            <v>38500.685160000001</v>
          </cell>
          <cell r="AM5">
            <v>1516102.4001600007</v>
          </cell>
        </row>
        <row r="6">
          <cell r="D6">
            <v>1.0029999999999999</v>
          </cell>
          <cell r="E6">
            <v>13453.763400000002</v>
          </cell>
          <cell r="F6">
            <v>24299.5592</v>
          </cell>
          <cell r="G6">
            <v>12721.585800000001</v>
          </cell>
          <cell r="H6">
            <v>13453.763400000002</v>
          </cell>
          <cell r="I6">
            <v>16290.9516</v>
          </cell>
          <cell r="J6">
            <v>13453.763400000002</v>
          </cell>
          <cell r="K6">
            <v>255948.71508499995</v>
          </cell>
          <cell r="L6">
            <v>180977.57866999993</v>
          </cell>
          <cell r="M6">
            <v>22369.714115000006</v>
          </cell>
          <cell r="N6">
            <v>26452.298074999999</v>
          </cell>
          <cell r="O6">
            <v>30669.047569999999</v>
          </cell>
          <cell r="P6">
            <v>23968.182035000002</v>
          </cell>
          <cell r="Q6">
            <v>25699.436840000002</v>
          </cell>
          <cell r="R6">
            <v>32494.941920000005</v>
          </cell>
          <cell r="S6">
            <v>24305.487080000003</v>
          </cell>
          <cell r="T6">
            <v>25699.436840000002</v>
          </cell>
          <cell r="U6">
            <v>148885.96016000002</v>
          </cell>
          <cell r="V6">
            <v>25699.436840000002</v>
          </cell>
          <cell r="W6">
            <v>25699.436840000002</v>
          </cell>
          <cell r="X6">
            <v>144273.46807999996</v>
          </cell>
          <cell r="Y6">
            <v>184729.05415999997</v>
          </cell>
          <cell r="Z6">
            <v>22911.537319999999</v>
          </cell>
          <cell r="AA6">
            <v>22911.537319999999</v>
          </cell>
          <cell r="AB6">
            <v>31415.918660000003</v>
          </cell>
          <cell r="AC6">
            <v>24551.412830000001</v>
          </cell>
          <cell r="AD6">
            <v>26323.072580000004</v>
          </cell>
          <cell r="AE6">
            <v>33284.032040000006</v>
          </cell>
          <cell r="AF6">
            <v>24895.183460000004</v>
          </cell>
          <cell r="AG6">
            <v>26323.072580000004</v>
          </cell>
          <cell r="AH6">
            <v>149641.11092000001</v>
          </cell>
          <cell r="AI6">
            <v>26323.072580000004</v>
          </cell>
          <cell r="AJ6">
            <v>147260.39320999995</v>
          </cell>
          <cell r="AK6">
            <v>188554.03741999998</v>
          </cell>
          <cell r="AL6">
            <v>23467.29434</v>
          </cell>
          <cell r="AM6">
            <v>2019407.2563699991</v>
          </cell>
        </row>
        <row r="7">
          <cell r="D7">
            <v>1.004</v>
          </cell>
          <cell r="E7">
            <v>25154.494125000001</v>
          </cell>
          <cell r="F7">
            <v>30114.77175</v>
          </cell>
          <cell r="G7">
            <v>22505.125124999999</v>
          </cell>
          <cell r="H7">
            <v>25154.494125000001</v>
          </cell>
          <cell r="I7">
            <v>28819.512750000002</v>
          </cell>
          <cell r="J7">
            <v>23800.384125</v>
          </cell>
          <cell r="K7">
            <v>23859.235124999999</v>
          </cell>
          <cell r="L7">
            <v>28819.512750000002</v>
          </cell>
          <cell r="M7">
            <v>21209.866125</v>
          </cell>
          <cell r="N7">
            <v>26449.753124999999</v>
          </cell>
          <cell r="O7">
            <v>28819.512750000002</v>
          </cell>
          <cell r="P7">
            <v>22505.125124999999</v>
          </cell>
          <cell r="Q7">
            <v>25630.277999999998</v>
          </cell>
          <cell r="R7">
            <v>30716.784</v>
          </cell>
          <cell r="S7">
            <v>22955.016</v>
          </cell>
          <cell r="T7">
            <v>25630.277999999998</v>
          </cell>
          <cell r="U7">
            <v>29395.632000000001</v>
          </cell>
          <cell r="V7">
            <v>24276.168000000001</v>
          </cell>
          <cell r="W7">
            <v>24309.126</v>
          </cell>
          <cell r="X7">
            <v>29395.632000000001</v>
          </cell>
          <cell r="Y7">
            <v>21633.864000000001</v>
          </cell>
          <cell r="Z7">
            <v>22987.973999999998</v>
          </cell>
          <cell r="AA7">
            <v>29395.632000000001</v>
          </cell>
          <cell r="AB7">
            <v>22955.016</v>
          </cell>
          <cell r="AC7">
            <v>26115.901687500002</v>
          </cell>
          <cell r="AD7">
            <v>31331.246625</v>
          </cell>
          <cell r="AE7">
            <v>23414.211187500001</v>
          </cell>
          <cell r="AF7">
            <v>26115.901687500002</v>
          </cell>
          <cell r="AG7">
            <v>29983.666125</v>
          </cell>
          <cell r="AH7">
            <v>24761.791687500001</v>
          </cell>
          <cell r="AI7">
            <v>24768.321187500002</v>
          </cell>
          <cell r="AJ7">
            <v>29983.666125</v>
          </cell>
          <cell r="AK7">
            <v>22066.630687500001</v>
          </cell>
          <cell r="AL7">
            <v>23420.740687500002</v>
          </cell>
          <cell r="AM7">
            <v>878455.26468749985</v>
          </cell>
        </row>
        <row r="8">
          <cell r="D8">
            <v>1.0049999999999999</v>
          </cell>
          <cell r="E8">
            <v>77815.616024999967</v>
          </cell>
          <cell r="F8">
            <v>90136.930449999898</v>
          </cell>
          <cell r="G8">
            <v>57937.990424999996</v>
          </cell>
          <cell r="H8">
            <v>62822.721025000072</v>
          </cell>
          <cell r="I8">
            <v>74193.973350000073</v>
          </cell>
          <cell r="J8">
            <v>62852.241024999938</v>
          </cell>
          <cell r="K8">
            <v>57937.990425000025</v>
          </cell>
          <cell r="L8">
            <v>75773.66334999993</v>
          </cell>
          <cell r="M8">
            <v>54603.429824999999</v>
          </cell>
          <cell r="N8">
            <v>66157.281625000003</v>
          </cell>
          <cell r="O8">
            <v>74193.97335</v>
          </cell>
          <cell r="P8">
            <v>59488.160424999944</v>
          </cell>
          <cell r="Q8">
            <v>62498.661119999997</v>
          </cell>
          <cell r="R8">
            <v>80630.108559999935</v>
          </cell>
          <cell r="S8">
            <v>59097.373439999996</v>
          </cell>
          <cell r="T8">
            <v>64048.831120000003</v>
          </cell>
          <cell r="U8">
            <v>75678.650880000059</v>
          </cell>
          <cell r="V8">
            <v>64048.83111999993</v>
          </cell>
          <cell r="W8">
            <v>59097.37344000001</v>
          </cell>
          <cell r="X8">
            <v>77228.820879999927</v>
          </cell>
          <cell r="Y8">
            <v>55696.085760000002</v>
          </cell>
          <cell r="Z8">
            <v>57246.255760000007</v>
          </cell>
          <cell r="AA8">
            <v>75678.650879999987</v>
          </cell>
          <cell r="AB8">
            <v>60647.543439999929</v>
          </cell>
          <cell r="AC8">
            <v>63749.837654999952</v>
          </cell>
          <cell r="AD8">
            <v>82213.22988999993</v>
          </cell>
          <cell r="AE8">
            <v>60280.458734999993</v>
          </cell>
          <cell r="AF8">
            <v>65300.007655000067</v>
          </cell>
          <cell r="AG8">
            <v>77193.680970000074</v>
          </cell>
          <cell r="AH8">
            <v>65300.007654999943</v>
          </cell>
          <cell r="AI8">
            <v>60280.458735000037</v>
          </cell>
          <cell r="AJ8">
            <v>78743.850970000043</v>
          </cell>
          <cell r="AK8">
            <v>56811.079814999997</v>
          </cell>
          <cell r="AL8">
            <v>58361.249815000017</v>
          </cell>
          <cell r="AM8">
            <v>2273745.019595</v>
          </cell>
        </row>
        <row r="9">
          <cell r="D9">
            <v>1.006</v>
          </cell>
          <cell r="E9">
            <v>25154.494125000001</v>
          </cell>
          <cell r="F9">
            <v>30114.77175</v>
          </cell>
          <cell r="G9">
            <v>22505.125124999999</v>
          </cell>
          <cell r="H9">
            <v>25154.494125000001</v>
          </cell>
          <cell r="I9">
            <v>28819.512750000002</v>
          </cell>
          <cell r="J9">
            <v>23800.384125</v>
          </cell>
          <cell r="K9">
            <v>23859.235124999999</v>
          </cell>
          <cell r="L9">
            <v>28819.512750000002</v>
          </cell>
          <cell r="M9">
            <v>21209.866125</v>
          </cell>
          <cell r="N9">
            <v>26449.753124999999</v>
          </cell>
          <cell r="O9">
            <v>28819.512750000002</v>
          </cell>
          <cell r="P9">
            <v>22505.125124999999</v>
          </cell>
          <cell r="Q9">
            <v>25630.277999999998</v>
          </cell>
          <cell r="R9">
            <v>30716.784</v>
          </cell>
          <cell r="S9">
            <v>22955.016</v>
          </cell>
          <cell r="T9">
            <v>25630.277999999998</v>
          </cell>
          <cell r="U9">
            <v>29395.632000000001</v>
          </cell>
          <cell r="V9">
            <v>24276.168000000001</v>
          </cell>
          <cell r="W9">
            <v>24309.126</v>
          </cell>
          <cell r="X9">
            <v>29395.632000000001</v>
          </cell>
          <cell r="Y9">
            <v>21633.864000000001</v>
          </cell>
          <cell r="Z9">
            <v>22987.973999999998</v>
          </cell>
          <cell r="AA9">
            <v>29395.632000000001</v>
          </cell>
          <cell r="AB9">
            <v>22955.016</v>
          </cell>
          <cell r="AC9">
            <v>26115.901687500002</v>
          </cell>
          <cell r="AD9">
            <v>31331.246625</v>
          </cell>
          <cell r="AE9">
            <v>23414.211187500001</v>
          </cell>
          <cell r="AF9">
            <v>26115.901687500002</v>
          </cell>
          <cell r="AG9">
            <v>29983.666125</v>
          </cell>
          <cell r="AH9">
            <v>24761.791687500001</v>
          </cell>
          <cell r="AI9">
            <v>24768.321187500002</v>
          </cell>
          <cell r="AJ9">
            <v>29983.666125</v>
          </cell>
          <cell r="AK9">
            <v>22066.630687500001</v>
          </cell>
          <cell r="AL9">
            <v>23420.740687500002</v>
          </cell>
          <cell r="AM9">
            <v>878455.26468749985</v>
          </cell>
        </row>
        <row r="10">
          <cell r="D10">
            <v>1.008</v>
          </cell>
          <cell r="E10">
            <v>30744.732950000001</v>
          </cell>
          <cell r="F10">
            <v>38539.852099999996</v>
          </cell>
          <cell r="G10">
            <v>29145.73415</v>
          </cell>
          <cell r="H10">
            <v>30744.732950000001</v>
          </cell>
          <cell r="I10">
            <v>36940.853300000002</v>
          </cell>
          <cell r="J10">
            <v>30744.732949999998</v>
          </cell>
          <cell r="K10">
            <v>29145.73415</v>
          </cell>
          <cell r="L10">
            <v>36940.853300000002</v>
          </cell>
          <cell r="M10">
            <v>27546.735349999999</v>
          </cell>
          <cell r="N10">
            <v>32343.731749999999</v>
          </cell>
          <cell r="O10">
            <v>36940.853300000002</v>
          </cell>
          <cell r="P10">
            <v>29145.73415</v>
          </cell>
          <cell r="Q10">
            <v>31332.405139999999</v>
          </cell>
          <cell r="R10">
            <v>39283.437320000005</v>
          </cell>
          <cell r="S10">
            <v>29701.424180000002</v>
          </cell>
          <cell r="T10">
            <v>31332.405139999999</v>
          </cell>
          <cell r="U10">
            <v>37652.456359999996</v>
          </cell>
          <cell r="V10">
            <v>31332.405139999999</v>
          </cell>
          <cell r="W10">
            <v>29701.424180000002</v>
          </cell>
          <cell r="X10">
            <v>37652.456359999996</v>
          </cell>
          <cell r="Y10">
            <v>28070.443219999997</v>
          </cell>
          <cell r="Z10">
            <v>28070.443219999997</v>
          </cell>
          <cell r="AA10">
            <v>37652.456359999996</v>
          </cell>
          <cell r="AB10">
            <v>29701.424180000002</v>
          </cell>
          <cell r="AC10">
            <v>31931.62271</v>
          </cell>
          <cell r="AD10">
            <v>40041.630980000002</v>
          </cell>
          <cell r="AE10">
            <v>30268.031269999999</v>
          </cell>
          <cell r="AF10">
            <v>31931.62271</v>
          </cell>
          <cell r="AG10">
            <v>38378.039539999998</v>
          </cell>
          <cell r="AH10">
            <v>31931.62271</v>
          </cell>
          <cell r="AI10">
            <v>30268.031269999999</v>
          </cell>
          <cell r="AJ10">
            <v>38378.039539999998</v>
          </cell>
          <cell r="AK10">
            <v>28604.439829999999</v>
          </cell>
          <cell r="AL10">
            <v>28604.439829999999</v>
          </cell>
          <cell r="AM10">
            <v>1110744.9815900002</v>
          </cell>
        </row>
        <row r="11">
          <cell r="D11">
            <v>1.0089999999999999</v>
          </cell>
          <cell r="E11">
            <v>30384.56925</v>
          </cell>
          <cell r="F11">
            <v>38445.781499999997</v>
          </cell>
          <cell r="G11">
            <v>28730.987249999998</v>
          </cell>
          <cell r="H11">
            <v>48005.13438000001</v>
          </cell>
          <cell r="I11">
            <v>58128.666120000009</v>
          </cell>
          <cell r="J11">
            <v>48005.13438000001</v>
          </cell>
          <cell r="K11">
            <v>45392.610060000006</v>
          </cell>
          <cell r="L11">
            <v>58128.666120000009</v>
          </cell>
          <cell r="M11">
            <v>35551.310549999995</v>
          </cell>
          <cell r="N11">
            <v>42064.527750000001</v>
          </cell>
          <cell r="O11">
            <v>48306.360900000007</v>
          </cell>
          <cell r="P11">
            <v>37722.382949999999</v>
          </cell>
          <cell r="Q11">
            <v>40691.213325000004</v>
          </cell>
          <cell r="R11">
            <v>51486.841349999995</v>
          </cell>
          <cell r="S11">
            <v>38476.725525000002</v>
          </cell>
          <cell r="T11">
            <v>40691.213325000004</v>
          </cell>
          <cell r="U11">
            <v>49272.353549999993</v>
          </cell>
          <cell r="V11">
            <v>40691.213325000004</v>
          </cell>
          <cell r="W11">
            <v>38476.725525000002</v>
          </cell>
          <cell r="X11">
            <v>49272.353549999993</v>
          </cell>
          <cell r="Y11">
            <v>36262.237725000006</v>
          </cell>
          <cell r="Z11">
            <v>36262.237725000006</v>
          </cell>
          <cell r="AA11">
            <v>49272.353549999993</v>
          </cell>
          <cell r="AB11">
            <v>38476.725525000002</v>
          </cell>
          <cell r="AC11">
            <v>41503.680855000006</v>
          </cell>
          <cell r="AD11">
            <v>52514.861490000003</v>
          </cell>
          <cell r="AE11">
            <v>39244.977135000008</v>
          </cell>
          <cell r="AF11">
            <v>41503.680855000006</v>
          </cell>
          <cell r="AG11">
            <v>50256.157770000005</v>
          </cell>
          <cell r="AH11">
            <v>41503.680855000006</v>
          </cell>
          <cell r="AI11">
            <v>39244.977135000008</v>
          </cell>
          <cell r="AJ11">
            <v>50256.157770000005</v>
          </cell>
          <cell r="AK11">
            <v>36986.273414999996</v>
          </cell>
          <cell r="AL11">
            <v>36986.273414999996</v>
          </cell>
          <cell r="AM11">
            <v>1458199.0459049998</v>
          </cell>
        </row>
        <row r="12">
          <cell r="D12">
            <v>2.0009999999999999</v>
          </cell>
          <cell r="E12">
            <v>96000</v>
          </cell>
          <cell r="F12">
            <v>106874.79825223688</v>
          </cell>
          <cell r="G12">
            <v>87180.856711899454</v>
          </cell>
          <cell r="H12">
            <v>92363.383073745004</v>
          </cell>
          <cell r="I12">
            <v>92340.081845536886</v>
          </cell>
          <cell r="J12">
            <v>88075.785531982518</v>
          </cell>
          <cell r="K12">
            <v>89744.79990934502</v>
          </cell>
          <cell r="L12">
            <v>113618.97234553688</v>
          </cell>
          <cell r="M12">
            <v>82015.532910570008</v>
          </cell>
          <cell r="N12">
            <v>92600.983740765922</v>
          </cell>
          <cell r="O12">
            <v>123054.98041371937</v>
          </cell>
          <cell r="P12">
            <v>102018.57323075249</v>
          </cell>
          <cell r="Q12">
            <v>102846.03302698674</v>
          </cell>
          <cell r="R12">
            <v>118635.65921452219</v>
          </cell>
          <cell r="S12">
            <v>88725.59824715725</v>
          </cell>
          <cell r="T12">
            <v>89551.674130859072</v>
          </cell>
          <cell r="U12">
            <v>101933.24910341343</v>
          </cell>
          <cell r="V12">
            <v>94472.508991409079</v>
          </cell>
          <cell r="W12">
            <v>84862.870602621566</v>
          </cell>
          <cell r="X12">
            <v>111603.09285341343</v>
          </cell>
          <cell r="Y12">
            <v>78379.326228846548</v>
          </cell>
          <cell r="Z12">
            <v>96738.578716342512</v>
          </cell>
          <cell r="AA12">
            <v>119711.65329201095</v>
          </cell>
          <cell r="AB12">
            <v>96692.859231524068</v>
          </cell>
          <cell r="AC12">
            <v>99656.798121812346</v>
          </cell>
          <cell r="AD12">
            <v>118635.65921452219</v>
          </cell>
          <cell r="AE12">
            <v>88725.59824715725</v>
          </cell>
          <cell r="AF12">
            <v>89551.674130859072</v>
          </cell>
          <cell r="AG12">
            <v>101933.24910341343</v>
          </cell>
          <cell r="AH12">
            <v>94472.508991409079</v>
          </cell>
          <cell r="AI12">
            <v>84862.870602621566</v>
          </cell>
          <cell r="AJ12">
            <v>111603.09285341343</v>
          </cell>
          <cell r="AK12">
            <v>78379.326228846548</v>
          </cell>
          <cell r="AL12">
            <v>96738.578716342512</v>
          </cell>
          <cell r="AM12">
            <v>3314601.2078155945</v>
          </cell>
        </row>
        <row r="13">
          <cell r="D13">
            <v>2.0019999999999998</v>
          </cell>
          <cell r="E13">
            <v>83891.617425000004</v>
          </cell>
          <cell r="F13">
            <v>72469.525929195835</v>
          </cell>
          <cell r="G13">
            <v>140334.75661823331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/>
          <cell r="S13"/>
          <cell r="T13"/>
          <cell r="U13"/>
          <cell r="V13"/>
          <cell r="W13"/>
          <cell r="X13"/>
          <cell r="Y13"/>
          <cell r="Z13"/>
          <cell r="AA13"/>
          <cell r="AB13"/>
          <cell r="AC13"/>
          <cell r="AD13"/>
          <cell r="AE13"/>
          <cell r="AF13"/>
          <cell r="AG13"/>
          <cell r="AH13"/>
          <cell r="AI13"/>
          <cell r="AJ13"/>
          <cell r="AK13"/>
          <cell r="AL13"/>
          <cell r="AM13">
            <v>296695.89997242915</v>
          </cell>
        </row>
        <row r="14">
          <cell r="D14">
            <v>2.0030000000000001</v>
          </cell>
          <cell r="E14">
            <v>222000</v>
          </cell>
          <cell r="F14">
            <v>257147.26405198048</v>
          </cell>
          <cell r="G14">
            <v>222721.91145755019</v>
          </cell>
          <cell r="H14">
            <v>307835.91924099665</v>
          </cell>
          <cell r="I14">
            <v>398864.30984129815</v>
          </cell>
          <cell r="J14">
            <v>339045.20836599666</v>
          </cell>
          <cell r="K14">
            <v>366971.8905825502</v>
          </cell>
          <cell r="L14">
            <v>395941.30671629816</v>
          </cell>
          <cell r="M14">
            <v>310596.56488528475</v>
          </cell>
          <cell r="N14">
            <v>392579.76641089638</v>
          </cell>
          <cell r="O14">
            <v>422054.33719808818</v>
          </cell>
          <cell r="P14">
            <v>342326.09658470767</v>
          </cell>
          <cell r="Q14">
            <v>404331.2212262695</v>
          </cell>
          <cell r="R14">
            <v>257147.26405198048</v>
          </cell>
          <cell r="S14">
            <v>222721.91145755019</v>
          </cell>
          <cell r="T14">
            <v>307835.91924099665</v>
          </cell>
          <cell r="U14">
            <v>398864.30984129815</v>
          </cell>
          <cell r="V14">
            <v>339045.20836599672</v>
          </cell>
          <cell r="W14">
            <v>366971.8905825502</v>
          </cell>
          <cell r="X14">
            <v>395941.30671629816</v>
          </cell>
          <cell r="Y14">
            <v>310596.56488528481</v>
          </cell>
          <cell r="Z14">
            <v>392579.76641089638</v>
          </cell>
          <cell r="AA14">
            <v>422054.33719808818</v>
          </cell>
          <cell r="AB14">
            <v>342326.09658470767</v>
          </cell>
          <cell r="AC14">
            <v>404331.2212262695</v>
          </cell>
          <cell r="AD14">
            <v>257147.26405198048</v>
          </cell>
          <cell r="AE14">
            <v>222721.91145755019</v>
          </cell>
          <cell r="AF14">
            <v>307835.91924099665</v>
          </cell>
          <cell r="AG14">
            <v>398864.30984129815</v>
          </cell>
          <cell r="AH14">
            <v>339045.20836599672</v>
          </cell>
          <cell r="AI14">
            <v>366971.8905825502</v>
          </cell>
          <cell r="AJ14">
            <v>395941.30671629816</v>
          </cell>
          <cell r="AK14">
            <v>310596.56488528481</v>
          </cell>
          <cell r="AL14">
            <v>392579.76641089638</v>
          </cell>
          <cell r="AM14">
            <v>11534535.734676685</v>
          </cell>
        </row>
        <row r="15">
          <cell r="D15">
            <v>2.004</v>
          </cell>
          <cell r="E15">
            <v>119228</v>
          </cell>
          <cell r="F15">
            <v>95405.667190168286</v>
          </cell>
          <cell r="G15">
            <v>78771.070388836233</v>
          </cell>
          <cell r="H15">
            <v>112728.09048916315</v>
          </cell>
          <cell r="I15">
            <v>112492.8465759704</v>
          </cell>
          <cell r="J15">
            <v>83859.041825375651</v>
          </cell>
          <cell r="K15">
            <v>97491.666876436226</v>
          </cell>
          <cell r="L15">
            <v>105309.5340759704</v>
          </cell>
          <cell r="M15">
            <v>85205.044185406005</v>
          </cell>
          <cell r="N15">
            <v>112374.1442996143</v>
          </cell>
          <cell r="O15">
            <v>107196.42145245288</v>
          </cell>
          <cell r="P15">
            <v>74918.127506131219</v>
          </cell>
          <cell r="Q15">
            <v>104457.95337787169</v>
          </cell>
          <cell r="R15">
            <v>95405.667190168286</v>
          </cell>
          <cell r="S15">
            <v>78771.070388836233</v>
          </cell>
          <cell r="T15">
            <v>112728.09048916315</v>
          </cell>
          <cell r="U15">
            <v>112492.8465759704</v>
          </cell>
          <cell r="V15">
            <v>83859.041825375651</v>
          </cell>
          <cell r="W15">
            <v>97491.666876436226</v>
          </cell>
          <cell r="X15">
            <v>105309.5340759704</v>
          </cell>
          <cell r="Y15">
            <v>85205.044185406005</v>
          </cell>
          <cell r="Z15">
            <v>112374.1442996143</v>
          </cell>
          <cell r="AA15">
            <v>107196.42145245288</v>
          </cell>
          <cell r="AB15">
            <v>74918.127506131219</v>
          </cell>
          <cell r="AC15">
            <v>104457.95337787169</v>
          </cell>
          <cell r="AD15">
            <v>95405.667190168286</v>
          </cell>
          <cell r="AE15">
            <v>78771.070388836233</v>
          </cell>
          <cell r="AF15">
            <v>112728.09048916315</v>
          </cell>
          <cell r="AG15">
            <v>112492.8465759704</v>
          </cell>
          <cell r="AH15">
            <v>83859.041825375651</v>
          </cell>
          <cell r="AI15">
            <v>97491.666876436226</v>
          </cell>
          <cell r="AJ15">
            <v>105309.5340759704</v>
          </cell>
          <cell r="AK15">
            <v>85205.044185406005</v>
          </cell>
          <cell r="AL15">
            <v>112374.1442996143</v>
          </cell>
          <cell r="AM15">
            <v>3343284.3223937331</v>
          </cell>
        </row>
        <row r="16">
          <cell r="D16">
            <v>2.0049999999999999</v>
          </cell>
          <cell r="E16">
            <v>119228</v>
          </cell>
          <cell r="F16">
            <v>21103.456239002815</v>
          </cell>
          <cell r="G16">
            <v>20753.533520658752</v>
          </cell>
          <cell r="H16">
            <v>16649.174820698438</v>
          </cell>
          <cell r="I16">
            <v>26564.794981869374</v>
          </cell>
          <cell r="J16">
            <v>16649.174820698438</v>
          </cell>
          <cell r="K16">
            <v>21900.100708158752</v>
          </cell>
          <cell r="L16">
            <v>26382</v>
          </cell>
          <cell r="M16">
            <v>46541</v>
          </cell>
          <cell r="N16">
            <v>32364</v>
          </cell>
          <cell r="O16">
            <v>43688</v>
          </cell>
          <cell r="P16">
            <v>33944</v>
          </cell>
          <cell r="Q16">
            <v>35978</v>
          </cell>
          <cell r="R16">
            <v>43688</v>
          </cell>
          <cell r="S16">
            <v>33944</v>
          </cell>
          <cell r="T16">
            <v>35978</v>
          </cell>
          <cell r="U16">
            <v>43688</v>
          </cell>
          <cell r="V16">
            <v>33944</v>
          </cell>
          <cell r="W16">
            <v>35978</v>
          </cell>
          <cell r="X16">
            <v>43688</v>
          </cell>
          <cell r="Y16">
            <v>33944</v>
          </cell>
          <cell r="Z16">
            <v>35978</v>
          </cell>
          <cell r="AA16">
            <v>43688</v>
          </cell>
          <cell r="AB16">
            <v>33944</v>
          </cell>
          <cell r="AC16">
            <v>35978</v>
          </cell>
          <cell r="AD16">
            <v>43688</v>
          </cell>
          <cell r="AE16">
            <v>33944</v>
          </cell>
          <cell r="AF16">
            <v>35978</v>
          </cell>
          <cell r="AG16">
            <v>43688</v>
          </cell>
          <cell r="AH16">
            <v>33944</v>
          </cell>
          <cell r="AI16">
            <v>35978</v>
          </cell>
          <cell r="AJ16">
            <v>43688</v>
          </cell>
          <cell r="AK16">
            <v>33944</v>
          </cell>
          <cell r="AL16">
            <v>35978</v>
          </cell>
          <cell r="AM16">
            <v>1257015.2350910865</v>
          </cell>
        </row>
        <row r="17">
          <cell r="D17">
            <v>2.0059999999999998</v>
          </cell>
          <cell r="E17">
            <v>225679.51999999996</v>
          </cell>
          <cell r="F17">
            <v>220671.87401688314</v>
          </cell>
          <cell r="G17">
            <v>178199.223934487</v>
          </cell>
          <cell r="H17">
            <v>190056.6762763501</v>
          </cell>
          <cell r="I17">
            <v>223653.3698881297</v>
          </cell>
          <cell r="J17">
            <v>198754.21774514602</v>
          </cell>
          <cell r="K17">
            <v>224066.79915450662</v>
          </cell>
          <cell r="L17">
            <v>270452.69785019528</v>
          </cell>
          <cell r="M17">
            <v>204491.57280724935</v>
          </cell>
          <cell r="N17">
            <v>225196.26308878037</v>
          </cell>
          <cell r="O17">
            <v>296867.48390624532</v>
          </cell>
          <cell r="P17">
            <v>241540.72633773656</v>
          </cell>
          <cell r="Q17">
            <v>240850.45571027588</v>
          </cell>
          <cell r="R17">
            <v>219987.40221808158</v>
          </cell>
          <cell r="S17">
            <v>177807.00930238949</v>
          </cell>
          <cell r="T17">
            <v>189616.09897950609</v>
          </cell>
          <cell r="U17">
            <v>223121.86918991213</v>
          </cell>
          <cell r="V17">
            <v>194389.01835450612</v>
          </cell>
          <cell r="W17">
            <v>190673.83792738951</v>
          </cell>
          <cell r="X17">
            <v>247197.18793991211</v>
          </cell>
          <cell r="Y17">
            <v>190808.87405388078</v>
          </cell>
          <cell r="Z17">
            <v>202936.000321117</v>
          </cell>
          <cell r="AA17">
            <v>269956.02704595716</v>
          </cell>
          <cell r="AB17">
            <v>220519.54749926701</v>
          </cell>
          <cell r="AC17">
            <v>218694.70920393741</v>
          </cell>
          <cell r="AD17">
            <v>219987.40221808158</v>
          </cell>
          <cell r="AE17">
            <v>177807.00930238949</v>
          </cell>
          <cell r="AF17">
            <v>189616.09897950609</v>
          </cell>
          <cell r="AG17">
            <v>223121.86918991213</v>
          </cell>
          <cell r="AH17">
            <v>194389.01835450612</v>
          </cell>
          <cell r="AI17">
            <v>190673.83792738951</v>
          </cell>
          <cell r="AJ17">
            <v>247197.18793991211</v>
          </cell>
          <cell r="AK17">
            <v>190808.87405388078</v>
          </cell>
          <cell r="AL17">
            <v>202936.000321117</v>
          </cell>
          <cell r="AM17">
            <v>7322725.7610385371</v>
          </cell>
        </row>
        <row r="18">
          <cell r="D18">
            <v>2.0070000000000001</v>
          </cell>
          <cell r="E18">
            <v>47172.678524999996</v>
          </cell>
          <cell r="F18">
            <v>97395.430176395865</v>
          </cell>
          <cell r="G18">
            <v>78482.630095129367</v>
          </cell>
          <cell r="H18">
            <v>81536.880034808288</v>
          </cell>
          <cell r="I18">
            <v>92773.796714640106</v>
          </cell>
          <cell r="J18">
            <v>88749.671147584988</v>
          </cell>
          <cell r="K18">
            <v>83700.289936320944</v>
          </cell>
          <cell r="L18">
            <v>110021.02850537281</v>
          </cell>
          <cell r="M18">
            <v>80982.373069717869</v>
          </cell>
          <cell r="N18">
            <v>87017.643064338132</v>
          </cell>
          <cell r="O18">
            <v>97615.491297217814</v>
          </cell>
          <cell r="P18">
            <v>82231.618831755943</v>
          </cell>
          <cell r="Q18">
            <v>86464.859643200645</v>
          </cell>
          <cell r="R18">
            <v>92157.486368327984</v>
          </cell>
          <cell r="S18">
            <v>76852.977349579596</v>
          </cell>
          <cell r="T18">
            <v>79325.984552671143</v>
          </cell>
          <cell r="U18">
            <v>109548.03858328563</v>
          </cell>
          <cell r="V18">
            <v>79325.984552671143</v>
          </cell>
          <cell r="W18">
            <v>76852.977349579596</v>
          </cell>
          <cell r="X18">
            <v>103613.83233328562</v>
          </cell>
          <cell r="Y18">
            <v>74220.771562948241</v>
          </cell>
          <cell r="Z18">
            <v>82014.579323260288</v>
          </cell>
          <cell r="AA18">
            <v>89561.488629285624</v>
          </cell>
          <cell r="AB18">
            <v>77122.361317579605</v>
          </cell>
          <cell r="AC18">
            <v>80969.266683857539</v>
          </cell>
          <cell r="AD18">
            <v>92157.486368327984</v>
          </cell>
          <cell r="AE18">
            <v>76852.977349579596</v>
          </cell>
          <cell r="AF18">
            <v>79325.984552671143</v>
          </cell>
          <cell r="AG18">
            <v>109548.03858328563</v>
          </cell>
          <cell r="AH18">
            <v>79325.984552671143</v>
          </cell>
          <cell r="AI18">
            <v>76852.977349579596</v>
          </cell>
          <cell r="AJ18">
            <v>103613.83233328562</v>
          </cell>
          <cell r="AK18">
            <v>74220.771562948241</v>
          </cell>
          <cell r="AL18">
            <v>82014.579323260288</v>
          </cell>
          <cell r="AM18">
            <v>2909622.7716234247</v>
          </cell>
        </row>
        <row r="19">
          <cell r="D19">
            <v>2.008</v>
          </cell>
          <cell r="E19">
            <v>15318.697274999999</v>
          </cell>
          <cell r="F19">
            <v>68829.17659206751</v>
          </cell>
          <cell r="G19">
            <v>63146.629984941566</v>
          </cell>
          <cell r="H19">
            <v>64701.764431506555</v>
          </cell>
          <cell r="I19">
            <v>100527.86408049001</v>
          </cell>
          <cell r="J19">
            <v>64701.764431506555</v>
          </cell>
          <cell r="K19">
            <v>90774.754984941566</v>
          </cell>
          <cell r="L19">
            <v>67374.114080489991</v>
          </cell>
          <cell r="M19">
            <v>62581.553933062503</v>
          </cell>
          <cell r="N19">
            <v>65505.22139259</v>
          </cell>
          <cell r="O19">
            <v>70542.675190417518</v>
          </cell>
          <cell r="P19">
            <v>65632.99490312906</v>
          </cell>
          <cell r="Q19">
            <v>67555.603543636884</v>
          </cell>
          <cell r="R19">
            <v>68829.17659206751</v>
          </cell>
          <cell r="S19">
            <v>63146.629984941566</v>
          </cell>
          <cell r="T19">
            <v>64701.764431506555</v>
          </cell>
          <cell r="U19">
            <v>100527.86408049001</v>
          </cell>
          <cell r="V19">
            <v>64701.764431506555</v>
          </cell>
          <cell r="W19">
            <v>90774.754984941566</v>
          </cell>
          <cell r="X19">
            <v>67374.114080489991</v>
          </cell>
          <cell r="Y19">
            <v>62581.553933062503</v>
          </cell>
          <cell r="Z19">
            <v>65505.22139259</v>
          </cell>
          <cell r="AA19">
            <v>70542.675190417518</v>
          </cell>
          <cell r="AB19">
            <v>65632.99490312906</v>
          </cell>
          <cell r="AC19">
            <v>67555.603543636884</v>
          </cell>
          <cell r="AD19">
            <v>68829.17659206751</v>
          </cell>
          <cell r="AE19">
            <v>63146.629984941566</v>
          </cell>
          <cell r="AF19">
            <v>64701.764431506555</v>
          </cell>
          <cell r="AG19">
            <v>100527.86408049001</v>
          </cell>
          <cell r="AH19">
            <v>64701.764431506555</v>
          </cell>
          <cell r="AI19">
            <v>90774.754984941566</v>
          </cell>
          <cell r="AJ19">
            <v>67374.114080489991</v>
          </cell>
          <cell r="AK19">
            <v>62581.553933062503</v>
          </cell>
          <cell r="AL19">
            <v>65505.22139259</v>
          </cell>
          <cell r="AM19">
            <v>2367209.7762841564</v>
          </cell>
        </row>
        <row r="20">
          <cell r="D20">
            <v>2.0089999999999999</v>
          </cell>
          <cell r="E20">
            <v>72191.008000000002</v>
          </cell>
          <cell r="F20">
            <v>118697.04065930267</v>
          </cell>
          <cell r="G20">
            <v>92715.304681625974</v>
          </cell>
          <cell r="H20">
            <v>96213.547293689058</v>
          </cell>
          <cell r="I20">
            <v>114896.80284309523</v>
          </cell>
          <cell r="J20">
            <v>98147.516043689058</v>
          </cell>
          <cell r="K20">
            <v>90557.069056625973</v>
          </cell>
          <cell r="L20">
            <v>124642.78471809522</v>
          </cell>
          <cell r="M20">
            <v>88921.633526957172</v>
          </cell>
          <cell r="N20">
            <v>108897.89510603496</v>
          </cell>
          <cell r="O20">
            <v>129969.93391891271</v>
          </cell>
          <cell r="P20">
            <v>102328.035728706</v>
          </cell>
          <cell r="Q20">
            <v>105876.12296077823</v>
          </cell>
          <cell r="R20">
            <v>118697.04065930267</v>
          </cell>
          <cell r="S20">
            <v>92715.304681625974</v>
          </cell>
          <cell r="T20">
            <v>96213.547293689058</v>
          </cell>
          <cell r="U20">
            <v>114896.80284309523</v>
          </cell>
          <cell r="V20">
            <v>98147.516043689058</v>
          </cell>
          <cell r="W20">
            <v>90557.069056625973</v>
          </cell>
          <cell r="X20">
            <v>124642.78471809522</v>
          </cell>
          <cell r="Y20">
            <v>88921.633526957172</v>
          </cell>
          <cell r="Z20">
            <v>108897.89510603496</v>
          </cell>
          <cell r="AA20">
            <v>129969.93391891271</v>
          </cell>
          <cell r="AB20">
            <v>102328.035728706</v>
          </cell>
          <cell r="AC20">
            <v>105876.12296077823</v>
          </cell>
          <cell r="AD20">
            <v>118697.04065930267</v>
          </cell>
          <cell r="AE20">
            <v>92715.304681625974</v>
          </cell>
          <cell r="AF20">
            <v>96213.547293689058</v>
          </cell>
          <cell r="AG20">
            <v>114896.80284309523</v>
          </cell>
          <cell r="AH20">
            <v>98147.516043689058</v>
          </cell>
          <cell r="AI20">
            <v>90557.069056625973</v>
          </cell>
          <cell r="AJ20">
            <v>124642.78471809522</v>
          </cell>
          <cell r="AK20">
            <v>88921.633526957172</v>
          </cell>
          <cell r="AL20">
            <v>108897.89510603496</v>
          </cell>
          <cell r="AM20">
            <v>3549607.9750041408</v>
          </cell>
        </row>
        <row r="21">
          <cell r="D21">
            <v>2.0110000000000001</v>
          </cell>
          <cell r="E21">
            <v>16135.594650000001</v>
          </cell>
          <cell r="F21">
            <v>21100.560066834612</v>
          </cell>
          <cell r="G21">
            <v>15838.770034365469</v>
          </cell>
          <cell r="H21">
            <v>16690.732996957035</v>
          </cell>
          <cell r="I21">
            <v>20178.342184080939</v>
          </cell>
          <cell r="J21">
            <v>16690.732996957035</v>
          </cell>
          <cell r="K21">
            <v>18097.111687157343</v>
          </cell>
          <cell r="L21">
            <v>20274.525489664687</v>
          </cell>
          <cell r="M21">
            <v>14964.643804403671</v>
          </cell>
          <cell r="N21">
            <v>17803.716860981956</v>
          </cell>
          <cell r="O21">
            <v>40559.354344864696</v>
          </cell>
          <cell r="P21">
            <v>31735.984252307349</v>
          </cell>
          <cell r="Q21">
            <v>33572.900489179374</v>
          </cell>
          <cell r="R21">
            <v>19403.01930595711</v>
          </cell>
          <cell r="S21">
            <v>14494.677456941719</v>
          </cell>
          <cell r="T21">
            <v>15281.924042591721</v>
          </cell>
          <cell r="U21">
            <v>18545.517800145</v>
          </cell>
          <cell r="V21">
            <v>15281.924042591721</v>
          </cell>
          <cell r="W21">
            <v>16753.019109733592</v>
          </cell>
          <cell r="X21">
            <v>18641.701105728749</v>
          </cell>
          <cell r="Y21">
            <v>13685.267603921486</v>
          </cell>
          <cell r="Z21">
            <v>16330.191529675081</v>
          </cell>
          <cell r="AA21">
            <v>35188.529960928754</v>
          </cell>
          <cell r="AB21">
            <v>27472.891674883598</v>
          </cell>
          <cell r="AC21">
            <v>29034.827266183103</v>
          </cell>
          <cell r="AD21">
            <v>19403.01930595711</v>
          </cell>
          <cell r="AE21">
            <v>14494.677456941719</v>
          </cell>
          <cell r="AF21">
            <v>15281.924042591721</v>
          </cell>
          <cell r="AG21">
            <v>18545.517800145</v>
          </cell>
          <cell r="AH21">
            <v>15281.924042591721</v>
          </cell>
          <cell r="AI21">
            <v>16753.019109733592</v>
          </cell>
          <cell r="AJ21">
            <v>18641.701105728749</v>
          </cell>
          <cell r="AK21">
            <v>13685.267603921486</v>
          </cell>
          <cell r="AL21">
            <v>16330.191529675081</v>
          </cell>
          <cell r="AM21">
            <v>672173.70275432197</v>
          </cell>
        </row>
        <row r="22">
          <cell r="D22">
            <v>2.012</v>
          </cell>
          <cell r="E22">
            <v>7502.5760000000009</v>
          </cell>
          <cell r="F22">
            <v>25099.672402035892</v>
          </cell>
          <cell r="G22">
            <v>18670.812267997902</v>
          </cell>
          <cell r="H22">
            <v>24190.422748566343</v>
          </cell>
          <cell r="I22">
            <v>28933.671921467445</v>
          </cell>
          <cell r="J22">
            <v>24778.422748566343</v>
          </cell>
          <cell r="K22">
            <v>23935.617267997903</v>
          </cell>
          <cell r="L22">
            <v>30858.873171467443</v>
          </cell>
          <cell r="M22">
            <v>18499.885285104465</v>
          </cell>
          <cell r="N22">
            <v>22149.86514370927</v>
          </cell>
          <cell r="O22">
            <v>25944.996249212447</v>
          </cell>
          <cell r="P22">
            <v>19991.190577387904</v>
          </cell>
          <cell r="Q22">
            <v>21036.716188609586</v>
          </cell>
          <cell r="R22">
            <v>12991.072402035887</v>
          </cell>
          <cell r="S22">
            <v>9621.9122679979027</v>
          </cell>
          <cell r="T22">
            <v>14620.722748566342</v>
          </cell>
          <cell r="U22">
            <v>17345.871921467446</v>
          </cell>
          <cell r="V22">
            <v>14620.722748566342</v>
          </cell>
          <cell r="W22">
            <v>14298.717267997901</v>
          </cell>
          <cell r="X22">
            <v>18515.073171467448</v>
          </cell>
          <cell r="Y22">
            <v>9383.7852851044627</v>
          </cell>
          <cell r="Z22">
            <v>11387.365143709274</v>
          </cell>
          <cell r="AA22">
            <v>13601.196249212448</v>
          </cell>
          <cell r="AB22">
            <v>10354.290577387903</v>
          </cell>
          <cell r="AC22">
            <v>10879.016188609581</v>
          </cell>
          <cell r="AD22">
            <v>12991.072402035887</v>
          </cell>
          <cell r="AE22">
            <v>9621.9122679979027</v>
          </cell>
          <cell r="AF22">
            <v>14620.722748566342</v>
          </cell>
          <cell r="AG22">
            <v>17345.871921467446</v>
          </cell>
          <cell r="AH22">
            <v>14620.722748566342</v>
          </cell>
          <cell r="AI22">
            <v>14298.717267997901</v>
          </cell>
          <cell r="AJ22">
            <v>18515.073171467448</v>
          </cell>
          <cell r="AK22">
            <v>9383.7852851044627</v>
          </cell>
          <cell r="AL22">
            <v>11387.365143709274</v>
          </cell>
          <cell r="AM22">
            <v>571997.71090115886</v>
          </cell>
        </row>
        <row r="23">
          <cell r="D23">
            <v>2.0129999999999999</v>
          </cell>
          <cell r="E23">
            <v>52815</v>
          </cell>
          <cell r="F23">
            <v>76684.933169785625</v>
          </cell>
          <cell r="G23">
            <v>60856.226801490091</v>
          </cell>
          <cell r="H23">
            <v>66768.259333595794</v>
          </cell>
          <cell r="I23">
            <v>76187.431446112751</v>
          </cell>
          <cell r="J23">
            <v>63452.884333595801</v>
          </cell>
          <cell r="K23">
            <v>60856.226801490091</v>
          </cell>
          <cell r="L23">
            <v>124148.041719395</v>
          </cell>
          <cell r="M23">
            <v>76622.31757941666</v>
          </cell>
          <cell r="N23">
            <v>85033.352028792433</v>
          </cell>
          <cell r="O23">
            <v>112750.70460386002</v>
          </cell>
          <cell r="P23">
            <v>103535.95884490061</v>
          </cell>
          <cell r="Q23">
            <v>119639.31996556888</v>
          </cell>
          <cell r="R23">
            <v>76684.933169785625</v>
          </cell>
          <cell r="S23">
            <v>60856.226801490091</v>
          </cell>
          <cell r="T23">
            <v>66768.259333595794</v>
          </cell>
          <cell r="U23">
            <v>76187.431446112751</v>
          </cell>
          <cell r="V23">
            <v>63452.884333595801</v>
          </cell>
          <cell r="W23">
            <v>60856.226801490091</v>
          </cell>
          <cell r="X23">
            <v>76187.431446112751</v>
          </cell>
          <cell r="Y23">
            <v>58297.386762136455</v>
          </cell>
          <cell r="Z23">
            <v>66482.696654080501</v>
          </cell>
          <cell r="AA23">
            <v>93912.257411655242</v>
          </cell>
          <cell r="AB23">
            <v>69528.157396702591</v>
          </cell>
          <cell r="AC23">
            <v>75035.069261747383</v>
          </cell>
          <cell r="AD23">
            <v>76684.933169785625</v>
          </cell>
          <cell r="AE23">
            <v>60856.226801490091</v>
          </cell>
          <cell r="AF23">
            <v>66768.259333595794</v>
          </cell>
          <cell r="AG23">
            <v>76187.431446112751</v>
          </cell>
          <cell r="AH23">
            <v>63452.884333595801</v>
          </cell>
          <cell r="AI23">
            <v>60856.226801490091</v>
          </cell>
          <cell r="AJ23">
            <v>76187.431446112751</v>
          </cell>
          <cell r="AK23">
            <v>58297.386762136455</v>
          </cell>
          <cell r="AL23">
            <v>66482.696654080501</v>
          </cell>
          <cell r="AM23">
            <v>2529373.0941949086</v>
          </cell>
        </row>
        <row r="24">
          <cell r="D24">
            <v>2.0150000000000001</v>
          </cell>
          <cell r="E24">
            <v>81187.399999999994</v>
          </cell>
          <cell r="F24">
            <v>116278.74821995173</v>
          </cell>
          <cell r="G24">
            <v>91934.26940521301</v>
          </cell>
          <cell r="H24">
            <v>117160.13281850312</v>
          </cell>
          <cell r="I24">
            <v>135718.29023906955</v>
          </cell>
          <cell r="J24">
            <v>125766.83386812813</v>
          </cell>
          <cell r="K24">
            <v>127858.41845052551</v>
          </cell>
          <cell r="L24">
            <v>134854.28777194454</v>
          </cell>
          <cell r="M24">
            <v>104260.34947245356</v>
          </cell>
          <cell r="N24">
            <v>118702.28771470152</v>
          </cell>
          <cell r="O24">
            <v>145287.14399601892</v>
          </cell>
          <cell r="P24">
            <v>115105.56925981134</v>
          </cell>
          <cell r="Q24">
            <v>122873.51293353598</v>
          </cell>
          <cell r="R24">
            <v>116278.74821995173</v>
          </cell>
          <cell r="S24">
            <v>91934.26940521301</v>
          </cell>
          <cell r="T24">
            <v>117160.13281850312</v>
          </cell>
          <cell r="U24">
            <v>135718.29023906955</v>
          </cell>
          <cell r="V24">
            <v>125766.83386812813</v>
          </cell>
          <cell r="W24">
            <v>124476.73595052552</v>
          </cell>
          <cell r="X24">
            <v>134854.28777194454</v>
          </cell>
          <cell r="Y24">
            <v>104260.34947245356</v>
          </cell>
          <cell r="Z24">
            <v>118702.28771470152</v>
          </cell>
          <cell r="AA24">
            <v>145287.14399601892</v>
          </cell>
          <cell r="AB24">
            <v>115105.56925981134</v>
          </cell>
          <cell r="AC24">
            <v>122873.51293353598</v>
          </cell>
          <cell r="AD24">
            <v>116278.74821995173</v>
          </cell>
          <cell r="AE24">
            <v>91934.26940521301</v>
          </cell>
          <cell r="AF24">
            <v>117160.13281850312</v>
          </cell>
          <cell r="AG24">
            <v>135718.29023906955</v>
          </cell>
          <cell r="AH24">
            <v>125766.83386812813</v>
          </cell>
          <cell r="AI24">
            <v>124476.73595052552</v>
          </cell>
          <cell r="AJ24">
            <v>134854.28777194454</v>
          </cell>
          <cell r="AK24">
            <v>104260.34947245356</v>
          </cell>
          <cell r="AL24">
            <v>118702.28771470152</v>
          </cell>
          <cell r="AM24">
            <v>4058557.3412602041</v>
          </cell>
        </row>
        <row r="25">
          <cell r="D25">
            <v>2.016</v>
          </cell>
          <cell r="E25">
            <v>102028.02025500001</v>
          </cell>
          <cell r="F25">
            <v>107443.29908010234</v>
          </cell>
          <cell r="G25">
            <v>76679.316743775693</v>
          </cell>
          <cell r="H25">
            <v>86806.208730676633</v>
          </cell>
          <cell r="I25">
            <v>141601.60156136955</v>
          </cell>
          <cell r="J25">
            <v>141512.90574894217</v>
          </cell>
          <cell r="K25">
            <v>133110.8356487088</v>
          </cell>
          <cell r="L25">
            <v>177954.42106174235</v>
          </cell>
          <cell r="M25">
            <v>137472.70628405188</v>
          </cell>
          <cell r="N25">
            <v>155203.33248472592</v>
          </cell>
          <cell r="O25">
            <v>178958.93472316986</v>
          </cell>
          <cell r="P25">
            <v>153300.59418406151</v>
          </cell>
          <cell r="Q25">
            <v>154195.38099217863</v>
          </cell>
          <cell r="R25">
            <v>106956.13189260234</v>
          </cell>
          <cell r="S25">
            <v>76192.14955627569</v>
          </cell>
          <cell r="T25">
            <v>122470.54154317666</v>
          </cell>
          <cell r="U25">
            <v>150432.63225114634</v>
          </cell>
          <cell r="V25">
            <v>122470.54154317666</v>
          </cell>
          <cell r="W25">
            <v>118420.5271279882</v>
          </cell>
          <cell r="X25">
            <v>165108.35100114634</v>
          </cell>
          <cell r="Y25">
            <v>125398.56346292788</v>
          </cell>
          <cell r="Z25">
            <v>142647.97777820294</v>
          </cell>
          <cell r="AA25">
            <v>166112.86466257382</v>
          </cell>
          <cell r="AB25">
            <v>141027.25193130819</v>
          </cell>
          <cell r="AC25">
            <v>142120.55130212795</v>
          </cell>
          <cell r="AD25">
            <v>106956.13189260234</v>
          </cell>
          <cell r="AE25">
            <v>76192.14955627569</v>
          </cell>
          <cell r="AF25">
            <v>122470.54154317666</v>
          </cell>
          <cell r="AG25">
            <v>150432.63225114634</v>
          </cell>
          <cell r="AH25">
            <v>122470.54154317666</v>
          </cell>
          <cell r="AI25">
            <v>118420.5271279882</v>
          </cell>
          <cell r="AJ25">
            <v>165108.35100114634</v>
          </cell>
          <cell r="AK25">
            <v>125398.56346292788</v>
          </cell>
          <cell r="AL25">
            <v>142647.97777820294</v>
          </cell>
          <cell r="AM25">
            <v>4455723.0577078005</v>
          </cell>
        </row>
        <row r="26">
          <cell r="D26">
            <v>2.0169999999999999</v>
          </cell>
          <cell r="E26">
            <v>35554.115999999995</v>
          </cell>
          <cell r="F26">
            <v>58092.902169371999</v>
          </cell>
          <cell r="G26">
            <v>42204.382912821151</v>
          </cell>
          <cell r="H26">
            <v>49695.508067088842</v>
          </cell>
          <cell r="I26">
            <v>92738.548701816806</v>
          </cell>
          <cell r="J26">
            <v>112386.77302333886</v>
          </cell>
          <cell r="K26">
            <v>82115.307244071169</v>
          </cell>
          <cell r="L26">
            <v>104887.04870181681</v>
          </cell>
          <cell r="M26">
            <v>84211.344031868037</v>
          </cell>
          <cell r="N26">
            <v>99120.800359911213</v>
          </cell>
          <cell r="O26">
            <v>115602.92390872432</v>
          </cell>
          <cell r="P26">
            <v>95336.876605806145</v>
          </cell>
          <cell r="Q26">
            <v>99125.314546105641</v>
          </cell>
          <cell r="R26">
            <v>58092.902169371999</v>
          </cell>
          <cell r="S26">
            <v>42204.382912821151</v>
          </cell>
          <cell r="T26">
            <v>49695.508067088842</v>
          </cell>
          <cell r="U26">
            <v>92738.548701816806</v>
          </cell>
          <cell r="V26">
            <v>83156.741773338843</v>
          </cell>
          <cell r="W26">
            <v>82115.307244071155</v>
          </cell>
          <cell r="X26">
            <v>104887.04870181681</v>
          </cell>
          <cell r="Y26">
            <v>84211.344031868037</v>
          </cell>
          <cell r="Z26">
            <v>99120.800359911213</v>
          </cell>
          <cell r="AA26">
            <v>115602.92390872432</v>
          </cell>
          <cell r="AB26">
            <v>95336.876605806145</v>
          </cell>
          <cell r="AC26">
            <v>99125.314546105641</v>
          </cell>
          <cell r="AD26">
            <v>58092.902169371999</v>
          </cell>
          <cell r="AE26">
            <v>42204.382912821151</v>
          </cell>
          <cell r="AF26">
            <v>49695.508067088842</v>
          </cell>
          <cell r="AG26">
            <v>92738.548701816806</v>
          </cell>
          <cell r="AH26">
            <v>83156.741773338843</v>
          </cell>
          <cell r="AI26">
            <v>82115.307244071155</v>
          </cell>
          <cell r="AJ26">
            <v>104887.04870181681</v>
          </cell>
          <cell r="AK26">
            <v>84211.344031868037</v>
          </cell>
          <cell r="AL26">
            <v>99120.800359911213</v>
          </cell>
          <cell r="AM26">
            <v>2773582.1292575868</v>
          </cell>
        </row>
        <row r="27">
          <cell r="D27">
            <v>2.0179999999999998</v>
          </cell>
          <cell r="E27">
            <v>91253.400000000009</v>
          </cell>
          <cell r="F27">
            <v>98765.570913544419</v>
          </cell>
          <cell r="G27">
            <v>73713.628980212699</v>
          </cell>
          <cell r="H27">
            <v>91482.400288314777</v>
          </cell>
          <cell r="I27">
            <v>103692.23667923109</v>
          </cell>
          <cell r="J27">
            <v>90231.768565239778</v>
          </cell>
          <cell r="K27">
            <v>88781.279123387678</v>
          </cell>
          <cell r="L27">
            <v>110358.13033725608</v>
          </cell>
          <cell r="M27">
            <v>78163.771109456837</v>
          </cell>
          <cell r="N27">
            <v>96372.651062027609</v>
          </cell>
          <cell r="O27">
            <v>118853.69393911357</v>
          </cell>
          <cell r="P27">
            <v>91826.403680687683</v>
          </cell>
          <cell r="Q27">
            <v>97756.313184632716</v>
          </cell>
          <cell r="R27">
            <v>122383.40498684479</v>
          </cell>
          <cell r="S27">
            <v>91288.954249646369</v>
          </cell>
          <cell r="T27">
            <v>113543.64941131168</v>
          </cell>
          <cell r="U27">
            <v>134759.49409361</v>
          </cell>
          <cell r="V27">
            <v>109118.71728781168</v>
          </cell>
          <cell r="W27">
            <v>107067.18612464637</v>
          </cell>
          <cell r="X27">
            <v>131996.68159361015</v>
          </cell>
          <cell r="Y27">
            <v>92245.685665544181</v>
          </cell>
          <cell r="Z27">
            <v>109769.15470409581</v>
          </cell>
          <cell r="AA27">
            <v>133834.47257134263</v>
          </cell>
          <cell r="AB27">
            <v>103528.80805962384</v>
          </cell>
          <cell r="AC27">
            <v>110338.7791067794</v>
          </cell>
          <cell r="AD27">
            <v>122383.40498684479</v>
          </cell>
          <cell r="AE27">
            <v>91288.954249646369</v>
          </cell>
          <cell r="AF27">
            <v>113543.64941131168</v>
          </cell>
          <cell r="AG27">
            <v>134759.49409361012</v>
          </cell>
          <cell r="AH27">
            <v>109118.71728781168</v>
          </cell>
          <cell r="AI27">
            <v>107067.18612464637</v>
          </cell>
          <cell r="AJ27">
            <v>131996.68159361015</v>
          </cell>
          <cell r="AK27">
            <v>92245.685665544181</v>
          </cell>
          <cell r="AL27">
            <v>109769.15470409581</v>
          </cell>
          <cell r="AM27">
            <v>3603299.1638350938</v>
          </cell>
        </row>
        <row r="28">
          <cell r="D28">
            <v>2.0190000000000001</v>
          </cell>
          <cell r="E28">
            <v>194000</v>
          </cell>
          <cell r="F28">
            <v>189990.45233905537</v>
          </cell>
          <cell r="G28">
            <v>228310.0122330015</v>
          </cell>
          <cell r="H28">
            <v>235917.56234997866</v>
          </cell>
          <cell r="I28">
            <v>285917.03285656776</v>
          </cell>
          <cell r="J28">
            <v>264406.71359997866</v>
          </cell>
          <cell r="K28">
            <v>304685.48487675143</v>
          </cell>
          <cell r="L28">
            <v>373437.63035656774</v>
          </cell>
          <cell r="M28">
            <v>303921.05366787181</v>
          </cell>
          <cell r="N28">
            <v>338890.91578865645</v>
          </cell>
          <cell r="O28">
            <v>360845.39254609024</v>
          </cell>
          <cell r="P28">
            <v>318342.02295275399</v>
          </cell>
          <cell r="Q28">
            <v>320687.55028474348</v>
          </cell>
          <cell r="R28">
            <v>187179.49766718037</v>
          </cell>
          <cell r="S28">
            <v>212398.68900999011</v>
          </cell>
          <cell r="T28">
            <v>219287.1803582173</v>
          </cell>
          <cell r="U28">
            <v>315824.75086480641</v>
          </cell>
          <cell r="V28">
            <v>286518.1816082173</v>
          </cell>
          <cell r="W28">
            <v>275795.30288499012</v>
          </cell>
          <cell r="X28">
            <v>356807.24836480635</v>
          </cell>
          <cell r="Y28">
            <v>287290.67167611036</v>
          </cell>
          <cell r="Z28">
            <v>322260.53379689506</v>
          </cell>
          <cell r="AA28">
            <v>344215.01055432879</v>
          </cell>
          <cell r="AB28">
            <v>301711.6409609926</v>
          </cell>
          <cell r="AC28">
            <v>304057.1682929821</v>
          </cell>
          <cell r="AD28">
            <v>187179.49766718037</v>
          </cell>
          <cell r="AE28">
            <v>212398.68900999011</v>
          </cell>
          <cell r="AF28">
            <v>219287.1803582173</v>
          </cell>
          <cell r="AG28">
            <v>315824.75086480641</v>
          </cell>
          <cell r="AH28">
            <v>286518.1816082173</v>
          </cell>
          <cell r="AI28">
            <v>275795.30288499012</v>
          </cell>
          <cell r="AJ28">
            <v>356807.24836480635</v>
          </cell>
          <cell r="AK28">
            <v>287290.67167611036</v>
          </cell>
          <cell r="AL28">
            <v>322260.53379689506</v>
          </cell>
          <cell r="AM28">
            <v>9596059.7561227493</v>
          </cell>
        </row>
        <row r="29">
          <cell r="D29">
            <v>2.02</v>
          </cell>
          <cell r="E29">
            <v>76450.455999999991</v>
          </cell>
          <cell r="F29">
            <v>96838.225416753776</v>
          </cell>
          <cell r="G29">
            <v>76473.450913734501</v>
          </cell>
          <cell r="H29">
            <v>103208.56105448377</v>
          </cell>
          <cell r="I29">
            <v>108921.13309522471</v>
          </cell>
          <cell r="J29">
            <v>102939.78824948377</v>
          </cell>
          <cell r="K29">
            <v>117287.6326492261</v>
          </cell>
          <cell r="L29">
            <v>133305.05508378721</v>
          </cell>
          <cell r="M29">
            <v>89197.157143985998</v>
          </cell>
          <cell r="N29">
            <v>102205.17590059584</v>
          </cell>
          <cell r="O29">
            <v>127067.32034681221</v>
          </cell>
          <cell r="P29">
            <v>102277.75021309362</v>
          </cell>
          <cell r="Q29">
            <v>106357.29948309643</v>
          </cell>
          <cell r="R29">
            <v>96691.631656974845</v>
          </cell>
          <cell r="S29">
            <v>76363.505593900292</v>
          </cell>
          <cell r="T29">
            <v>103043.41055267108</v>
          </cell>
          <cell r="U29">
            <v>108638.72971222308</v>
          </cell>
          <cell r="V29">
            <v>92607.263677671086</v>
          </cell>
          <cell r="W29">
            <v>90332.652396329402</v>
          </cell>
          <cell r="X29">
            <v>110580.00908722308</v>
          </cell>
          <cell r="Y29">
            <v>83714.830410479117</v>
          </cell>
          <cell r="Z29">
            <v>95023.320216804656</v>
          </cell>
          <cell r="AA29">
            <v>119939.48613909558</v>
          </cell>
          <cell r="AB29">
            <v>96790.274805749388</v>
          </cell>
          <cell r="AC29">
            <v>100357.38195973236</v>
          </cell>
          <cell r="AD29">
            <v>96691.631656974845</v>
          </cell>
          <cell r="AE29">
            <v>76363.505593900292</v>
          </cell>
          <cell r="AF29">
            <v>103043.41055267108</v>
          </cell>
          <cell r="AG29">
            <v>108638.72971222308</v>
          </cell>
          <cell r="AH29">
            <v>92607.263677671086</v>
          </cell>
          <cell r="AI29">
            <v>90332.652396329402</v>
          </cell>
          <cell r="AJ29">
            <v>110580.00908722308</v>
          </cell>
          <cell r="AK29">
            <v>83714.830410479117</v>
          </cell>
          <cell r="AL29">
            <v>95023.320216804656</v>
          </cell>
          <cell r="AM29">
            <v>3373606.8550634086</v>
          </cell>
        </row>
        <row r="30">
          <cell r="D30">
            <v>2.0209999999999999</v>
          </cell>
          <cell r="E30">
            <v>205474</v>
          </cell>
          <cell r="F30">
            <v>229997</v>
          </cell>
          <cell r="G30">
            <v>159554</v>
          </cell>
          <cell r="H30">
            <v>201470</v>
          </cell>
          <cell r="I30">
            <v>250042</v>
          </cell>
          <cell r="J30">
            <v>196169</v>
          </cell>
          <cell r="K30">
            <v>223317</v>
          </cell>
          <cell r="L30">
            <v>382852</v>
          </cell>
          <cell r="M30">
            <v>338966</v>
          </cell>
          <cell r="N30">
            <v>384582</v>
          </cell>
          <cell r="O30">
            <v>351435</v>
          </cell>
          <cell r="P30">
            <v>288852</v>
          </cell>
          <cell r="Q30">
            <v>315103</v>
          </cell>
          <cell r="R30">
            <v>351435</v>
          </cell>
          <cell r="S30">
            <v>288852</v>
          </cell>
          <cell r="T30">
            <v>315103</v>
          </cell>
          <cell r="U30">
            <v>351435</v>
          </cell>
          <cell r="V30">
            <v>288852</v>
          </cell>
          <cell r="W30">
            <v>315103</v>
          </cell>
          <cell r="X30">
            <v>274102.79349814774</v>
          </cell>
          <cell r="Y30">
            <v>214436.16458335254</v>
          </cell>
          <cell r="Z30">
            <v>257960.58501457516</v>
          </cell>
          <cell r="AA30">
            <v>312148.6653100152</v>
          </cell>
          <cell r="AB30">
            <v>252964.04726372007</v>
          </cell>
          <cell r="AC30">
            <v>278518.17481115664</v>
          </cell>
          <cell r="AD30">
            <v>275303.95399239328</v>
          </cell>
          <cell r="AE30">
            <v>204860.40197732756</v>
          </cell>
          <cell r="AF30">
            <v>246776.72955456667</v>
          </cell>
          <cell r="AG30">
            <v>295348.8216231477</v>
          </cell>
          <cell r="AH30">
            <v>235026.25699206663</v>
          </cell>
          <cell r="AI30">
            <v>256510.15266482759</v>
          </cell>
          <cell r="AJ30">
            <v>274102.79349814774</v>
          </cell>
          <cell r="AK30">
            <v>214436.16458335254</v>
          </cell>
          <cell r="AL30">
            <v>257960.58501457516</v>
          </cell>
          <cell r="AM30">
            <v>9289049.290381372</v>
          </cell>
        </row>
        <row r="31">
          <cell r="D31">
            <v>2.0219999999999998</v>
          </cell>
          <cell r="E31">
            <v>28629.146699999998</v>
          </cell>
          <cell r="F31"/>
          <cell r="G31"/>
          <cell r="H31"/>
          <cell r="I31"/>
          <cell r="J31"/>
          <cell r="K31"/>
          <cell r="L31"/>
          <cell r="M31"/>
          <cell r="N31"/>
          <cell r="O31"/>
          <cell r="P31"/>
          <cell r="Q31"/>
          <cell r="R31"/>
          <cell r="S31"/>
          <cell r="T31"/>
          <cell r="U31"/>
          <cell r="V31"/>
          <cell r="W31"/>
          <cell r="X31"/>
          <cell r="Y31"/>
          <cell r="Z31"/>
          <cell r="AA31"/>
          <cell r="AB31"/>
          <cell r="AC31"/>
          <cell r="AD31"/>
          <cell r="AE31"/>
          <cell r="AF31"/>
          <cell r="AG31"/>
          <cell r="AH31"/>
          <cell r="AI31"/>
          <cell r="AJ31"/>
          <cell r="AK31"/>
          <cell r="AL31"/>
          <cell r="AM31">
            <v>28629.146699999998</v>
          </cell>
        </row>
        <row r="32">
          <cell r="D32">
            <v>2.0230000000000001</v>
          </cell>
          <cell r="E32">
            <v>52815</v>
          </cell>
          <cell r="F32">
            <v>67934.145758768296</v>
          </cell>
          <cell r="G32">
            <v>64136.610563402479</v>
          </cell>
          <cell r="H32">
            <v>66037.389230358982</v>
          </cell>
          <cell r="I32">
            <v>73654.486686121629</v>
          </cell>
          <cell r="J32">
            <v>72792.902855358974</v>
          </cell>
          <cell r="K32">
            <v>64153.116839034046</v>
          </cell>
          <cell r="L32">
            <v>73654.486686121629</v>
          </cell>
          <cell r="M32">
            <v>58536.627244595642</v>
          </cell>
          <cell r="N32">
            <v>65339.103728472524</v>
          </cell>
          <cell r="O32">
            <v>74003.409076756623</v>
          </cell>
          <cell r="P32">
            <v>58873.943659351542</v>
          </cell>
          <cell r="Q32">
            <v>55328.842000789635</v>
          </cell>
          <cell r="R32">
            <v>67934.145758768296</v>
          </cell>
          <cell r="S32">
            <v>64136.610563402479</v>
          </cell>
          <cell r="T32">
            <v>66037.389230358982</v>
          </cell>
          <cell r="U32">
            <v>73654.486686121629</v>
          </cell>
          <cell r="V32">
            <v>72792.902855358974</v>
          </cell>
          <cell r="W32">
            <v>64153.116839034046</v>
          </cell>
          <cell r="X32">
            <v>73654.486686121629</v>
          </cell>
          <cell r="Y32">
            <v>58536.627244595642</v>
          </cell>
          <cell r="Z32">
            <v>65339.103728472524</v>
          </cell>
          <cell r="AA32">
            <v>74003.409076756623</v>
          </cell>
          <cell r="AB32">
            <v>58873.943659351542</v>
          </cell>
          <cell r="AC32">
            <v>55328.842000789635</v>
          </cell>
          <cell r="AD32">
            <v>67934.145758768296</v>
          </cell>
          <cell r="AE32">
            <v>64136.610563402479</v>
          </cell>
          <cell r="AF32">
            <v>66037.389230358982</v>
          </cell>
          <cell r="AG32">
            <v>73654.486686121629</v>
          </cell>
          <cell r="AH32">
            <v>72792.902855358974</v>
          </cell>
          <cell r="AI32">
            <v>64153.116839034046</v>
          </cell>
          <cell r="AJ32">
            <v>73654.486686121629</v>
          </cell>
          <cell r="AK32">
            <v>58536.627244595642</v>
          </cell>
          <cell r="AL32">
            <v>65339.103728472524</v>
          </cell>
          <cell r="AM32">
            <v>2247943.998250498</v>
          </cell>
        </row>
        <row r="33">
          <cell r="D33">
            <v>2.0249999999999999</v>
          </cell>
          <cell r="E33">
            <v>83340</v>
          </cell>
          <cell r="F33">
            <v>49883.493700099039</v>
          </cell>
          <cell r="G33">
            <v>44379.708890063521</v>
          </cell>
          <cell r="H33">
            <v>46995.704746783798</v>
          </cell>
          <cell r="I33">
            <v>54040.516350570055</v>
          </cell>
          <cell r="J33">
            <v>45708.119356783791</v>
          </cell>
          <cell r="K33">
            <v>44453.98087083712</v>
          </cell>
          <cell r="L33">
            <v>53492.872192746618</v>
          </cell>
          <cell r="M33">
            <v>63178.634833797849</v>
          </cell>
          <cell r="N33">
            <v>74629.813529264065</v>
          </cell>
          <cell r="O33">
            <v>87151.478977416627</v>
          </cell>
          <cell r="P33">
            <v>69866.589148589614</v>
          </cell>
          <cell r="Q33">
            <v>75085.295902843616</v>
          </cell>
          <cell r="R33">
            <v>49883.493700099039</v>
          </cell>
          <cell r="S33">
            <v>44379.708890063521</v>
          </cell>
          <cell r="T33">
            <v>46995.704746783798</v>
          </cell>
          <cell r="U33">
            <v>54040.516350570055</v>
          </cell>
          <cell r="V33">
            <v>45708.119356783791</v>
          </cell>
          <cell r="W33">
            <v>44453.98087083712</v>
          </cell>
          <cell r="X33">
            <v>53492.872192746618</v>
          </cell>
          <cell r="Y33">
            <v>63178.634833797849</v>
          </cell>
          <cell r="Z33">
            <v>74629.813529264065</v>
          </cell>
          <cell r="AA33">
            <v>87151.478977416627</v>
          </cell>
          <cell r="AB33">
            <v>69866.589148589614</v>
          </cell>
          <cell r="AC33">
            <v>75085.295902843616</v>
          </cell>
          <cell r="AD33">
            <v>49883.493700099039</v>
          </cell>
          <cell r="AE33">
            <v>44379.708890063521</v>
          </cell>
          <cell r="AF33">
            <v>46995.704746783798</v>
          </cell>
          <cell r="AG33">
            <v>54040.516350570055</v>
          </cell>
          <cell r="AH33">
            <v>45708.119356783791</v>
          </cell>
          <cell r="AI33">
            <v>44453.98087083712</v>
          </cell>
          <cell r="AJ33">
            <v>53492.872192746618</v>
          </cell>
          <cell r="AK33">
            <v>63178.634833797849</v>
          </cell>
          <cell r="AL33">
            <v>74629.813529264065</v>
          </cell>
          <cell r="AM33">
            <v>1977835.2614705376</v>
          </cell>
        </row>
        <row r="34">
          <cell r="D34">
            <v>2.0259999999999998</v>
          </cell>
          <cell r="E34">
            <v>61695.929137500003</v>
          </cell>
          <cell r="F34">
            <v>18450.625724999998</v>
          </cell>
          <cell r="G34">
            <v>13788.370837500001</v>
          </cell>
          <cell r="H34">
            <v>66924.238637500006</v>
          </cell>
          <cell r="I34">
            <v>17657.050425000001</v>
          </cell>
          <cell r="J34">
            <v>14581.946137499999</v>
          </cell>
          <cell r="K34">
            <v>13788.370837500001</v>
          </cell>
          <cell r="L34">
            <v>29213.086892603715</v>
          </cell>
          <cell r="M34">
            <v>21906.702854017411</v>
          </cell>
          <cell r="N34">
            <v>27621.338851315981</v>
          </cell>
          <cell r="O34">
            <v>17657.050425000001</v>
          </cell>
          <cell r="P34">
            <v>13788.370837500001</v>
          </cell>
          <cell r="Q34">
            <v>61987.774117499997</v>
          </cell>
          <cell r="R34">
            <v>18819.898965</v>
          </cell>
          <cell r="S34">
            <v>14064.333097499999</v>
          </cell>
          <cell r="T34">
            <v>67216.0836175</v>
          </cell>
          <cell r="U34">
            <v>18010.440945000002</v>
          </cell>
          <cell r="V34">
            <v>14873.791117500001</v>
          </cell>
          <cell r="W34">
            <v>14064.333097499999</v>
          </cell>
          <cell r="X34">
            <v>18010.440945000002</v>
          </cell>
          <cell r="Y34">
            <v>13254.875077500001</v>
          </cell>
          <cell r="Z34">
            <v>13254.875077500001</v>
          </cell>
          <cell r="AA34">
            <v>18010.440945000002</v>
          </cell>
          <cell r="AB34">
            <v>14064.333097499999</v>
          </cell>
          <cell r="AC34">
            <v>62285.561572499995</v>
          </cell>
          <cell r="AD34">
            <v>19196.691254999998</v>
          </cell>
          <cell r="AE34">
            <v>14345.914432499998</v>
          </cell>
          <cell r="AF34">
            <v>67513.871072499998</v>
          </cell>
          <cell r="AG34">
            <v>18371.027114999997</v>
          </cell>
          <cell r="AH34">
            <v>15171.578572500001</v>
          </cell>
          <cell r="AI34">
            <v>14345.914432499998</v>
          </cell>
          <cell r="AJ34">
            <v>18371.027114999997</v>
          </cell>
          <cell r="AK34">
            <v>13520.250292500001</v>
          </cell>
          <cell r="AL34">
            <v>13520.250292500001</v>
          </cell>
          <cell r="AM34">
            <v>859346.78785043734</v>
          </cell>
        </row>
        <row r="35">
          <cell r="D35">
            <v>2.0270000000000001</v>
          </cell>
          <cell r="E35"/>
          <cell r="F35">
            <v>88856.049822170986</v>
          </cell>
          <cell r="G35">
            <v>69557.712115902803</v>
          </cell>
          <cell r="H35">
            <v>118432.26201791466</v>
          </cell>
          <cell r="I35">
            <v>120594.16238377709</v>
          </cell>
          <cell r="J35">
            <v>106227.57205429672</v>
          </cell>
          <cell r="K35">
            <v>105022.27586590282</v>
          </cell>
          <cell r="L35">
            <v>132058.66613377706</v>
          </cell>
          <cell r="M35">
            <v>94943.511654713933</v>
          </cell>
          <cell r="N35">
            <v>113181.09640391033</v>
          </cell>
          <cell r="O35">
            <v>123349.89723954959</v>
          </cell>
          <cell r="P35">
            <v>98765.499815675299</v>
          </cell>
          <cell r="Q35">
            <v>104814.24592635724</v>
          </cell>
          <cell r="R35">
            <v>85375.596826316672</v>
          </cell>
          <cell r="S35">
            <v>66147.569566595019</v>
          </cell>
          <cell r="T35">
            <v>113747.08326557679</v>
          </cell>
          <cell r="U35">
            <v>128464.81859095288</v>
          </cell>
          <cell r="V35">
            <v>112681.83280195884</v>
          </cell>
          <cell r="W35">
            <v>110712.09481659502</v>
          </cell>
          <cell r="X35">
            <v>139929.32234095287</v>
          </cell>
          <cell r="Y35">
            <v>106712.40848908469</v>
          </cell>
          <cell r="Z35">
            <v>119878.59359141033</v>
          </cell>
          <cell r="AA35">
            <v>131175.65611872537</v>
          </cell>
          <cell r="AB35">
            <v>104500.21609436753</v>
          </cell>
          <cell r="AC35">
            <v>111315.51164962421</v>
          </cell>
          <cell r="AD35">
            <v>85375.596826316672</v>
          </cell>
          <cell r="AE35">
            <v>66147.569566595019</v>
          </cell>
          <cell r="AF35">
            <v>113747.08326557679</v>
          </cell>
          <cell r="AG35">
            <v>128464.81859095288</v>
          </cell>
          <cell r="AH35">
            <v>112681.83280195884</v>
          </cell>
          <cell r="AI35">
            <v>110712.09481659502</v>
          </cell>
          <cell r="AJ35">
            <v>139929.32234095287</v>
          </cell>
          <cell r="AK35">
            <v>106712.40848908469</v>
          </cell>
          <cell r="AL35">
            <v>119878.59359141033</v>
          </cell>
          <cell r="AM35">
            <v>3590092.9758755518</v>
          </cell>
        </row>
        <row r="36">
          <cell r="D36">
            <v>2.028</v>
          </cell>
          <cell r="E36"/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96356.471200000015</v>
          </cell>
          <cell r="L36">
            <v>287167.42166999995</v>
          </cell>
          <cell r="M36">
            <v>243275.96521499997</v>
          </cell>
          <cell r="N36">
            <v>534927.50707499997</v>
          </cell>
          <cell r="O36">
            <v>467050.25430999999</v>
          </cell>
          <cell r="P36">
            <v>492103.55765500001</v>
          </cell>
          <cell r="Q36">
            <v>336928.352365</v>
          </cell>
          <cell r="R36">
            <v>306082.97336999996</v>
          </cell>
          <cell r="S36">
            <v>428397.29650499998</v>
          </cell>
          <cell r="T36">
            <v>260648.56786500002</v>
          </cell>
          <cell r="U36">
            <v>650060.47051000001</v>
          </cell>
          <cell r="V36">
            <v>484439.99236500007</v>
          </cell>
          <cell r="W36">
            <v>421778.91200499999</v>
          </cell>
          <cell r="X36">
            <v>458659.89750999998</v>
          </cell>
          <cell r="Y36">
            <v>156359.42914499997</v>
          </cell>
          <cell r="Z36">
            <v>250306.96514499997</v>
          </cell>
          <cell r="AA36">
            <v>636101.11985999998</v>
          </cell>
          <cell r="AB36">
            <v>168018.28217999998</v>
          </cell>
          <cell r="AC36">
            <v>199262.29554000002</v>
          </cell>
          <cell r="AD36">
            <v>572486.87602000008</v>
          </cell>
          <cell r="AE36">
            <v>427217.08198000002</v>
          </cell>
          <cell r="AF36">
            <v>275093.36604000005</v>
          </cell>
          <cell r="AG36">
            <v>388923.43995999993</v>
          </cell>
          <cell r="AH36">
            <v>178061.00004000001</v>
          </cell>
          <cell r="AI36">
            <v>365520.19848000002</v>
          </cell>
          <cell r="AJ36">
            <v>0</v>
          </cell>
          <cell r="AK36">
            <v>0</v>
          </cell>
          <cell r="AL36">
            <v>0</v>
          </cell>
          <cell r="AM36">
            <v>9085227.6940100007</v>
          </cell>
        </row>
        <row r="37">
          <cell r="D37">
            <v>2.0289999999999999</v>
          </cell>
          <cell r="E37"/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24000.202799999999</v>
          </cell>
          <cell r="M37">
            <v>17663.070600000003</v>
          </cell>
          <cell r="N37">
            <v>30153.583500000001</v>
          </cell>
          <cell r="O37">
            <v>58321.692974999998</v>
          </cell>
          <cell r="P37">
            <v>20709.2468625</v>
          </cell>
          <cell r="Q37">
            <v>21950.970142499998</v>
          </cell>
          <cell r="R37">
            <v>31139.976914999999</v>
          </cell>
          <cell r="S37">
            <v>20756.359522499999</v>
          </cell>
          <cell r="T37">
            <v>53752.908142499997</v>
          </cell>
          <cell r="U37">
            <v>26580.086295000001</v>
          </cell>
          <cell r="V37">
            <v>25091.900142499999</v>
          </cell>
          <cell r="W37">
            <v>52558.297522499997</v>
          </cell>
          <cell r="X37">
            <v>26580.086295000001</v>
          </cell>
          <cell r="Y37">
            <v>19561.748902500003</v>
          </cell>
          <cell r="Z37">
            <v>19561.748902500003</v>
          </cell>
          <cell r="AA37">
            <v>62738.097659999999</v>
          </cell>
          <cell r="AB37">
            <v>21398.66358</v>
          </cell>
          <cell r="AC37">
            <v>58016.376075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590535.01683500013</v>
          </cell>
        </row>
        <row r="38">
          <cell r="D38">
            <v>2.5009999999999999</v>
          </cell>
          <cell r="E38">
            <v>3705294.7250854936</v>
          </cell>
          <cell r="F38">
            <v>3736983.3799749478</v>
          </cell>
          <cell r="G38">
            <v>3530675.9474775014</v>
          </cell>
          <cell r="H38">
            <v>4037404.9240207998</v>
          </cell>
          <cell r="I38">
            <v>4279202.4232231015</v>
          </cell>
          <cell r="J38">
            <v>4147810.3031205549</v>
          </cell>
          <cell r="K38">
            <v>3901610.8616399108</v>
          </cell>
          <cell r="L38">
            <v>4516249.3565549143</v>
          </cell>
          <cell r="M38">
            <v>3695793.2820599363</v>
          </cell>
          <cell r="N38">
            <v>4149539.1710717748</v>
          </cell>
          <cell r="O38">
            <v>4300835.7170421854</v>
          </cell>
          <cell r="P38">
            <v>3705509.3444807753</v>
          </cell>
          <cell r="Q38">
            <v>4090870.5802356857</v>
          </cell>
          <cell r="R38">
            <v>3736983.3799749478</v>
          </cell>
          <cell r="S38">
            <v>3530675.9474775014</v>
          </cell>
          <cell r="T38">
            <v>4037404.9240207998</v>
          </cell>
          <cell r="U38">
            <v>4279202.4232231015</v>
          </cell>
          <cell r="V38">
            <v>4147810.3031205549</v>
          </cell>
          <cell r="W38">
            <v>3901610.8616399108</v>
          </cell>
          <cell r="X38">
            <v>4516249.3565549143</v>
          </cell>
          <cell r="Y38">
            <v>3695793.2820599363</v>
          </cell>
          <cell r="Z38">
            <v>4149539.1710717748</v>
          </cell>
          <cell r="AA38">
            <v>4300835.7170421854</v>
          </cell>
          <cell r="AB38">
            <v>3705509.3444807753</v>
          </cell>
          <cell r="AC38">
            <v>4090870.5802356857</v>
          </cell>
          <cell r="AD38">
            <v>3736983.3799749478</v>
          </cell>
          <cell r="AE38">
            <v>3530675.9474775014</v>
          </cell>
          <cell r="AF38">
            <v>4037404.9240207998</v>
          </cell>
          <cell r="AG38">
            <v>4279202.4232231015</v>
          </cell>
          <cell r="AH38">
            <v>4147810.3031205549</v>
          </cell>
          <cell r="AI38">
            <v>3901610.8616399108</v>
          </cell>
          <cell r="AJ38">
            <v>4516249.3565549143</v>
          </cell>
          <cell r="AK38">
            <v>3695793.2820599363</v>
          </cell>
          <cell r="AL38">
            <v>4149539.1710717748</v>
          </cell>
          <cell r="AM38">
            <v>135885534.95603314</v>
          </cell>
        </row>
        <row r="39">
          <cell r="D39">
            <v>2.5019999999999998</v>
          </cell>
          <cell r="E39"/>
          <cell r="F39"/>
          <cell r="G39"/>
          <cell r="H39"/>
          <cell r="I39"/>
          <cell r="J39"/>
          <cell r="K39"/>
          <cell r="L39"/>
          <cell r="M39"/>
          <cell r="N39"/>
          <cell r="O39"/>
          <cell r="P39"/>
          <cell r="Q39"/>
          <cell r="R39"/>
          <cell r="S39"/>
          <cell r="T39"/>
          <cell r="U39"/>
          <cell r="V39"/>
          <cell r="W39"/>
          <cell r="X39"/>
          <cell r="Y39"/>
          <cell r="Z39"/>
          <cell r="AA39"/>
          <cell r="AB39"/>
          <cell r="AC39"/>
          <cell r="AD39"/>
          <cell r="AE39"/>
          <cell r="AF39"/>
          <cell r="AG39"/>
          <cell r="AH39"/>
          <cell r="AI39"/>
          <cell r="AJ39"/>
          <cell r="AK39"/>
          <cell r="AL39"/>
          <cell r="AM39">
            <v>0</v>
          </cell>
        </row>
        <row r="40">
          <cell r="D40">
            <v>2.5049999999999999</v>
          </cell>
          <cell r="E40">
            <v>13180</v>
          </cell>
          <cell r="F40">
            <v>36666.873559781925</v>
          </cell>
          <cell r="G40">
            <v>23144.74958277258</v>
          </cell>
          <cell r="H40">
            <v>24403.986948923764</v>
          </cell>
          <cell r="I40">
            <v>30886.674818630738</v>
          </cell>
          <cell r="J40">
            <v>21526.981123798239</v>
          </cell>
          <cell r="K40">
            <v>11718.926448702638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/>
          <cell r="S40"/>
          <cell r="T40"/>
          <cell r="U40"/>
          <cell r="V40"/>
          <cell r="W40"/>
          <cell r="X40"/>
          <cell r="Y40"/>
          <cell r="Z40"/>
          <cell r="AA40"/>
          <cell r="AB40"/>
          <cell r="AC40"/>
          <cell r="AD40"/>
          <cell r="AE40"/>
          <cell r="AF40"/>
          <cell r="AG40"/>
          <cell r="AH40"/>
          <cell r="AI40"/>
          <cell r="AJ40"/>
          <cell r="AK40"/>
          <cell r="AL40"/>
          <cell r="AM40">
            <v>161528.19248260988</v>
          </cell>
        </row>
        <row r="41">
          <cell r="D41">
            <v>2.5059999999999998</v>
          </cell>
          <cell r="E41">
            <v>14293</v>
          </cell>
          <cell r="F41">
            <v>1537.1094798293061</v>
          </cell>
          <cell r="G41">
            <v>1259.0112789581906</v>
          </cell>
          <cell r="H41">
            <v>12835.261278958193</v>
          </cell>
          <cell r="I41">
            <v>15554.609479829303</v>
          </cell>
          <cell r="J41">
            <v>15712.267104083714</v>
          </cell>
          <cell r="K41">
            <v>20178.677422877499</v>
          </cell>
          <cell r="L41">
            <v>32322.601133474109</v>
          </cell>
          <cell r="M41">
            <v>23900.943840596748</v>
          </cell>
          <cell r="N41">
            <v>28090.800721984324</v>
          </cell>
          <cell r="O41">
            <v>32493.435466514107</v>
          </cell>
          <cell r="P41">
            <v>25382.112771884495</v>
          </cell>
          <cell r="Q41">
            <v>27237.945226738742</v>
          </cell>
          <cell r="R41">
            <v>1537.1094798293061</v>
          </cell>
          <cell r="S41">
            <v>1259.0112789581906</v>
          </cell>
          <cell r="T41">
            <v>12835.261278958193</v>
          </cell>
          <cell r="U41">
            <v>15554.609479829303</v>
          </cell>
          <cell r="V41">
            <v>15712.267104083714</v>
          </cell>
          <cell r="W41">
            <v>20178.677422877499</v>
          </cell>
          <cell r="X41">
            <v>32322.601133474109</v>
          </cell>
          <cell r="Y41">
            <v>23900.943840596748</v>
          </cell>
          <cell r="Z41">
            <v>28090.800721984324</v>
          </cell>
          <cell r="AA41">
            <v>32493.435466514107</v>
          </cell>
          <cell r="AB41">
            <v>25382.112771884495</v>
          </cell>
          <cell r="AC41">
            <v>27237.945226738742</v>
          </cell>
          <cell r="AD41">
            <v>1537.1094798293061</v>
          </cell>
          <cell r="AE41">
            <v>1259.0112789581906</v>
          </cell>
          <cell r="AF41">
            <v>12835.261278958193</v>
          </cell>
          <cell r="AG41">
            <v>15554.609479829303</v>
          </cell>
          <cell r="AH41">
            <v>15712.267104083714</v>
          </cell>
          <cell r="AI41">
            <v>20178.677422877499</v>
          </cell>
          <cell r="AJ41">
            <v>32322.601133474109</v>
          </cell>
          <cell r="AK41">
            <v>23900.943840596748</v>
          </cell>
          <cell r="AL41">
            <v>28090.800721984324</v>
          </cell>
          <cell r="AM41">
            <v>638693.83215204894</v>
          </cell>
        </row>
        <row r="42">
          <cell r="D42">
            <v>2.5070000000000001</v>
          </cell>
          <cell r="E42">
            <v>2259</v>
          </cell>
          <cell r="F42">
            <v>1319.1119067668062</v>
          </cell>
          <cell r="G42">
            <v>1041.0137058956905</v>
          </cell>
          <cell r="H42">
            <v>1041.0137058956905</v>
          </cell>
          <cell r="I42">
            <v>1319.1119067668062</v>
          </cell>
          <cell r="J42">
            <v>1041.0137058956905</v>
          </cell>
          <cell r="K42">
            <v>1041.0137058956905</v>
          </cell>
          <cell r="L42">
            <v>7805.5936894543775</v>
          </cell>
          <cell r="M42">
            <v>5797.7918888382292</v>
          </cell>
          <cell r="N42">
            <v>10491</v>
          </cell>
          <cell r="O42">
            <v>11723</v>
          </cell>
          <cell r="P42">
            <v>9984</v>
          </cell>
          <cell r="Q42">
            <v>10463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65325.664215408979</v>
          </cell>
        </row>
        <row r="43">
          <cell r="D43">
            <v>2.508</v>
          </cell>
          <cell r="E43">
            <v>8665</v>
          </cell>
          <cell r="F43">
            <v>22896.083819981926</v>
          </cell>
          <cell r="G43">
            <v>20574.077527224312</v>
          </cell>
          <cell r="H43">
            <v>23258.724317601609</v>
          </cell>
          <cell r="I43">
            <v>26130.774352198951</v>
          </cell>
          <cell r="J43">
            <v>20937.961817601612</v>
          </cell>
          <cell r="K43">
            <v>6075.9820272243096</v>
          </cell>
          <cell r="L43">
            <v>7918.355998916606</v>
          </cell>
          <cell r="M43">
            <v>5596.3497061589915</v>
          </cell>
          <cell r="N43">
            <v>6626.7373766733563</v>
          </cell>
          <cell r="O43">
            <v>7918.355998916606</v>
          </cell>
          <cell r="P43">
            <v>5596.3497061589915</v>
          </cell>
          <cell r="Q43">
            <v>6626.7373766733563</v>
          </cell>
          <cell r="R43">
            <v>7918.355998916606</v>
          </cell>
          <cell r="S43">
            <v>5596.3497061589915</v>
          </cell>
          <cell r="T43">
            <v>6626.7373766733563</v>
          </cell>
          <cell r="U43">
            <v>7918.355998916606</v>
          </cell>
          <cell r="V43">
            <v>5596.3497061589915</v>
          </cell>
          <cell r="W43">
            <v>6626.7373766733563</v>
          </cell>
          <cell r="X43">
            <v>7918.355998916606</v>
          </cell>
          <cell r="Y43">
            <v>5596.3497061589915</v>
          </cell>
          <cell r="Z43">
            <v>6626.7373766733563</v>
          </cell>
          <cell r="AA43"/>
          <cell r="AB43"/>
          <cell r="AC43"/>
          <cell r="AD43"/>
          <cell r="AE43"/>
          <cell r="AF43"/>
          <cell r="AG43"/>
          <cell r="AH43"/>
          <cell r="AI43"/>
          <cell r="AJ43"/>
          <cell r="AK43"/>
          <cell r="AL43"/>
          <cell r="AM43">
            <v>229245.81927057751</v>
          </cell>
        </row>
        <row r="44">
          <cell r="D44">
            <v>2.5089999999999999</v>
          </cell>
          <cell r="E44">
            <v>20842</v>
          </cell>
          <cell r="F44">
            <v>19461.908653119845</v>
          </cell>
          <cell r="G44">
            <v>14703.201105557344</v>
          </cell>
          <cell r="H44">
            <v>15444.708538307344</v>
          </cell>
          <cell r="I44">
            <v>18720.40122036984</v>
          </cell>
          <cell r="J44">
            <v>15444.708538307344</v>
          </cell>
          <cell r="K44">
            <v>14703.201105557344</v>
          </cell>
          <cell r="L44">
            <v>18720.40122036984</v>
          </cell>
          <cell r="M44">
            <v>13809.451978044845</v>
          </cell>
          <cell r="N44">
            <v>16186.215971057343</v>
          </cell>
          <cell r="O44">
            <v>22436.394047559843</v>
          </cell>
          <cell r="P44">
            <v>17615.753909784838</v>
          </cell>
          <cell r="Q44">
            <v>18509.775941617441</v>
          </cell>
          <cell r="R44">
            <v>19461.908653119845</v>
          </cell>
          <cell r="S44">
            <v>14703.201105557344</v>
          </cell>
          <cell r="T44">
            <v>15444.708538307344</v>
          </cell>
          <cell r="U44">
            <v>18720.40122036984</v>
          </cell>
          <cell r="V44">
            <v>15444.708538307344</v>
          </cell>
          <cell r="W44">
            <v>14703.201105557344</v>
          </cell>
          <cell r="X44">
            <v>18720.40122036984</v>
          </cell>
          <cell r="Y44">
            <v>13809.451978044845</v>
          </cell>
          <cell r="Z44">
            <v>16186.215971057343</v>
          </cell>
          <cell r="AA44">
            <v>22436.394047559843</v>
          </cell>
          <cell r="AB44">
            <v>17615.753909784838</v>
          </cell>
          <cell r="AC44">
            <v>18509.775941617441</v>
          </cell>
          <cell r="AD44">
            <v>19461.908653119845</v>
          </cell>
          <cell r="AE44">
            <v>14703.201105557344</v>
          </cell>
          <cell r="AF44">
            <v>15444.708538307344</v>
          </cell>
          <cell r="AG44">
            <v>18720.40122036984</v>
          </cell>
          <cell r="AH44">
            <v>15444.708538307344</v>
          </cell>
          <cell r="AI44">
            <v>14703.201105557344</v>
          </cell>
          <cell r="AJ44">
            <v>18720.40122036984</v>
          </cell>
          <cell r="AK44">
            <v>13809.451978044845</v>
          </cell>
          <cell r="AL44">
            <v>16186.215971057343</v>
          </cell>
          <cell r="AM44">
            <v>579548.44278999744</v>
          </cell>
        </row>
        <row r="45">
          <cell r="D45">
            <v>2.5099999999999998</v>
          </cell>
          <cell r="E45">
            <v>43265</v>
          </cell>
          <cell r="F45">
            <v>19131.352584597324</v>
          </cell>
          <cell r="G45">
            <v>16951.955467852815</v>
          </cell>
          <cell r="H45">
            <v>20347.222361752814</v>
          </cell>
          <cell r="I45">
            <v>65661.091940697326</v>
          </cell>
          <cell r="J45">
            <v>58908.472361752814</v>
          </cell>
          <cell r="K45">
            <v>59841.659842852809</v>
          </cell>
          <cell r="L45">
            <v>66117.540065697322</v>
          </cell>
          <cell r="M45">
            <v>49288.673448990317</v>
          </cell>
          <cell r="N45">
            <v>64565.205717362565</v>
          </cell>
          <cell r="O45">
            <v>63345.514587499827</v>
          </cell>
          <cell r="P45">
            <v>51707.236501875319</v>
          </cell>
          <cell r="Q45">
            <v>54319.540376342273</v>
          </cell>
          <cell r="R45">
            <v>19131.352584597324</v>
          </cell>
          <cell r="S45">
            <v>16951.955467852815</v>
          </cell>
          <cell r="T45">
            <v>20347.222361752814</v>
          </cell>
          <cell r="U45">
            <v>65661.091940697326</v>
          </cell>
          <cell r="V45">
            <v>58908.472361752814</v>
          </cell>
          <cell r="W45">
            <v>59841.659842852809</v>
          </cell>
          <cell r="X45">
            <v>66117.540065697322</v>
          </cell>
          <cell r="Y45">
            <v>49288.673448990317</v>
          </cell>
          <cell r="Z45">
            <v>64565.205717362565</v>
          </cell>
          <cell r="AA45">
            <v>63345.514587499827</v>
          </cell>
          <cell r="AB45">
            <v>51707.236501875319</v>
          </cell>
          <cell r="AC45">
            <v>54319.540376342273</v>
          </cell>
          <cell r="AD45">
            <v>19131.352584597324</v>
          </cell>
          <cell r="AE45">
            <v>16951.955467852815</v>
          </cell>
          <cell r="AF45">
            <v>20347.222361752814</v>
          </cell>
          <cell r="AG45">
            <v>65661.091940697326</v>
          </cell>
          <cell r="AH45">
            <v>58908.472361752814</v>
          </cell>
          <cell r="AI45">
            <v>59841.659842852809</v>
          </cell>
          <cell r="AJ45">
            <v>66117.540065697322</v>
          </cell>
          <cell r="AK45">
            <v>49288.673448990317</v>
          </cell>
          <cell r="AL45">
            <v>64565.205717362565</v>
          </cell>
          <cell r="AM45">
            <v>1644449.104306103</v>
          </cell>
        </row>
        <row r="46">
          <cell r="D46">
            <v>2.5110000000000001</v>
          </cell>
          <cell r="E46">
            <v>2553</v>
          </cell>
          <cell r="F46">
            <v>6780.4829793323443</v>
          </cell>
          <cell r="G46">
            <v>5217.962428832343</v>
          </cell>
          <cell r="H46">
            <v>5390.349461132344</v>
          </cell>
          <cell r="I46">
            <v>6521.9024308823437</v>
          </cell>
          <cell r="J46">
            <v>5390.349461132344</v>
          </cell>
          <cell r="K46">
            <v>5217.962428832343</v>
          </cell>
          <cell r="L46">
            <v>6521.9024308823437</v>
          </cell>
          <cell r="M46">
            <v>4959.3818803823442</v>
          </cell>
          <cell r="N46">
            <v>5748.1250436323444</v>
          </cell>
          <cell r="O46">
            <v>7798.1955001748465</v>
          </cell>
          <cell r="P46">
            <v>6233.4674977148452</v>
          </cell>
          <cell r="Q46">
            <v>6444.54504900744</v>
          </cell>
          <cell r="R46">
            <v>6780.4829793323443</v>
          </cell>
          <cell r="S46">
            <v>5217.962428832343</v>
          </cell>
          <cell r="T46">
            <v>5390.349461132344</v>
          </cell>
          <cell r="U46">
            <v>6521.9024308823437</v>
          </cell>
          <cell r="V46">
            <v>5390.349461132344</v>
          </cell>
          <cell r="W46">
            <v>5217.962428832343</v>
          </cell>
          <cell r="X46">
            <v>6521.9024308823437</v>
          </cell>
          <cell r="Y46">
            <v>4959.3818803823442</v>
          </cell>
          <cell r="Z46">
            <v>5748.1250436323444</v>
          </cell>
          <cell r="AA46">
            <v>7798.1955001748465</v>
          </cell>
          <cell r="AB46">
            <v>6233.4674977148452</v>
          </cell>
          <cell r="AC46">
            <v>6444.54504900744</v>
          </cell>
          <cell r="AD46">
            <v>6780.4829793323443</v>
          </cell>
          <cell r="AE46">
            <v>5217.962428832343</v>
          </cell>
          <cell r="AF46">
            <v>5390.349461132344</v>
          </cell>
          <cell r="AG46">
            <v>6521.9024308823437</v>
          </cell>
          <cell r="AH46">
            <v>5390.349461132344</v>
          </cell>
          <cell r="AI46">
            <v>5217.962428832343</v>
          </cell>
          <cell r="AJ46">
            <v>6521.9024308823437</v>
          </cell>
          <cell r="AK46">
            <v>4959.3818803823442</v>
          </cell>
          <cell r="AL46">
            <v>5748.1250436323444</v>
          </cell>
          <cell r="AM46">
            <v>198750.67172891754</v>
          </cell>
        </row>
        <row r="47">
          <cell r="D47">
            <v>2.512</v>
          </cell>
          <cell r="E47">
            <v>15411.924674999998</v>
          </cell>
          <cell r="F47">
            <v>16812.966951432227</v>
          </cell>
          <cell r="G47">
            <v>16293.794277654535</v>
          </cell>
          <cell r="H47">
            <v>16364.049197816646</v>
          </cell>
          <cell r="I47">
            <v>16742.712031270115</v>
          </cell>
          <cell r="J47">
            <v>16364.049197816646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/>
          <cell r="S47"/>
          <cell r="T47"/>
          <cell r="U47"/>
          <cell r="V47"/>
          <cell r="W47"/>
          <cell r="X47"/>
          <cell r="Y47"/>
          <cell r="Z47"/>
          <cell r="AA47"/>
          <cell r="AB47"/>
          <cell r="AC47"/>
          <cell r="AD47"/>
          <cell r="AE47"/>
          <cell r="AF47"/>
          <cell r="AG47"/>
          <cell r="AH47"/>
          <cell r="AI47"/>
          <cell r="AJ47"/>
          <cell r="AK47"/>
          <cell r="AL47"/>
          <cell r="AM47">
            <v>97989.496330990165</v>
          </cell>
        </row>
        <row r="48">
          <cell r="D48">
            <v>2.5129999999999999</v>
          </cell>
          <cell r="E48">
            <v>0</v>
          </cell>
          <cell r="F48"/>
          <cell r="G48"/>
          <cell r="H48"/>
          <cell r="I48"/>
          <cell r="J48"/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/>
          <cell r="S48"/>
          <cell r="T48"/>
          <cell r="U48"/>
          <cell r="V48"/>
          <cell r="W48"/>
          <cell r="X48"/>
          <cell r="Y48"/>
          <cell r="Z48"/>
          <cell r="AA48"/>
          <cell r="AB48"/>
          <cell r="AC48"/>
          <cell r="AD48"/>
          <cell r="AE48"/>
          <cell r="AF48"/>
          <cell r="AG48"/>
          <cell r="AH48"/>
          <cell r="AI48"/>
          <cell r="AJ48"/>
          <cell r="AK48"/>
          <cell r="AL48"/>
          <cell r="AM48">
            <v>0</v>
          </cell>
        </row>
        <row r="49">
          <cell r="D49">
            <v>2.516</v>
          </cell>
          <cell r="E49">
            <v>200</v>
          </cell>
          <cell r="F49">
            <v>1062.8507043</v>
          </cell>
          <cell r="G49">
            <v>822.32262315000003</v>
          </cell>
          <cell r="H49">
            <v>822.32262315000003</v>
          </cell>
          <cell r="I49">
            <v>838.36406430000011</v>
          </cell>
          <cell r="J49">
            <v>597.83598315000006</v>
          </cell>
          <cell r="K49">
            <v>597.83598315000006</v>
          </cell>
          <cell r="L49">
            <v>838.36406430000011</v>
          </cell>
          <cell r="M49">
            <v>514.72915829999999</v>
          </cell>
          <cell r="N49">
            <v>597.83598315000006</v>
          </cell>
          <cell r="O49">
            <v>0</v>
          </cell>
          <cell r="P49">
            <v>0</v>
          </cell>
          <cell r="Q49">
            <v>0</v>
          </cell>
          <cell r="R49"/>
          <cell r="S49"/>
          <cell r="T49"/>
          <cell r="U49"/>
          <cell r="V49"/>
          <cell r="W49"/>
          <cell r="X49"/>
          <cell r="Y49"/>
          <cell r="Z49"/>
          <cell r="AA49"/>
          <cell r="AB49"/>
          <cell r="AC49"/>
          <cell r="AD49"/>
          <cell r="AE49"/>
          <cell r="AF49"/>
          <cell r="AG49"/>
          <cell r="AH49"/>
          <cell r="AI49"/>
          <cell r="AJ49"/>
          <cell r="AK49"/>
          <cell r="AL49"/>
          <cell r="AM49">
            <v>6892.4611869500004</v>
          </cell>
        </row>
        <row r="50">
          <cell r="D50">
            <v>2.5169999999999999</v>
          </cell>
          <cell r="E50">
            <v>3291.4334880000006</v>
          </cell>
          <cell r="F50">
            <v>4042.1494335942566</v>
          </cell>
          <cell r="G50">
            <v>2994.4632695067567</v>
          </cell>
          <cell r="H50">
            <v>2994.4632695067567</v>
          </cell>
          <cell r="I50">
            <v>3817.1132690067566</v>
          </cell>
          <cell r="J50">
            <v>2994.4632695067567</v>
          </cell>
          <cell r="K50">
            <v>2994.4632695067567</v>
          </cell>
          <cell r="L50">
            <v>3817.1132690067566</v>
          </cell>
          <cell r="M50">
            <v>2769.4271049192566</v>
          </cell>
          <cell r="N50">
            <v>3219.4994340942567</v>
          </cell>
          <cell r="O50">
            <v>0</v>
          </cell>
          <cell r="P50">
            <v>0</v>
          </cell>
          <cell r="Q50">
            <v>0</v>
          </cell>
          <cell r="R50"/>
          <cell r="S50"/>
          <cell r="T50"/>
          <cell r="U50"/>
          <cell r="V50"/>
          <cell r="W50"/>
          <cell r="X50"/>
          <cell r="Y50"/>
          <cell r="Z50"/>
          <cell r="AA50"/>
          <cell r="AB50"/>
          <cell r="AC50"/>
          <cell r="AD50"/>
          <cell r="AE50"/>
          <cell r="AF50"/>
          <cell r="AG50"/>
          <cell r="AH50"/>
          <cell r="AI50"/>
          <cell r="AJ50"/>
          <cell r="AK50"/>
          <cell r="AL50"/>
          <cell r="AM50">
            <v>32934.589076648306</v>
          </cell>
        </row>
        <row r="51">
          <cell r="D51">
            <v>2.5179999999999998</v>
          </cell>
          <cell r="E51">
            <v>0</v>
          </cell>
          <cell r="F51">
            <v>26167.093112332856</v>
          </cell>
          <cell r="G51">
            <v>23690.813893147308</v>
          </cell>
          <cell r="H51">
            <v>23995.129286817577</v>
          </cell>
          <cell r="I51">
            <v>39722.856462362586</v>
          </cell>
          <cell r="J51">
            <v>62231.483036817575</v>
          </cell>
          <cell r="K51">
            <v>63352.542643147317</v>
          </cell>
          <cell r="L51">
            <v>71265.460212362581</v>
          </cell>
          <cell r="M51">
            <v>57842.852249477037</v>
          </cell>
          <cell r="N51">
            <v>64901.274603278594</v>
          </cell>
          <cell r="O51">
            <v>68018.328778435083</v>
          </cell>
          <cell r="P51">
            <v>56713.654629959805</v>
          </cell>
          <cell r="Q51">
            <v>59100.72751771273</v>
          </cell>
          <cell r="R51">
            <v>26167.093112332856</v>
          </cell>
          <cell r="S51">
            <v>23690.813893147308</v>
          </cell>
          <cell r="T51">
            <v>23995.129286817577</v>
          </cell>
          <cell r="U51">
            <v>39722.856462362586</v>
          </cell>
          <cell r="V51">
            <v>62231.483036817575</v>
          </cell>
          <cell r="W51">
            <v>63352.542643147317</v>
          </cell>
          <cell r="X51">
            <v>71265.460212362581</v>
          </cell>
          <cell r="Y51">
            <v>57842.852249477037</v>
          </cell>
          <cell r="Z51">
            <v>64901.274603278594</v>
          </cell>
          <cell r="AA51">
            <v>68018.328778435083</v>
          </cell>
          <cell r="AB51">
            <v>56713.654629959805</v>
          </cell>
          <cell r="AC51">
            <v>59100.72751771273</v>
          </cell>
          <cell r="AD51">
            <v>26167.093112332856</v>
          </cell>
          <cell r="AE51">
            <v>23690.813893147308</v>
          </cell>
          <cell r="AF51">
            <v>23995.129286817577</v>
          </cell>
          <cell r="AG51">
            <v>39722.856462362586</v>
          </cell>
          <cell r="AH51">
            <v>62231.483036817575</v>
          </cell>
          <cell r="AI51">
            <v>63352.542643147317</v>
          </cell>
          <cell r="AJ51">
            <v>71265.460212362581</v>
          </cell>
          <cell r="AK51">
            <v>57842.852249477037</v>
          </cell>
          <cell r="AL51">
            <v>64901.274603278594</v>
          </cell>
          <cell r="AM51">
            <v>1667173.9383514451</v>
          </cell>
        </row>
        <row r="52">
          <cell r="D52">
            <v>2.5190000000000001</v>
          </cell>
          <cell r="E52">
            <v>16022.41519725</v>
          </cell>
          <cell r="F52">
            <v>33773.861579551303</v>
          </cell>
          <cell r="G52">
            <v>25424.211178086392</v>
          </cell>
          <cell r="H52">
            <v>26673.259286130058</v>
          </cell>
          <cell r="I52">
            <v>32270.275550074839</v>
          </cell>
          <cell r="J52">
            <v>26673.259286130058</v>
          </cell>
          <cell r="K52">
            <v>25424.211178086392</v>
          </cell>
          <cell r="L52">
            <v>32270.275550074839</v>
          </cell>
          <cell r="M52">
            <v>24175.163070042734</v>
          </cell>
          <cell r="N52">
            <v>28271.56368105569</v>
          </cell>
          <cell r="O52">
            <v>32381.454896937335</v>
          </cell>
          <cell r="P52">
            <v>25475.366071176395</v>
          </cell>
          <cell r="Q52">
            <v>27203.259644840462</v>
          </cell>
          <cell r="R52">
            <v>33773.861579551303</v>
          </cell>
          <cell r="S52">
            <v>25424.211178086392</v>
          </cell>
          <cell r="T52">
            <v>26673.259286130058</v>
          </cell>
          <cell r="U52">
            <v>32270.275550074839</v>
          </cell>
          <cell r="V52">
            <v>26673.259286130058</v>
          </cell>
          <cell r="W52">
            <v>25424.211178086392</v>
          </cell>
          <cell r="X52">
            <v>32270.275550074839</v>
          </cell>
          <cell r="Y52">
            <v>24175.163070042734</v>
          </cell>
          <cell r="Z52">
            <v>28271.56368105569</v>
          </cell>
          <cell r="AA52">
            <v>32381.454896937335</v>
          </cell>
          <cell r="AB52">
            <v>25475.366071176395</v>
          </cell>
          <cell r="AC52">
            <v>27203.259644840462</v>
          </cell>
          <cell r="AD52">
            <v>33773.861579551303</v>
          </cell>
          <cell r="AE52">
            <v>25424.211178086392</v>
          </cell>
          <cell r="AF52">
            <v>26673.259286130058</v>
          </cell>
          <cell r="AG52">
            <v>32270.275550074839</v>
          </cell>
          <cell r="AH52">
            <v>26673.259286130058</v>
          </cell>
          <cell r="AI52">
            <v>25424.211178086392</v>
          </cell>
          <cell r="AJ52">
            <v>32270.275550074839</v>
          </cell>
          <cell r="AK52">
            <v>24175.163070042734</v>
          </cell>
          <cell r="AL52">
            <v>28271.56368105569</v>
          </cell>
          <cell r="AM52">
            <v>951010.81750085531</v>
          </cell>
        </row>
        <row r="53">
          <cell r="D53">
            <v>2.5209999999999999</v>
          </cell>
          <cell r="E53">
            <v>2726</v>
          </cell>
          <cell r="F53">
            <v>7095.6423960014263</v>
          </cell>
          <cell r="G53">
            <v>4459.0640188309026</v>
          </cell>
          <cell r="H53">
            <v>18256.970098303162</v>
          </cell>
          <cell r="I53">
            <v>22807.986316529172</v>
          </cell>
          <cell r="J53">
            <v>18256.970098303162</v>
          </cell>
          <cell r="K53">
            <v>18345.314018830901</v>
          </cell>
          <cell r="L53">
            <v>21766.937566529177</v>
          </cell>
          <cell r="M53">
            <v>17419.895446986899</v>
          </cell>
          <cell r="N53">
            <v>19049.824632422162</v>
          </cell>
          <cell r="O53">
            <v>22912.538630706673</v>
          </cell>
          <cell r="P53">
            <v>16208.132081748399</v>
          </cell>
          <cell r="Q53">
            <v>17280.139003836877</v>
          </cell>
          <cell r="R53">
            <v>7095.6423960014263</v>
          </cell>
          <cell r="S53">
            <v>4459.0640188309026</v>
          </cell>
          <cell r="T53">
            <v>18256.970098303162</v>
          </cell>
          <cell r="U53">
            <v>22807.986316529172</v>
          </cell>
          <cell r="V53">
            <v>18256.970098303162</v>
          </cell>
          <cell r="W53">
            <v>18345.314018830901</v>
          </cell>
          <cell r="X53">
            <v>21766.937566529177</v>
          </cell>
          <cell r="Y53">
            <v>17419.895446986899</v>
          </cell>
          <cell r="Z53">
            <v>19049.824632422162</v>
          </cell>
          <cell r="AA53">
            <v>22912.538630706673</v>
          </cell>
          <cell r="AB53">
            <v>16208.132081748399</v>
          </cell>
          <cell r="AC53">
            <v>17280.139003836877</v>
          </cell>
          <cell r="AD53">
            <v>7095.6423960014263</v>
          </cell>
          <cell r="AE53">
            <v>4459.0640188309026</v>
          </cell>
          <cell r="AF53">
            <v>18256.970098303162</v>
          </cell>
          <cell r="AG53">
            <v>22807.986316529172</v>
          </cell>
          <cell r="AH53">
            <v>18256.970098303162</v>
          </cell>
          <cell r="AI53">
            <v>18345.314018830901</v>
          </cell>
          <cell r="AJ53">
            <v>21766.937566529177</v>
          </cell>
          <cell r="AK53">
            <v>17419.895446986899</v>
          </cell>
          <cell r="AL53">
            <v>19049.824632422162</v>
          </cell>
          <cell r="AM53">
            <v>557903.43321079481</v>
          </cell>
        </row>
        <row r="54">
          <cell r="D54">
            <v>2.5219999999999998</v>
          </cell>
          <cell r="E54">
            <v>56234.064285</v>
          </cell>
          <cell r="F54">
            <v>0</v>
          </cell>
          <cell r="G54">
            <v>0</v>
          </cell>
          <cell r="H54">
            <v>2123.8521312868456</v>
          </cell>
          <cell r="I54">
            <v>13231.89224987838</v>
          </cell>
          <cell r="J54">
            <v>10708.688225036847</v>
          </cell>
          <cell r="K54">
            <v>9216.3355809938766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17851.16214</v>
          </cell>
          <cell r="S54">
            <v>13340.384609999999</v>
          </cell>
          <cell r="T54">
            <v>24113.97653</v>
          </cell>
          <cell r="U54">
            <v>17083.370220000001</v>
          </cell>
          <cell r="V54">
            <v>14108.176530000001</v>
          </cell>
          <cell r="W54">
            <v>13340.384609999999</v>
          </cell>
          <cell r="X54">
            <v>17083.370220000001</v>
          </cell>
          <cell r="Y54">
            <v>12572.592689999999</v>
          </cell>
          <cell r="Z54">
            <v>12572.592689999999</v>
          </cell>
          <cell r="AA54"/>
          <cell r="AB54"/>
          <cell r="AC54"/>
          <cell r="AD54"/>
          <cell r="AE54"/>
          <cell r="AF54"/>
          <cell r="AG54"/>
          <cell r="AH54"/>
          <cell r="AI54"/>
          <cell r="AJ54"/>
          <cell r="AK54"/>
          <cell r="AL54"/>
          <cell r="AM54">
            <v>233580.84271219594</v>
          </cell>
        </row>
        <row r="55">
          <cell r="D55">
            <v>2.5230000000000001</v>
          </cell>
          <cell r="E55">
            <v>0</v>
          </cell>
          <cell r="F55">
            <v>5135.0617379249998</v>
          </cell>
          <cell r="G55">
            <v>3668.8599863999998</v>
          </cell>
          <cell r="H55">
            <v>0</v>
          </cell>
          <cell r="I55">
            <v>0</v>
          </cell>
          <cell r="J55">
            <v>0</v>
          </cell>
          <cell r="K55">
            <v>1229.3449622999999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/>
          <cell r="S55"/>
          <cell r="T55"/>
          <cell r="U55"/>
          <cell r="V55"/>
          <cell r="W55"/>
          <cell r="X55"/>
          <cell r="Y55"/>
          <cell r="Z55"/>
          <cell r="AA55"/>
          <cell r="AB55"/>
          <cell r="AC55"/>
          <cell r="AD55"/>
          <cell r="AE55"/>
          <cell r="AF55"/>
          <cell r="AG55"/>
          <cell r="AH55"/>
          <cell r="AI55"/>
          <cell r="AJ55"/>
          <cell r="AK55"/>
          <cell r="AL55"/>
          <cell r="AM55">
            <v>10033.266686624998</v>
          </cell>
        </row>
        <row r="56">
          <cell r="D56">
            <v>2.524</v>
          </cell>
          <cell r="E56">
            <v>0</v>
          </cell>
          <cell r="F56">
            <v>2891.2008510000005</v>
          </cell>
          <cell r="G56">
            <v>2152.0318207500004</v>
          </cell>
          <cell r="H56">
            <v>2010.6520056000004</v>
          </cell>
          <cell r="I56">
            <v>2583.6073861500004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182</v>
          </cell>
          <cell r="O56">
            <v>181</v>
          </cell>
          <cell r="P56">
            <v>0</v>
          </cell>
          <cell r="Q56">
            <v>0</v>
          </cell>
          <cell r="R56"/>
          <cell r="S56"/>
          <cell r="T56"/>
          <cell r="U56"/>
          <cell r="V56"/>
          <cell r="W56"/>
          <cell r="X56"/>
          <cell r="Y56"/>
          <cell r="Z56"/>
          <cell r="AA56"/>
          <cell r="AB56"/>
          <cell r="AC56"/>
          <cell r="AD56"/>
          <cell r="AE56"/>
          <cell r="AF56"/>
          <cell r="AG56"/>
          <cell r="AH56"/>
          <cell r="AI56"/>
          <cell r="AJ56"/>
          <cell r="AK56"/>
          <cell r="AL56"/>
          <cell r="AM56">
            <v>10000.492063500002</v>
          </cell>
        </row>
        <row r="57">
          <cell r="D57">
            <v>2.5249999999999999</v>
          </cell>
          <cell r="E57"/>
          <cell r="F57">
            <v>5626.3697829541115</v>
          </cell>
          <cell r="G57">
            <v>4142.675358892744</v>
          </cell>
          <cell r="H57">
            <v>4310.573431859887</v>
          </cell>
          <cell r="I57">
            <v>5220.318716857716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/>
          <cell r="S57"/>
          <cell r="T57"/>
          <cell r="U57"/>
          <cell r="V57"/>
          <cell r="W57"/>
          <cell r="X57"/>
          <cell r="Y57"/>
          <cell r="Z57"/>
          <cell r="AA57"/>
          <cell r="AB57"/>
          <cell r="AC57"/>
          <cell r="AD57"/>
          <cell r="AE57"/>
          <cell r="AF57"/>
          <cell r="AG57"/>
          <cell r="AH57"/>
          <cell r="AI57"/>
          <cell r="AJ57"/>
          <cell r="AK57"/>
          <cell r="AL57"/>
          <cell r="AM57">
            <v>19299.93729056446</v>
          </cell>
        </row>
        <row r="58">
          <cell r="D58">
            <v>2.5259999999999998</v>
          </cell>
          <cell r="E58"/>
          <cell r="F58">
            <v>10489.512132187594</v>
          </cell>
          <cell r="G58">
            <v>7860.3259258083644</v>
          </cell>
          <cell r="H58">
            <v>8293.6096852340816</v>
          </cell>
          <cell r="I58">
            <v>12266.478372761878</v>
          </cell>
          <cell r="J58">
            <v>8293.6096852340816</v>
          </cell>
          <cell r="K58">
            <v>7860.3259258083644</v>
          </cell>
          <cell r="L58">
            <v>10056.228372761878</v>
          </cell>
          <cell r="M58">
            <v>7433.8114548865778</v>
          </cell>
          <cell r="N58">
            <v>8790.3790763179786</v>
          </cell>
          <cell r="O58">
            <v>10564.250992691879</v>
          </cell>
          <cell r="P58">
            <v>8259.4865557533667</v>
          </cell>
          <cell r="Q58">
            <v>8912.5487417401018</v>
          </cell>
          <cell r="R58"/>
          <cell r="S58"/>
          <cell r="T58"/>
          <cell r="U58"/>
          <cell r="V58"/>
          <cell r="W58"/>
          <cell r="X58"/>
          <cell r="Y58"/>
          <cell r="Z58"/>
          <cell r="AA58"/>
          <cell r="AB58"/>
          <cell r="AC58"/>
          <cell r="AD58"/>
          <cell r="AE58"/>
          <cell r="AF58"/>
          <cell r="AG58"/>
          <cell r="AH58"/>
          <cell r="AI58"/>
          <cell r="AJ58"/>
          <cell r="AK58"/>
          <cell r="AL58"/>
          <cell r="AM58">
            <v>109080.56692118612</v>
          </cell>
        </row>
        <row r="59">
          <cell r="D59">
            <v>2.5270000000000001</v>
          </cell>
          <cell r="E59"/>
          <cell r="F59">
            <v>0</v>
          </cell>
          <cell r="G59">
            <v>6679.83381345</v>
          </cell>
          <cell r="H59">
            <v>6993.7643490749997</v>
          </cell>
          <cell r="I59">
            <v>8506.1027819249994</v>
          </cell>
          <cell r="J59">
            <v>6993.7643490749997</v>
          </cell>
          <cell r="K59">
            <v>6679.83381345</v>
          </cell>
          <cell r="L59">
            <v>8506.1027819249994</v>
          </cell>
          <cell r="M59">
            <v>6285.8831442749997</v>
          </cell>
          <cell r="N59">
            <v>7406.8899187500001</v>
          </cell>
          <cell r="O59">
            <v>10207.32333831</v>
          </cell>
          <cell r="P59">
            <v>0</v>
          </cell>
          <cell r="Q59">
            <v>0</v>
          </cell>
          <cell r="R59"/>
          <cell r="S59"/>
          <cell r="T59"/>
          <cell r="U59"/>
          <cell r="V59"/>
          <cell r="W59"/>
          <cell r="X59"/>
          <cell r="Y59"/>
          <cell r="Z59"/>
          <cell r="AA59"/>
          <cell r="AB59"/>
          <cell r="AC59"/>
          <cell r="AD59"/>
          <cell r="AE59"/>
          <cell r="AF59"/>
          <cell r="AG59"/>
          <cell r="AH59"/>
          <cell r="AI59"/>
          <cell r="AJ59"/>
          <cell r="AK59"/>
          <cell r="AL59"/>
          <cell r="AM59">
            <v>68259.498290235002</v>
          </cell>
        </row>
        <row r="60">
          <cell r="D60">
            <v>2.528</v>
          </cell>
          <cell r="E60"/>
          <cell r="F60">
            <v>0</v>
          </cell>
          <cell r="G60">
            <v>0</v>
          </cell>
          <cell r="H60">
            <v>7710.7460710065188</v>
          </cell>
          <cell r="I60">
            <v>9419.7661022382745</v>
          </cell>
          <cell r="J60">
            <v>7710.7460710065188</v>
          </cell>
          <cell r="K60">
            <v>7366.0187744565183</v>
          </cell>
          <cell r="L60">
            <v>9419.7661022382745</v>
          </cell>
          <cell r="M60">
            <v>1021.2914779065204</v>
          </cell>
          <cell r="N60">
            <v>246.04147929401915</v>
          </cell>
          <cell r="O60">
            <v>0</v>
          </cell>
          <cell r="P60">
            <v>0</v>
          </cell>
          <cell r="Q60">
            <v>0</v>
          </cell>
          <cell r="R60"/>
          <cell r="S60"/>
          <cell r="T60"/>
          <cell r="U60"/>
          <cell r="V60"/>
          <cell r="W60"/>
          <cell r="X60"/>
          <cell r="Y60"/>
          <cell r="Z60"/>
          <cell r="AA60"/>
          <cell r="AB60"/>
          <cell r="AC60"/>
          <cell r="AD60"/>
          <cell r="AE60"/>
          <cell r="AF60"/>
          <cell r="AG60"/>
          <cell r="AH60"/>
          <cell r="AI60"/>
          <cell r="AJ60"/>
          <cell r="AK60"/>
          <cell r="AL60"/>
          <cell r="AM60">
            <v>42894.376078146648</v>
          </cell>
        </row>
        <row r="61">
          <cell r="D61">
            <v>2.5289999999999999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42179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/>
          <cell r="S61"/>
          <cell r="T61"/>
          <cell r="U61"/>
          <cell r="V61"/>
          <cell r="W61"/>
          <cell r="X61"/>
          <cell r="Y61"/>
          <cell r="Z61"/>
          <cell r="AA61"/>
          <cell r="AB61"/>
          <cell r="AC61"/>
          <cell r="AD61"/>
          <cell r="AE61"/>
          <cell r="AF61"/>
          <cell r="AG61"/>
          <cell r="AH61"/>
          <cell r="AI61"/>
          <cell r="AJ61"/>
          <cell r="AK61"/>
          <cell r="AL61"/>
          <cell r="AM61">
            <v>42179</v>
          </cell>
        </row>
        <row r="62">
          <cell r="D62">
            <v>2.5299999999999998</v>
          </cell>
          <cell r="E62"/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28281.425025</v>
          </cell>
          <cell r="L62">
            <v>11076.6621</v>
          </cell>
          <cell r="M62">
            <v>8943.0601999999981</v>
          </cell>
          <cell r="N62">
            <v>4004.3009999999999</v>
          </cell>
          <cell r="O62">
            <v>4616.7851100000007</v>
          </cell>
          <cell r="P62">
            <v>3605.2423050000007</v>
          </cell>
          <cell r="Q62">
            <v>3880.0348649999996</v>
          </cell>
          <cell r="R62">
            <v>4909.4318699999994</v>
          </cell>
          <cell r="S62">
            <v>5956.9054649999989</v>
          </cell>
          <cell r="T62">
            <v>6299.7489449999985</v>
          </cell>
          <cell r="U62">
            <v>15966.437430000002</v>
          </cell>
          <cell r="V62">
            <v>6299.7489449999985</v>
          </cell>
          <cell r="W62">
            <v>7173.2673599999998</v>
          </cell>
          <cell r="X62">
            <v>11176.44801</v>
          </cell>
          <cell r="Y62">
            <v>5614.0619850000003</v>
          </cell>
          <cell r="Z62">
            <v>5614.0619850000003</v>
          </cell>
          <cell r="AA62"/>
          <cell r="AB62"/>
          <cell r="AC62"/>
          <cell r="AD62"/>
          <cell r="AE62"/>
          <cell r="AF62"/>
          <cell r="AG62"/>
          <cell r="AH62"/>
          <cell r="AI62"/>
          <cell r="AJ62"/>
          <cell r="AK62"/>
          <cell r="AL62"/>
          <cell r="AM62">
            <v>133417.62260000003</v>
          </cell>
        </row>
        <row r="63">
          <cell r="D63">
            <v>2.5310000000000001</v>
          </cell>
          <cell r="E63"/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2582</v>
          </cell>
          <cell r="L63">
            <v>3307</v>
          </cell>
          <cell r="M63">
            <v>2434</v>
          </cell>
          <cell r="N63">
            <v>2879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11202</v>
          </cell>
        </row>
        <row r="64">
          <cell r="D64">
            <v>2.532</v>
          </cell>
          <cell r="E64"/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13424.670735</v>
          </cell>
          <cell r="L64">
            <v>17191.304970000001</v>
          </cell>
          <cell r="M64">
            <v>12652.027815000001</v>
          </cell>
          <cell r="N64">
            <v>14969.956574999998</v>
          </cell>
          <cell r="O64">
            <v>17228.012129999999</v>
          </cell>
          <cell r="P64">
            <v>13453.335315</v>
          </cell>
          <cell r="Q64">
            <v>14494.421969999998</v>
          </cell>
          <cell r="R64">
            <v>18339.880859999997</v>
          </cell>
          <cell r="S64">
            <v>13705.609890000002</v>
          </cell>
          <cell r="T64">
            <v>16261.193969999998</v>
          </cell>
          <cell r="U64">
            <v>18662.828779999996</v>
          </cell>
          <cell r="V64">
            <v>14494.421969999998</v>
          </cell>
          <cell r="W64">
            <v>13705.609890000002</v>
          </cell>
          <cell r="X64">
            <v>17551.068779999998</v>
          </cell>
          <cell r="Y64">
            <v>12916.79781</v>
          </cell>
          <cell r="Z64">
            <v>12916.79781</v>
          </cell>
          <cell r="AA64">
            <v>17589.046860000002</v>
          </cell>
          <cell r="AB64">
            <v>13735.266930000002</v>
          </cell>
          <cell r="AC64">
            <v>14797.287540000003</v>
          </cell>
          <cell r="AD64">
            <v>18723.09852</v>
          </cell>
          <cell r="AE64">
            <v>13991.992980000001</v>
          </cell>
          <cell r="AF64">
            <v>17675.81954</v>
          </cell>
          <cell r="AG64">
            <v>17917.803960000005</v>
          </cell>
          <cell r="AH64">
            <v>14797.287540000003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371195.54313999991</v>
          </cell>
        </row>
        <row r="65">
          <cell r="D65">
            <v>2.5329999999999999</v>
          </cell>
          <cell r="E65"/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4133</v>
          </cell>
          <cell r="M65">
            <v>3042</v>
          </cell>
          <cell r="N65">
            <v>4090</v>
          </cell>
          <cell r="O65">
            <v>4159</v>
          </cell>
          <cell r="P65">
            <v>3247</v>
          </cell>
          <cell r="Q65">
            <v>4964</v>
          </cell>
          <cell r="R65">
            <v>4417</v>
          </cell>
          <cell r="S65">
            <v>12796</v>
          </cell>
          <cell r="T65">
            <v>15006</v>
          </cell>
          <cell r="U65">
            <v>16386</v>
          </cell>
          <cell r="V65">
            <v>13533</v>
          </cell>
          <cell r="W65">
            <v>14270</v>
          </cell>
          <cell r="X65">
            <v>16386</v>
          </cell>
          <cell r="Y65">
            <v>12060</v>
          </cell>
          <cell r="Z65">
            <v>13533</v>
          </cell>
          <cell r="AA65">
            <v>16413</v>
          </cell>
          <cell r="AB65">
            <v>12817</v>
          </cell>
          <cell r="AC65">
            <v>15286</v>
          </cell>
          <cell r="AD65">
            <v>21924</v>
          </cell>
          <cell r="AE65">
            <v>13061</v>
          </cell>
          <cell r="AF65">
            <v>15286</v>
          </cell>
          <cell r="AG65">
            <v>16725</v>
          </cell>
          <cell r="AH65">
            <v>13813</v>
          </cell>
          <cell r="AI65">
            <v>14043</v>
          </cell>
          <cell r="AJ65">
            <v>16725</v>
          </cell>
          <cell r="AK65">
            <v>12309</v>
          </cell>
          <cell r="AL65">
            <v>12309</v>
          </cell>
          <cell r="AM65">
            <v>322733</v>
          </cell>
        </row>
        <row r="66">
          <cell r="D66">
            <v>2.5339999999999998</v>
          </cell>
          <cell r="E66"/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718</v>
          </cell>
          <cell r="M66">
            <v>529</v>
          </cell>
          <cell r="N66">
            <v>625</v>
          </cell>
          <cell r="O66">
            <v>743</v>
          </cell>
          <cell r="P66">
            <v>580</v>
          </cell>
          <cell r="Q66">
            <v>614</v>
          </cell>
          <cell r="R66">
            <v>777</v>
          </cell>
          <cell r="S66">
            <v>580</v>
          </cell>
          <cell r="T66">
            <v>614</v>
          </cell>
          <cell r="U66">
            <v>743</v>
          </cell>
          <cell r="V66">
            <v>614</v>
          </cell>
          <cell r="W66">
            <v>580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0</v>
          </cell>
          <cell r="AJ66">
            <v>0</v>
          </cell>
          <cell r="AK66">
            <v>0</v>
          </cell>
          <cell r="AL66">
            <v>0</v>
          </cell>
          <cell r="AM66">
            <v>7717</v>
          </cell>
        </row>
        <row r="67">
          <cell r="D67"/>
          <cell r="E67">
            <v>5993827.7226982443</v>
          </cell>
          <cell r="F67">
            <v>6261882.9235303449</v>
          </cell>
          <cell r="G67">
            <v>5710159.5048331143</v>
          </cell>
          <cell r="H67">
            <v>6514540.4007508364</v>
          </cell>
          <cell r="I67">
            <v>7283414.8339772737</v>
          </cell>
          <cell r="J67">
            <v>6803225.6698853513</v>
          </cell>
          <cell r="K67">
            <v>6776769.1071030572</v>
          </cell>
          <cell r="L67">
            <v>8256281.1544437595</v>
          </cell>
          <cell r="M67">
            <v>6693507.032023727</v>
          </cell>
          <cell r="N67">
            <v>7822933.2798209321</v>
          </cell>
          <cell r="O67">
            <v>8313390.8775585741</v>
          </cell>
          <cell r="P67">
            <v>7068922.2134991782</v>
          </cell>
          <cell r="Q67">
            <v>7545724.2939608563</v>
          </cell>
          <cell r="R67">
            <v>6627023.7849289682</v>
          </cell>
          <cell r="S67">
            <v>6111130.5633313442</v>
          </cell>
          <cell r="T67">
            <v>6950592.6260157069</v>
          </cell>
          <cell r="U67">
            <v>8114731.6056782706</v>
          </cell>
          <cell r="V67">
            <v>7350392.9022455942</v>
          </cell>
          <cell r="W67">
            <v>7111472.9069561521</v>
          </cell>
          <cell r="X67">
            <v>8196727.3021725127</v>
          </cell>
          <cell r="Y67">
            <v>6351134.9871883783</v>
          </cell>
          <cell r="Z67">
            <v>7307295.5697608953</v>
          </cell>
          <cell r="AA67">
            <v>8325926.9159389324</v>
          </cell>
          <cell r="AB67">
            <v>6595423.193941758</v>
          </cell>
          <cell r="AC67">
            <v>7282203.1540636634</v>
          </cell>
          <cell r="AD67">
            <v>6772967.7245974448</v>
          </cell>
          <cell r="AE67">
            <v>5980561.7159050116</v>
          </cell>
          <cell r="AF67">
            <v>6807296.1957761012</v>
          </cell>
          <cell r="AG67">
            <v>7729171.708157503</v>
          </cell>
          <cell r="AH67">
            <v>6939358.6446140017</v>
          </cell>
          <cell r="AI67">
            <v>6902691.6306718057</v>
          </cell>
          <cell r="AJ67">
            <v>7658457.6615285957</v>
          </cell>
          <cell r="AK67">
            <v>6139028.3821647195</v>
          </cell>
          <cell r="AL67">
            <v>6998738.0410667211</v>
          </cell>
          <cell r="AM67">
            <v>239296906.23078933</v>
          </cell>
        </row>
        <row r="81">
          <cell r="D81">
            <v>2.0009999999999999</v>
          </cell>
          <cell r="E81">
            <v>309758.03307543468</v>
          </cell>
        </row>
        <row r="82">
          <cell r="D82">
            <v>2.0030000000000001</v>
          </cell>
          <cell r="E82">
            <v>793852.64818186988</v>
          </cell>
        </row>
        <row r="83">
          <cell r="D83">
            <v>2.004</v>
          </cell>
          <cell r="E83">
            <v>307900.61757701985</v>
          </cell>
        </row>
        <row r="84">
          <cell r="D84">
            <v>2.0049999999999999</v>
          </cell>
          <cell r="E84">
            <v>60614.597266507517</v>
          </cell>
        </row>
        <row r="85">
          <cell r="D85">
            <v>2.0059999999999998</v>
          </cell>
          <cell r="E85">
            <v>799850.61768855923</v>
          </cell>
        </row>
        <row r="86">
          <cell r="D86">
            <v>2.0070000000000001</v>
          </cell>
          <cell r="E86">
            <v>243811.58229879808</v>
          </cell>
        </row>
        <row r="87">
          <cell r="D87">
            <v>2.008</v>
          </cell>
          <cell r="E87">
            <v>148286.41340141333</v>
          </cell>
        </row>
        <row r="88">
          <cell r="D88">
            <v>2.0089999999999999</v>
          </cell>
          <cell r="E88">
            <v>298927.60470097029</v>
          </cell>
        </row>
        <row r="89">
          <cell r="D89">
            <v>2.0110000000000001</v>
          </cell>
          <cell r="E89">
            <v>59656.847163475664</v>
          </cell>
        </row>
        <row r="90">
          <cell r="D90">
            <v>2.012</v>
          </cell>
          <cell r="E90">
            <v>25307.383002265717</v>
          </cell>
        </row>
        <row r="91">
          <cell r="D91">
            <v>2.0129999999999999</v>
          </cell>
          <cell r="E91">
            <v>187920.89393932285</v>
          </cell>
        </row>
        <row r="92">
          <cell r="D92">
            <v>2.0150000000000001</v>
          </cell>
          <cell r="E92">
            <v>394226.90750658279</v>
          </cell>
        </row>
        <row r="93">
          <cell r="D93">
            <v>2.016</v>
          </cell>
          <cell r="E93">
            <v>274112.82034452906</v>
          </cell>
        </row>
        <row r="94">
          <cell r="D94">
            <v>2.0169999999999999</v>
          </cell>
          <cell r="E94">
            <v>127865.66322560832</v>
          </cell>
        </row>
        <row r="95">
          <cell r="D95">
            <v>2.0179999999999998</v>
          </cell>
          <cell r="E95">
            <v>349801.99468240864</v>
          </cell>
        </row>
        <row r="96">
          <cell r="D96">
            <v>2.0190000000000001</v>
          </cell>
          <cell r="E96">
            <v>488752.51066685352</v>
          </cell>
        </row>
        <row r="97">
          <cell r="D97">
            <v>2.02</v>
          </cell>
          <cell r="E97">
            <v>319220.09508681606</v>
          </cell>
        </row>
        <row r="98">
          <cell r="D98">
            <v>2.0209999999999999</v>
          </cell>
          <cell r="E98">
            <v>673998.24689560302</v>
          </cell>
        </row>
        <row r="99">
          <cell r="D99">
            <v>2.0230000000000001</v>
          </cell>
          <cell r="E99">
            <v>178852.53451685031</v>
          </cell>
        </row>
        <row r="100">
          <cell r="D100">
            <v>2.0249999999999999</v>
          </cell>
          <cell r="E100">
            <v>82965.85137311813</v>
          </cell>
        </row>
        <row r="101">
          <cell r="D101">
            <v>2.0259999999999998</v>
          </cell>
          <cell r="E101">
            <v>912.2572344227483</v>
          </cell>
        </row>
        <row r="102">
          <cell r="D102">
            <v>2.0270000000000001</v>
          </cell>
          <cell r="E102">
            <v>0</v>
          </cell>
        </row>
        <row r="103">
          <cell r="D103">
            <v>2.028</v>
          </cell>
          <cell r="E103">
            <v>0</v>
          </cell>
        </row>
        <row r="104">
          <cell r="D104">
            <v>2.0289999999999999</v>
          </cell>
          <cell r="E104">
            <v>0</v>
          </cell>
        </row>
      </sheetData>
      <sheetData sheetId="4" refreshError="1"/>
      <sheetData sheetId="5" refreshError="1"/>
      <sheetData sheetId="6">
        <row r="3">
          <cell r="AP3" t="str">
            <v>SubCLIN</v>
          </cell>
        </row>
      </sheetData>
      <sheetData sheetId="7">
        <row r="4">
          <cell r="C4" t="str">
            <v>SubCLIN</v>
          </cell>
          <cell r="D4">
            <v>43435</v>
          </cell>
          <cell r="E4">
            <v>43466</v>
          </cell>
          <cell r="F4">
            <v>43497</v>
          </cell>
          <cell r="G4">
            <v>43525</v>
          </cell>
          <cell r="H4">
            <v>43556</v>
          </cell>
          <cell r="I4">
            <v>43586</v>
          </cell>
          <cell r="J4">
            <v>43617</v>
          </cell>
          <cell r="K4">
            <v>43647</v>
          </cell>
          <cell r="L4">
            <v>43678</v>
          </cell>
          <cell r="M4">
            <v>43709</v>
          </cell>
          <cell r="N4">
            <v>43739</v>
          </cell>
          <cell r="O4">
            <v>43770</v>
          </cell>
          <cell r="P4">
            <v>43800</v>
          </cell>
          <cell r="Q4">
            <v>43831</v>
          </cell>
          <cell r="R4">
            <v>43862</v>
          </cell>
          <cell r="S4">
            <v>43891</v>
          </cell>
          <cell r="T4" t="str">
            <v>Total</v>
          </cell>
        </row>
        <row r="5">
          <cell r="C5" t="str">
            <v>CLIN 1</v>
          </cell>
          <cell r="D5">
            <v>0</v>
          </cell>
          <cell r="E5">
            <v>256603.63</v>
          </cell>
          <cell r="F5">
            <v>182964.06999999998</v>
          </cell>
          <cell r="G5">
            <v>158886.94</v>
          </cell>
          <cell r="H5">
            <v>326054.98</v>
          </cell>
          <cell r="I5">
            <v>161280.4</v>
          </cell>
          <cell r="J5">
            <v>314733.52000000008</v>
          </cell>
          <cell r="K5">
            <v>199156.45</v>
          </cell>
          <cell r="L5">
            <v>298020.25999999995</v>
          </cell>
          <cell r="M5">
            <v>237944.78</v>
          </cell>
          <cell r="N5">
            <v>320664.29000000004</v>
          </cell>
          <cell r="O5">
            <v>296902.40000000002</v>
          </cell>
          <cell r="P5">
            <v>528872.26</v>
          </cell>
          <cell r="Q5"/>
          <cell r="R5"/>
          <cell r="S5"/>
          <cell r="T5"/>
        </row>
        <row r="6">
          <cell r="C6" t="str">
            <v>CLIN 2 with NNSA</v>
          </cell>
          <cell r="D6">
            <v>0</v>
          </cell>
          <cell r="E6">
            <v>904588.79999999981</v>
          </cell>
          <cell r="F6">
            <v>656558.04</v>
          </cell>
          <cell r="G6">
            <v>669899.01</v>
          </cell>
          <cell r="H6">
            <v>846838.01000000024</v>
          </cell>
          <cell r="I6">
            <v>2559630.8700000006</v>
          </cell>
          <cell r="J6">
            <v>2613900.29</v>
          </cell>
          <cell r="K6">
            <v>915461.88999999978</v>
          </cell>
          <cell r="L6">
            <v>3280916.49</v>
          </cell>
          <cell r="M6">
            <v>1892183.6499999997</v>
          </cell>
          <cell r="N6">
            <v>2039507.7900000005</v>
          </cell>
          <cell r="O6">
            <v>1745070.9500000007</v>
          </cell>
          <cell r="P6">
            <v>3301782.91</v>
          </cell>
          <cell r="Q6"/>
          <cell r="R6"/>
          <cell r="S6"/>
          <cell r="T6"/>
        </row>
        <row r="7">
          <cell r="C7" t="str">
            <v>CLIN 2 w/o NNSA</v>
          </cell>
          <cell r="D7">
            <v>0</v>
          </cell>
          <cell r="E7">
            <v>837186.5399999998</v>
          </cell>
          <cell r="F7">
            <v>608973.74</v>
          </cell>
          <cell r="G7">
            <v>624586.19999999995</v>
          </cell>
          <cell r="H7">
            <v>794491.9700000002</v>
          </cell>
          <cell r="I7">
            <v>2522360.0900000008</v>
          </cell>
          <cell r="J7">
            <v>2577107.4900000002</v>
          </cell>
          <cell r="K7">
            <v>862426.89999999979</v>
          </cell>
          <cell r="L7">
            <v>3241588.1</v>
          </cell>
          <cell r="M7">
            <v>1853595.2099999997</v>
          </cell>
          <cell r="N7">
            <v>1989697.0600000005</v>
          </cell>
          <cell r="O7">
            <v>1706671.1600000006</v>
          </cell>
          <cell r="P7">
            <v>3258833.77</v>
          </cell>
          <cell r="Q7"/>
          <cell r="R7"/>
          <cell r="S7"/>
          <cell r="T7"/>
        </row>
        <row r="8">
          <cell r="C8">
            <v>1.0009999999999999</v>
          </cell>
          <cell r="D8">
            <v>0</v>
          </cell>
          <cell r="E8">
            <v>105885.89</v>
          </cell>
          <cell r="F8">
            <v>83236.929999999993</v>
          </cell>
          <cell r="G8">
            <v>80445.009999999995</v>
          </cell>
          <cell r="H8">
            <v>98790.27</v>
          </cell>
          <cell r="I8">
            <v>74306.490000000005</v>
          </cell>
          <cell r="J8">
            <v>128398.13</v>
          </cell>
          <cell r="K8">
            <v>92887.92</v>
          </cell>
          <cell r="L8">
            <v>116540.95</v>
          </cell>
          <cell r="M8">
            <v>111254.84</v>
          </cell>
          <cell r="N8">
            <v>112912.13</v>
          </cell>
          <cell r="O8">
            <v>87098.84</v>
          </cell>
          <cell r="P8">
            <v>119859.84999999999</v>
          </cell>
          <cell r="Q8"/>
          <cell r="R8"/>
          <cell r="S8"/>
          <cell r="T8">
            <v>1211617.25</v>
          </cell>
        </row>
        <row r="9">
          <cell r="C9">
            <v>1.002</v>
          </cell>
          <cell r="D9">
            <v>0</v>
          </cell>
          <cell r="E9">
            <v>30903</v>
          </cell>
          <cell r="F9">
            <v>15122.01</v>
          </cell>
          <cell r="G9">
            <v>6573.4</v>
          </cell>
          <cell r="H9">
            <v>18358.509999999998</v>
          </cell>
          <cell r="I9">
            <v>17452.25</v>
          </cell>
          <cell r="J9">
            <v>48618.89</v>
          </cell>
          <cell r="K9">
            <v>28915.74</v>
          </cell>
          <cell r="L9">
            <v>51177.85</v>
          </cell>
          <cell r="M9">
            <v>31213.99</v>
          </cell>
          <cell r="N9">
            <v>39802.22</v>
          </cell>
          <cell r="O9">
            <v>37112.81</v>
          </cell>
          <cell r="P9">
            <v>50987.54</v>
          </cell>
          <cell r="Q9"/>
          <cell r="R9"/>
          <cell r="S9"/>
          <cell r="T9">
            <v>376238.20999999996</v>
          </cell>
        </row>
        <row r="10">
          <cell r="C10">
            <v>1.0029999999999999</v>
          </cell>
          <cell r="D10">
            <v>0</v>
          </cell>
          <cell r="E10">
            <v>0</v>
          </cell>
          <cell r="F10">
            <v>30912.94</v>
          </cell>
          <cell r="G10">
            <v>0</v>
          </cell>
          <cell r="H10">
            <v>109462.31</v>
          </cell>
          <cell r="I10">
            <v>11046.83</v>
          </cell>
          <cell r="J10">
            <v>66580.08</v>
          </cell>
          <cell r="K10">
            <v>10014.950000000001</v>
          </cell>
          <cell r="L10">
            <v>37135.879999999997</v>
          </cell>
          <cell r="M10">
            <v>21589.84</v>
          </cell>
          <cell r="N10">
            <v>26690.7</v>
          </cell>
          <cell r="O10">
            <v>12084.41</v>
          </cell>
          <cell r="P10">
            <v>54465.850000000006</v>
          </cell>
          <cell r="Q10"/>
          <cell r="R10"/>
          <cell r="S10"/>
          <cell r="T10">
            <v>379983.79000000004</v>
          </cell>
        </row>
        <row r="11">
          <cell r="C11">
            <v>1.004</v>
          </cell>
          <cell r="D11">
            <v>0</v>
          </cell>
          <cell r="E11">
            <v>4508.71</v>
          </cell>
          <cell r="F11">
            <v>3091.88</v>
          </cell>
          <cell r="G11">
            <v>4979.41</v>
          </cell>
          <cell r="H11">
            <v>5236.1099999999997</v>
          </cell>
          <cell r="I11">
            <v>4177.09</v>
          </cell>
          <cell r="J11">
            <v>3823.56</v>
          </cell>
          <cell r="K11">
            <v>3579.67</v>
          </cell>
          <cell r="L11">
            <v>3683.43</v>
          </cell>
          <cell r="M11">
            <v>3903.35</v>
          </cell>
          <cell r="N11">
            <v>5244.8</v>
          </cell>
          <cell r="O11">
            <v>8710.7000000000007</v>
          </cell>
          <cell r="P11">
            <v>17063.05</v>
          </cell>
          <cell r="Q11"/>
          <cell r="R11"/>
          <cell r="S11"/>
          <cell r="T11">
            <v>68001.760000000009</v>
          </cell>
        </row>
        <row r="12">
          <cell r="C12">
            <v>1.0049999999999999</v>
          </cell>
          <cell r="D12">
            <v>0</v>
          </cell>
          <cell r="E12">
            <v>53920.34</v>
          </cell>
          <cell r="F12">
            <v>17703.18</v>
          </cell>
          <cell r="G12">
            <v>43346.8</v>
          </cell>
          <cell r="H12">
            <v>57768.41</v>
          </cell>
          <cell r="I12">
            <v>26985.35</v>
          </cell>
          <cell r="J12">
            <v>21565.38</v>
          </cell>
          <cell r="K12">
            <v>27364.67</v>
          </cell>
          <cell r="L12">
            <v>28973.8</v>
          </cell>
          <cell r="M12">
            <v>22544.63</v>
          </cell>
          <cell r="N12">
            <v>39571.51</v>
          </cell>
          <cell r="O12">
            <v>52408.42</v>
          </cell>
          <cell r="P12">
            <v>58692.73</v>
          </cell>
          <cell r="Q12"/>
          <cell r="R12"/>
          <cell r="S12"/>
          <cell r="T12">
            <v>450845.22</v>
          </cell>
        </row>
        <row r="13">
          <cell r="C13">
            <v>1.006</v>
          </cell>
          <cell r="D13">
            <v>0</v>
          </cell>
          <cell r="E13">
            <v>4353.05</v>
          </cell>
          <cell r="F13">
            <v>3413.39</v>
          </cell>
          <cell r="G13">
            <v>4917.3100000000004</v>
          </cell>
          <cell r="H13">
            <v>5353.52</v>
          </cell>
          <cell r="I13">
            <v>2629.43</v>
          </cell>
          <cell r="J13">
            <v>3766.13</v>
          </cell>
          <cell r="K13">
            <v>3693.13</v>
          </cell>
          <cell r="L13">
            <v>3654.78</v>
          </cell>
          <cell r="M13">
            <v>3385.64</v>
          </cell>
          <cell r="N13">
            <v>4738.0600000000004</v>
          </cell>
          <cell r="O13">
            <v>3453.64</v>
          </cell>
          <cell r="P13">
            <v>2997.35</v>
          </cell>
          <cell r="Q13"/>
          <cell r="R13"/>
          <cell r="S13"/>
          <cell r="T13">
            <v>46355.43</v>
          </cell>
        </row>
        <row r="14">
          <cell r="C14">
            <v>1.008</v>
          </cell>
          <cell r="D14">
            <v>0</v>
          </cell>
          <cell r="E14">
            <v>4652.92</v>
          </cell>
          <cell r="F14">
            <v>3117.49</v>
          </cell>
          <cell r="G14">
            <v>3952.69</v>
          </cell>
          <cell r="H14">
            <v>5226.62</v>
          </cell>
          <cell r="I14">
            <v>2712.9</v>
          </cell>
          <cell r="J14">
            <v>2938.64</v>
          </cell>
          <cell r="K14">
            <v>4016</v>
          </cell>
          <cell r="L14">
            <v>1307.8699999999999</v>
          </cell>
          <cell r="M14">
            <v>13156.52</v>
          </cell>
          <cell r="N14">
            <v>35519.599999999999</v>
          </cell>
          <cell r="O14">
            <v>45577.37</v>
          </cell>
          <cell r="P14">
            <v>104744.19</v>
          </cell>
          <cell r="Q14"/>
          <cell r="R14"/>
          <cell r="S14"/>
          <cell r="T14">
            <v>226922.81</v>
          </cell>
        </row>
        <row r="15">
          <cell r="C15">
            <v>1.0089999999999999</v>
          </cell>
          <cell r="D15">
            <v>0</v>
          </cell>
          <cell r="E15">
            <v>52379.72</v>
          </cell>
          <cell r="F15">
            <v>26366.25</v>
          </cell>
          <cell r="G15">
            <v>14672.32</v>
          </cell>
          <cell r="H15">
            <v>25859.23</v>
          </cell>
          <cell r="I15">
            <v>21970.06</v>
          </cell>
          <cell r="J15">
            <v>39042.71</v>
          </cell>
          <cell r="K15">
            <v>28684.37</v>
          </cell>
          <cell r="L15">
            <v>55545.7</v>
          </cell>
          <cell r="M15">
            <v>30895.97</v>
          </cell>
          <cell r="N15">
            <v>56185.27</v>
          </cell>
          <cell r="O15">
            <v>50456.21</v>
          </cell>
          <cell r="P15">
            <v>120061.70000000001</v>
          </cell>
          <cell r="Q15"/>
          <cell r="R15"/>
          <cell r="S15"/>
          <cell r="T15">
            <v>522119.51</v>
          </cell>
        </row>
        <row r="16">
          <cell r="C16">
            <v>2.0009999999999999</v>
          </cell>
          <cell r="D16">
            <v>0</v>
          </cell>
          <cell r="E16">
            <v>1724.36</v>
          </cell>
          <cell r="F16">
            <v>1435.63</v>
          </cell>
          <cell r="G16">
            <v>3372.73</v>
          </cell>
          <cell r="H16">
            <v>3538.29</v>
          </cell>
          <cell r="I16">
            <v>193590.92</v>
          </cell>
          <cell r="J16">
            <v>183303.19</v>
          </cell>
          <cell r="K16">
            <v>5823.2</v>
          </cell>
          <cell r="L16">
            <v>218351.18</v>
          </cell>
          <cell r="M16">
            <v>78401.100000000006</v>
          </cell>
          <cell r="N16">
            <v>82106.8</v>
          </cell>
          <cell r="O16">
            <v>91013.27</v>
          </cell>
          <cell r="P16">
            <v>158989.82</v>
          </cell>
          <cell r="Q16"/>
          <cell r="R16"/>
          <cell r="S16"/>
          <cell r="T16">
            <v>1021650.49</v>
          </cell>
        </row>
        <row r="17">
          <cell r="C17">
            <v>2.0019999999999998</v>
          </cell>
          <cell r="D17">
            <v>0</v>
          </cell>
          <cell r="E17">
            <v>82783.77</v>
          </cell>
          <cell r="F17">
            <v>66424.34</v>
          </cell>
          <cell r="G17">
            <v>58439.78</v>
          </cell>
          <cell r="H17">
            <v>71115</v>
          </cell>
          <cell r="I17">
            <v>42886.400000000001</v>
          </cell>
          <cell r="J17">
            <v>30299.7</v>
          </cell>
          <cell r="K17">
            <v>342.49</v>
          </cell>
          <cell r="L17">
            <v>7246.75</v>
          </cell>
          <cell r="M17">
            <v>-25.35</v>
          </cell>
          <cell r="N17">
            <v>-125.45</v>
          </cell>
          <cell r="O17">
            <v>712.35</v>
          </cell>
          <cell r="P17">
            <v>562.48</v>
          </cell>
          <cell r="Q17"/>
          <cell r="R17"/>
          <cell r="S17"/>
          <cell r="T17">
            <v>360662.26</v>
          </cell>
        </row>
        <row r="18">
          <cell r="C18">
            <v>2.0030000000000001</v>
          </cell>
          <cell r="D18">
            <v>0</v>
          </cell>
          <cell r="E18">
            <v>116124.83</v>
          </cell>
          <cell r="F18">
            <v>86271.87</v>
          </cell>
          <cell r="G18">
            <v>88289.23</v>
          </cell>
          <cell r="H18">
            <v>124298.51</v>
          </cell>
          <cell r="I18">
            <v>123158.47</v>
          </cell>
          <cell r="J18">
            <v>136642.98000000001</v>
          </cell>
          <cell r="K18">
            <v>143241.82</v>
          </cell>
          <cell r="L18">
            <v>170518.24</v>
          </cell>
          <cell r="M18">
            <v>200067.46</v>
          </cell>
          <cell r="N18">
            <v>270251.44</v>
          </cell>
          <cell r="O18">
            <v>248773.84</v>
          </cell>
          <cell r="P18">
            <v>374301.83</v>
          </cell>
          <cell r="Q18"/>
          <cell r="R18"/>
          <cell r="S18"/>
          <cell r="T18">
            <v>2081940.52</v>
          </cell>
        </row>
        <row r="19">
          <cell r="C19">
            <v>2.004</v>
          </cell>
          <cell r="D19">
            <v>0</v>
          </cell>
          <cell r="E19">
            <v>70451.66</v>
          </cell>
          <cell r="F19">
            <v>48730.42</v>
          </cell>
          <cell r="G19">
            <v>52555.87</v>
          </cell>
          <cell r="H19">
            <v>63232.17</v>
          </cell>
          <cell r="I19">
            <v>87200.02</v>
          </cell>
          <cell r="J19">
            <v>102397.67</v>
          </cell>
          <cell r="K19">
            <v>59811.1</v>
          </cell>
          <cell r="L19">
            <v>145462</v>
          </cell>
          <cell r="M19">
            <v>56999.14</v>
          </cell>
          <cell r="N19">
            <v>82120.05</v>
          </cell>
          <cell r="O19">
            <v>66605.210000000006</v>
          </cell>
          <cell r="P19">
            <v>93325.41</v>
          </cell>
          <cell r="Q19"/>
          <cell r="R19"/>
          <cell r="S19"/>
          <cell r="T19">
            <v>928890.72</v>
          </cell>
        </row>
        <row r="20">
          <cell r="C20">
            <v>2.0049999999999999</v>
          </cell>
          <cell r="D20">
            <v>0</v>
          </cell>
          <cell r="E20">
            <v>1217.8499999999999</v>
          </cell>
          <cell r="F20">
            <v>1310.42</v>
          </cell>
          <cell r="G20">
            <v>1120.1199999999999</v>
          </cell>
          <cell r="H20">
            <v>2006.67</v>
          </cell>
          <cell r="I20">
            <v>35410.019999999997</v>
          </cell>
          <cell r="J20">
            <v>40424.03</v>
          </cell>
          <cell r="K20">
            <v>1839.45</v>
          </cell>
          <cell r="L20">
            <v>51289.27</v>
          </cell>
          <cell r="M20">
            <v>15355.39</v>
          </cell>
          <cell r="N20">
            <v>3801.19</v>
          </cell>
          <cell r="O20">
            <v>16288.68</v>
          </cell>
          <cell r="P20">
            <v>40701.75</v>
          </cell>
          <cell r="Q20"/>
          <cell r="R20"/>
          <cell r="S20"/>
          <cell r="T20">
            <v>210764.83999999997</v>
          </cell>
        </row>
        <row r="21">
          <cell r="C21">
            <v>2.0059999999999998</v>
          </cell>
          <cell r="D21">
            <v>0</v>
          </cell>
          <cell r="E21">
            <v>13607.48</v>
          </cell>
          <cell r="F21">
            <v>14984.39</v>
          </cell>
          <cell r="G21">
            <v>10102.24</v>
          </cell>
          <cell r="H21">
            <v>24206.25</v>
          </cell>
          <cell r="I21">
            <v>463087.35999999999</v>
          </cell>
          <cell r="J21">
            <v>417145.58</v>
          </cell>
          <cell r="K21">
            <v>24970.68</v>
          </cell>
          <cell r="L21">
            <v>406751.2</v>
          </cell>
          <cell r="M21">
            <v>157737.07</v>
          </cell>
          <cell r="N21">
            <v>126294.08</v>
          </cell>
          <cell r="O21">
            <v>125979.19</v>
          </cell>
          <cell r="P21">
            <v>345859.36</v>
          </cell>
          <cell r="Q21"/>
          <cell r="R21"/>
          <cell r="S21"/>
          <cell r="T21">
            <v>2130724.8800000004</v>
          </cell>
        </row>
        <row r="22">
          <cell r="C22">
            <v>2.0070000000000001</v>
          </cell>
          <cell r="D22">
            <v>0</v>
          </cell>
          <cell r="E22">
            <v>86430.25</v>
          </cell>
          <cell r="F22">
            <v>58285.18</v>
          </cell>
          <cell r="G22">
            <v>59054.96</v>
          </cell>
          <cell r="H22">
            <v>53848.83</v>
          </cell>
          <cell r="I22">
            <v>69920.14</v>
          </cell>
          <cell r="J22">
            <v>58832.62</v>
          </cell>
          <cell r="K22">
            <v>50277.63</v>
          </cell>
          <cell r="L22">
            <v>57062.35</v>
          </cell>
          <cell r="M22">
            <v>41025.33</v>
          </cell>
          <cell r="N22">
            <v>48369.99</v>
          </cell>
          <cell r="O22">
            <v>27231.94</v>
          </cell>
          <cell r="P22">
            <v>38547</v>
          </cell>
          <cell r="Q22"/>
          <cell r="R22"/>
          <cell r="S22"/>
          <cell r="T22">
            <v>648886.21999999986</v>
          </cell>
        </row>
        <row r="23">
          <cell r="C23">
            <v>2.008</v>
          </cell>
          <cell r="D23">
            <v>0</v>
          </cell>
          <cell r="E23">
            <v>5382.52</v>
          </cell>
          <cell r="F23">
            <v>2121.84</v>
          </cell>
          <cell r="G23">
            <v>2283.52</v>
          </cell>
          <cell r="H23">
            <v>4674.62</v>
          </cell>
          <cell r="I23">
            <v>19109.36</v>
          </cell>
          <cell r="J23">
            <v>25552.52</v>
          </cell>
          <cell r="K23">
            <v>4236.16</v>
          </cell>
          <cell r="L23">
            <v>21335.84</v>
          </cell>
          <cell r="M23">
            <v>9065.57</v>
          </cell>
          <cell r="N23">
            <v>6341.63</v>
          </cell>
          <cell r="O23">
            <v>4290.33</v>
          </cell>
          <cell r="P23">
            <v>10148.16</v>
          </cell>
          <cell r="Q23"/>
          <cell r="R23"/>
          <cell r="S23"/>
          <cell r="T23">
            <v>114542.07000000002</v>
          </cell>
        </row>
        <row r="24">
          <cell r="C24">
            <v>2.0089999999999999</v>
          </cell>
          <cell r="D24">
            <v>0</v>
          </cell>
          <cell r="E24">
            <v>16548.71</v>
          </cell>
          <cell r="F24">
            <v>12024.27</v>
          </cell>
          <cell r="G24">
            <v>11781.57</v>
          </cell>
          <cell r="H24">
            <v>17841.97</v>
          </cell>
          <cell r="I24">
            <v>169638.29</v>
          </cell>
          <cell r="J24">
            <v>177945.7</v>
          </cell>
          <cell r="K24">
            <v>23527.62</v>
          </cell>
          <cell r="L24">
            <v>220734.86</v>
          </cell>
          <cell r="M24">
            <v>107651.62</v>
          </cell>
          <cell r="N24">
            <v>88609.55</v>
          </cell>
          <cell r="O24">
            <v>87787.12</v>
          </cell>
          <cell r="P24">
            <v>139844.16</v>
          </cell>
          <cell r="Q24"/>
          <cell r="R24"/>
          <cell r="S24"/>
          <cell r="T24">
            <v>1073935.44</v>
          </cell>
        </row>
        <row r="25">
          <cell r="C25">
            <v>2.0110000000000001</v>
          </cell>
          <cell r="D25">
            <v>0</v>
          </cell>
          <cell r="E25">
            <v>3140.58</v>
          </cell>
          <cell r="F25">
            <v>2674.6</v>
          </cell>
          <cell r="G25">
            <v>2057.3000000000002</v>
          </cell>
          <cell r="H25">
            <v>4604.2299999999996</v>
          </cell>
          <cell r="I25">
            <v>34115.870000000003</v>
          </cell>
          <cell r="J25">
            <v>32450.1</v>
          </cell>
          <cell r="K25">
            <v>3789.88</v>
          </cell>
          <cell r="L25">
            <v>43569.62</v>
          </cell>
          <cell r="M25">
            <v>18545.05</v>
          </cell>
          <cell r="N25">
            <v>14525.27</v>
          </cell>
          <cell r="O25">
            <v>14592.59</v>
          </cell>
          <cell r="P25">
            <v>33169.18</v>
          </cell>
          <cell r="Q25"/>
          <cell r="R25"/>
          <cell r="S25"/>
          <cell r="T25">
            <v>207234.26999999996</v>
          </cell>
        </row>
        <row r="26">
          <cell r="C26">
            <v>2.012</v>
          </cell>
          <cell r="D26">
            <v>0</v>
          </cell>
          <cell r="E26">
            <v>10562.06</v>
          </cell>
          <cell r="F26">
            <v>6674.85</v>
          </cell>
          <cell r="G26">
            <v>5901.03</v>
          </cell>
          <cell r="H26">
            <v>8532.25</v>
          </cell>
          <cell r="I26">
            <v>6097.77</v>
          </cell>
          <cell r="J26">
            <v>7315.46</v>
          </cell>
          <cell r="K26">
            <v>7052.24</v>
          </cell>
          <cell r="L26">
            <v>10996.47</v>
          </cell>
          <cell r="M26">
            <v>16794.02</v>
          </cell>
          <cell r="N26">
            <v>17553.66</v>
          </cell>
          <cell r="O26">
            <v>14592.7</v>
          </cell>
          <cell r="P26">
            <v>19222.300000000003</v>
          </cell>
          <cell r="Q26"/>
          <cell r="R26"/>
          <cell r="S26"/>
          <cell r="T26">
            <v>131294.81</v>
          </cell>
        </row>
        <row r="27">
          <cell r="C27">
            <v>2.0129999999999999</v>
          </cell>
          <cell r="D27">
            <v>0</v>
          </cell>
          <cell r="E27">
            <v>3749.07</v>
          </cell>
          <cell r="F27">
            <v>3563.77</v>
          </cell>
          <cell r="G27">
            <v>2022.2</v>
          </cell>
          <cell r="H27">
            <v>3968.82</v>
          </cell>
          <cell r="I27">
            <v>89152.13</v>
          </cell>
          <cell r="J27">
            <v>104086.12</v>
          </cell>
          <cell r="K27">
            <v>4201.5600000000004</v>
          </cell>
          <cell r="L27">
            <v>150285.07</v>
          </cell>
          <cell r="M27">
            <v>62207.65</v>
          </cell>
          <cell r="N27">
            <v>50827.62</v>
          </cell>
          <cell r="O27">
            <v>40219.300000000003</v>
          </cell>
          <cell r="P27">
            <v>97777.4</v>
          </cell>
          <cell r="Q27"/>
          <cell r="R27"/>
          <cell r="S27"/>
          <cell r="T27">
            <v>612060.71</v>
          </cell>
        </row>
        <row r="28">
          <cell r="C28">
            <v>2.0150000000000001</v>
          </cell>
          <cell r="D28">
            <v>0</v>
          </cell>
          <cell r="E28">
            <v>99835.55</v>
          </cell>
          <cell r="F28">
            <v>69266.48</v>
          </cell>
          <cell r="G28">
            <v>72117.600000000006</v>
          </cell>
          <cell r="H28">
            <v>87603.29</v>
          </cell>
          <cell r="I28">
            <v>82349.600000000006</v>
          </cell>
          <cell r="J28">
            <v>72690.39</v>
          </cell>
          <cell r="K28">
            <v>71827.53</v>
          </cell>
          <cell r="L28">
            <v>93222.68</v>
          </cell>
          <cell r="M28">
            <v>84530.65</v>
          </cell>
          <cell r="N28">
            <v>92030.36</v>
          </cell>
          <cell r="O28">
            <v>65924.45</v>
          </cell>
          <cell r="P28">
            <v>90557.409999999989</v>
          </cell>
          <cell r="Q28"/>
          <cell r="R28"/>
          <cell r="S28"/>
          <cell r="T28">
            <v>981955.99000000011</v>
          </cell>
        </row>
        <row r="29">
          <cell r="C29">
            <v>2.016</v>
          </cell>
          <cell r="D29">
            <v>0</v>
          </cell>
          <cell r="E29">
            <v>6467.2</v>
          </cell>
          <cell r="F29">
            <v>2307.87</v>
          </cell>
          <cell r="G29">
            <v>1660.16</v>
          </cell>
          <cell r="H29">
            <v>3943.03</v>
          </cell>
          <cell r="I29">
            <v>87003.55</v>
          </cell>
          <cell r="J29">
            <v>79539.81</v>
          </cell>
          <cell r="K29">
            <v>11155.38</v>
          </cell>
          <cell r="L29">
            <v>164099.38</v>
          </cell>
          <cell r="M29">
            <v>81582.570000000007</v>
          </cell>
          <cell r="N29">
            <v>122318.39999999999</v>
          </cell>
          <cell r="O29">
            <v>98032.79</v>
          </cell>
          <cell r="P29">
            <v>199266</v>
          </cell>
          <cell r="Q29"/>
          <cell r="R29"/>
          <cell r="S29"/>
          <cell r="T29">
            <v>857376.14</v>
          </cell>
        </row>
        <row r="30">
          <cell r="C30">
            <v>2.0169999999999999</v>
          </cell>
          <cell r="D30">
            <v>0</v>
          </cell>
          <cell r="E30">
            <v>2752.47</v>
          </cell>
          <cell r="F30">
            <v>2959.11</v>
          </cell>
          <cell r="G30">
            <v>2122.56</v>
          </cell>
          <cell r="H30">
            <v>3162.46</v>
          </cell>
          <cell r="I30">
            <v>74541.539999999994</v>
          </cell>
          <cell r="J30">
            <v>70356.59</v>
          </cell>
          <cell r="K30">
            <v>2954.73</v>
          </cell>
          <cell r="L30">
            <v>115144.03</v>
          </cell>
          <cell r="M30">
            <v>56318.04</v>
          </cell>
          <cell r="N30">
            <v>47178.19</v>
          </cell>
          <cell r="O30">
            <v>44410.6</v>
          </cell>
          <cell r="P30">
            <v>108763.69</v>
          </cell>
          <cell r="Q30"/>
          <cell r="R30"/>
          <cell r="S30"/>
          <cell r="T30">
            <v>530664.01</v>
          </cell>
        </row>
        <row r="31">
          <cell r="C31">
            <v>2.0179999999999998</v>
          </cell>
          <cell r="D31">
            <v>0</v>
          </cell>
          <cell r="E31">
            <v>34766.980000000003</v>
          </cell>
          <cell r="F31">
            <v>35718.33</v>
          </cell>
          <cell r="G31">
            <v>52112.65</v>
          </cell>
          <cell r="H31">
            <v>60292.95</v>
          </cell>
          <cell r="I31">
            <v>168697.61</v>
          </cell>
          <cell r="J31">
            <v>194901.46</v>
          </cell>
          <cell r="K31">
            <v>65707.66</v>
          </cell>
          <cell r="L31">
            <v>166978.29</v>
          </cell>
          <cell r="M31">
            <v>89426.47</v>
          </cell>
          <cell r="N31">
            <v>88581.6</v>
          </cell>
          <cell r="O31">
            <v>76387.62</v>
          </cell>
          <cell r="P31">
            <v>118162.14</v>
          </cell>
          <cell r="Q31"/>
          <cell r="R31"/>
          <cell r="S31"/>
          <cell r="T31">
            <v>1151733.76</v>
          </cell>
        </row>
        <row r="32">
          <cell r="C32">
            <v>2.0190000000000001</v>
          </cell>
          <cell r="D32">
            <v>0</v>
          </cell>
          <cell r="E32">
            <v>127300.55</v>
          </cell>
          <cell r="F32">
            <v>86494.76</v>
          </cell>
          <cell r="G32">
            <v>85716.28</v>
          </cell>
          <cell r="H32">
            <v>111322.94</v>
          </cell>
          <cell r="I32">
            <v>94067.29</v>
          </cell>
          <cell r="J32">
            <v>101345.51</v>
          </cell>
          <cell r="K32">
            <v>136830.76</v>
          </cell>
          <cell r="L32">
            <v>127812.55</v>
          </cell>
          <cell r="M32">
            <v>143643.19</v>
          </cell>
          <cell r="N32">
            <v>217944.45</v>
          </cell>
          <cell r="O32">
            <v>145203.92000000001</v>
          </cell>
          <cell r="P32">
            <v>190021.31</v>
          </cell>
          <cell r="Q32"/>
          <cell r="R32"/>
          <cell r="S32"/>
          <cell r="T32">
            <v>1567703.51</v>
          </cell>
        </row>
        <row r="33">
          <cell r="C33">
            <v>2.02</v>
          </cell>
          <cell r="D33">
            <v>0</v>
          </cell>
          <cell r="E33">
            <v>19033.22</v>
          </cell>
          <cell r="F33">
            <v>18050.39</v>
          </cell>
          <cell r="G33">
            <v>21748.84</v>
          </cell>
          <cell r="H33">
            <v>18749.52</v>
          </cell>
          <cell r="I33">
            <v>134160.54999999999</v>
          </cell>
          <cell r="J33">
            <v>139916.81</v>
          </cell>
          <cell r="K33">
            <v>18200.12</v>
          </cell>
          <cell r="L33">
            <v>178846.71</v>
          </cell>
          <cell r="M33">
            <v>84603.92</v>
          </cell>
          <cell r="N33">
            <v>79133.009999999995</v>
          </cell>
          <cell r="O33">
            <v>65892.73</v>
          </cell>
          <cell r="P33">
            <v>137720.26999999999</v>
          </cell>
          <cell r="Q33"/>
          <cell r="R33"/>
          <cell r="S33"/>
          <cell r="T33">
            <v>916056.09</v>
          </cell>
        </row>
        <row r="34">
          <cell r="C34">
            <v>2.0209999999999999</v>
          </cell>
          <cell r="D34">
            <v>0</v>
          </cell>
          <cell r="E34">
            <v>18992.57</v>
          </cell>
          <cell r="F34">
            <v>12035.08</v>
          </cell>
          <cell r="G34">
            <v>10299.299999999999</v>
          </cell>
          <cell r="H34">
            <v>17195.52</v>
          </cell>
          <cell r="I34">
            <v>394078.59</v>
          </cell>
          <cell r="J34">
            <v>364637.58</v>
          </cell>
          <cell r="K34">
            <v>19060.23</v>
          </cell>
          <cell r="L34">
            <v>495381.09</v>
          </cell>
          <cell r="M34">
            <v>204122.71</v>
          </cell>
          <cell r="N34">
            <v>197808.63</v>
          </cell>
          <cell r="O34">
            <v>168569.38</v>
          </cell>
          <cell r="P34">
            <v>411920.24</v>
          </cell>
          <cell r="Q34"/>
          <cell r="R34"/>
          <cell r="S34"/>
          <cell r="T34">
            <v>2314100.92</v>
          </cell>
        </row>
        <row r="35">
          <cell r="C35">
            <v>2.0219999999999998</v>
          </cell>
          <cell r="D35">
            <v>0</v>
          </cell>
          <cell r="E35">
            <v>25928.85</v>
          </cell>
          <cell r="F35">
            <v>16633.53</v>
          </cell>
          <cell r="G35">
            <v>13824.39</v>
          </cell>
          <cell r="H35">
            <v>24538.92</v>
          </cell>
          <cell r="I35">
            <v>18891.259999999998</v>
          </cell>
          <cell r="J35">
            <v>20702.919999999998</v>
          </cell>
          <cell r="K35">
            <v>24014.1</v>
          </cell>
          <cell r="L35">
            <v>21120.55</v>
          </cell>
          <cell r="M35">
            <v>-12193.01</v>
          </cell>
          <cell r="N35">
            <v>-44.42</v>
          </cell>
          <cell r="O35">
            <v>220.82</v>
          </cell>
          <cell r="P35">
            <v>43.56</v>
          </cell>
          <cell r="Q35"/>
          <cell r="R35"/>
          <cell r="S35"/>
          <cell r="T35">
            <v>153681.46999999997</v>
          </cell>
        </row>
        <row r="36">
          <cell r="C36">
            <v>2.0230000000000001</v>
          </cell>
          <cell r="D36">
            <v>0</v>
          </cell>
          <cell r="E36">
            <v>21456.09</v>
          </cell>
          <cell r="F36">
            <v>14009.84</v>
          </cell>
          <cell r="G36">
            <v>13596.14</v>
          </cell>
          <cell r="H36">
            <v>19144.62</v>
          </cell>
          <cell r="I36">
            <v>16708.5</v>
          </cell>
          <cell r="J36">
            <v>20281.12</v>
          </cell>
          <cell r="K36">
            <v>20553.82</v>
          </cell>
          <cell r="L36">
            <v>19491.54</v>
          </cell>
          <cell r="M36">
            <v>36287.440000000002</v>
          </cell>
          <cell r="N36">
            <v>53103.5</v>
          </cell>
          <cell r="O36">
            <v>46800.43</v>
          </cell>
          <cell r="P36">
            <v>52935.740000000005</v>
          </cell>
          <cell r="Q36"/>
          <cell r="R36"/>
          <cell r="S36"/>
          <cell r="T36">
            <v>334368.78000000003</v>
          </cell>
        </row>
        <row r="37">
          <cell r="C37">
            <v>2.0249999999999999</v>
          </cell>
          <cell r="D37">
            <v>0</v>
          </cell>
          <cell r="E37">
            <v>6680.03</v>
          </cell>
          <cell r="F37">
            <v>6867.82</v>
          </cell>
          <cell r="G37">
            <v>3540.19</v>
          </cell>
          <cell r="H37">
            <v>6335.56</v>
          </cell>
          <cell r="I37">
            <v>45758.66</v>
          </cell>
          <cell r="J37">
            <v>49887.57</v>
          </cell>
          <cell r="K37">
            <v>22484.83</v>
          </cell>
          <cell r="L37">
            <v>74594.539999999994</v>
          </cell>
          <cell r="M37">
            <v>33424.71</v>
          </cell>
          <cell r="N37">
            <v>33290.239999999998</v>
          </cell>
          <cell r="O37">
            <v>26969.1</v>
          </cell>
          <cell r="P37">
            <v>53959.4</v>
          </cell>
          <cell r="Q37"/>
          <cell r="R37"/>
          <cell r="S37"/>
          <cell r="T37">
            <v>363792.65</v>
          </cell>
        </row>
        <row r="38">
          <cell r="C38">
            <v>2.0259999999999998</v>
          </cell>
          <cell r="D38">
            <v>0</v>
          </cell>
          <cell r="E38">
            <v>0</v>
          </cell>
          <cell r="F38">
            <v>0</v>
          </cell>
          <cell r="G38">
            <v>799.83</v>
          </cell>
          <cell r="H38">
            <v>797.69</v>
          </cell>
          <cell r="I38">
            <v>1918.28</v>
          </cell>
          <cell r="J38">
            <v>1489.71</v>
          </cell>
          <cell r="K38">
            <v>2127.31</v>
          </cell>
          <cell r="L38">
            <v>1451.87</v>
          </cell>
          <cell r="M38">
            <v>1562.29</v>
          </cell>
          <cell r="N38">
            <v>4289.93</v>
          </cell>
          <cell r="O38">
            <v>14621.45</v>
          </cell>
          <cell r="P38">
            <v>42789.49</v>
          </cell>
          <cell r="Q38"/>
          <cell r="R38"/>
          <cell r="S38"/>
          <cell r="T38">
            <v>71847.850000000006</v>
          </cell>
        </row>
        <row r="39">
          <cell r="C39">
            <v>2.0270000000000001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12034.75</v>
          </cell>
          <cell r="J39">
            <v>29147.79</v>
          </cell>
          <cell r="K39">
            <v>49111.73</v>
          </cell>
          <cell r="L39">
            <v>67510.05</v>
          </cell>
          <cell r="M39">
            <v>109174.09</v>
          </cell>
          <cell r="N39">
            <v>104155.22</v>
          </cell>
          <cell r="O39">
            <v>87992.02</v>
          </cell>
          <cell r="P39">
            <v>146713.06</v>
          </cell>
          <cell r="Q39"/>
          <cell r="R39"/>
          <cell r="S39"/>
          <cell r="T39">
            <v>605838.71</v>
          </cell>
        </row>
        <row r="40">
          <cell r="C40">
            <v>2.028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581.09</v>
          </cell>
          <cell r="O40">
            <v>16023.73</v>
          </cell>
          <cell r="P40">
            <v>95301.890000000014</v>
          </cell>
          <cell r="Q40"/>
          <cell r="R40"/>
          <cell r="S40"/>
          <cell r="T40">
            <v>111906.71000000002</v>
          </cell>
        </row>
        <row r="41">
          <cell r="C41">
            <v>2.0289999999999999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/>
          <cell r="R41"/>
          <cell r="S41"/>
          <cell r="T41">
            <v>0</v>
          </cell>
        </row>
        <row r="42">
          <cell r="C42">
            <v>2.5009999999999999</v>
          </cell>
          <cell r="D42">
            <v>0</v>
          </cell>
          <cell r="E42">
            <v>67402.259999999995</v>
          </cell>
          <cell r="F42">
            <v>47584.3</v>
          </cell>
          <cell r="G42">
            <v>45312.81</v>
          </cell>
          <cell r="H42">
            <v>52346.04</v>
          </cell>
          <cell r="I42">
            <v>37270.78</v>
          </cell>
          <cell r="J42">
            <v>36792.800000000003</v>
          </cell>
          <cell r="K42">
            <v>53034.99</v>
          </cell>
          <cell r="L42">
            <v>39328.39</v>
          </cell>
          <cell r="M42">
            <v>38588.44</v>
          </cell>
          <cell r="N42">
            <v>49810.73</v>
          </cell>
          <cell r="O42">
            <v>38399.79</v>
          </cell>
          <cell r="P42">
            <v>42949.14</v>
          </cell>
          <cell r="Q42"/>
          <cell r="R42"/>
          <cell r="S42"/>
          <cell r="T42">
            <v>548820.47</v>
          </cell>
        </row>
        <row r="43">
          <cell r="C43">
            <v>2.5019999999999998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/>
          <cell r="R43"/>
          <cell r="S43"/>
          <cell r="T43">
            <v>0</v>
          </cell>
        </row>
        <row r="44">
          <cell r="C44">
            <v>2.5049999999999999</v>
          </cell>
          <cell r="D44">
            <v>0</v>
          </cell>
          <cell r="E44">
            <v>16702.43</v>
          </cell>
          <cell r="F44">
            <v>9308.76</v>
          </cell>
          <cell r="G44">
            <v>18697.05</v>
          </cell>
          <cell r="H44">
            <v>30075.75</v>
          </cell>
          <cell r="I44">
            <v>22728.6</v>
          </cell>
          <cell r="J44">
            <v>23364.19</v>
          </cell>
          <cell r="K44">
            <v>24835.73</v>
          </cell>
          <cell r="L44">
            <v>14798.51</v>
          </cell>
          <cell r="M44">
            <v>16733.900000000001</v>
          </cell>
          <cell r="N44">
            <v>493.71</v>
          </cell>
          <cell r="O44">
            <v>1337.03</v>
          </cell>
          <cell r="P44">
            <v>2924.95</v>
          </cell>
          <cell r="Q44"/>
          <cell r="R44"/>
          <cell r="S44"/>
          <cell r="T44">
            <v>182000.61000000002</v>
          </cell>
        </row>
        <row r="45">
          <cell r="C45">
            <v>2.5059999999999998</v>
          </cell>
          <cell r="D45">
            <v>0</v>
          </cell>
          <cell r="E45">
            <v>19074.07</v>
          </cell>
          <cell r="F45">
            <v>11919.65</v>
          </cell>
          <cell r="G45">
            <v>4088.27</v>
          </cell>
          <cell r="H45">
            <v>589.36</v>
          </cell>
          <cell r="I45">
            <v>1431.25</v>
          </cell>
          <cell r="J45">
            <v>942.89</v>
          </cell>
          <cell r="K45">
            <v>2959.63</v>
          </cell>
          <cell r="L45">
            <v>16569.98</v>
          </cell>
          <cell r="M45">
            <v>2520.9899999999998</v>
          </cell>
          <cell r="N45">
            <v>13032.32</v>
          </cell>
          <cell r="O45">
            <v>3874.81</v>
          </cell>
          <cell r="P45">
            <v>4280.2</v>
          </cell>
          <cell r="Q45"/>
          <cell r="R45"/>
          <cell r="S45"/>
          <cell r="T45">
            <v>81283.419999999984</v>
          </cell>
        </row>
        <row r="46">
          <cell r="C46">
            <v>2.5070000000000001</v>
          </cell>
          <cell r="D46">
            <v>0</v>
          </cell>
          <cell r="E46">
            <v>1606.1</v>
          </cell>
          <cell r="F46">
            <v>1992.89</v>
          </cell>
          <cell r="G46">
            <v>797.12</v>
          </cell>
          <cell r="H46">
            <v>98.42</v>
          </cell>
          <cell r="I46">
            <v>41.58</v>
          </cell>
          <cell r="J46">
            <v>145.37</v>
          </cell>
          <cell r="K46">
            <v>66.09</v>
          </cell>
          <cell r="L46">
            <v>1330.5</v>
          </cell>
          <cell r="M46">
            <v>1291.1199999999999</v>
          </cell>
          <cell r="N46">
            <v>12048.28</v>
          </cell>
          <cell r="O46">
            <v>10339.91</v>
          </cell>
          <cell r="P46">
            <v>12715.880000000001</v>
          </cell>
          <cell r="Q46"/>
          <cell r="R46"/>
          <cell r="S46"/>
          <cell r="T46">
            <v>42473.26</v>
          </cell>
        </row>
        <row r="47">
          <cell r="C47">
            <v>2.508</v>
          </cell>
          <cell r="D47">
            <v>0</v>
          </cell>
          <cell r="E47">
            <v>1235.28</v>
          </cell>
          <cell r="F47">
            <v>1597.76</v>
          </cell>
          <cell r="G47">
            <v>569.95000000000005</v>
          </cell>
          <cell r="H47">
            <v>2638.85</v>
          </cell>
          <cell r="I47">
            <v>4878.8100000000004</v>
          </cell>
          <cell r="J47">
            <v>5943.49</v>
          </cell>
          <cell r="K47">
            <v>6793.38</v>
          </cell>
          <cell r="L47">
            <v>7988.19</v>
          </cell>
          <cell r="M47">
            <v>7724.63</v>
          </cell>
          <cell r="N47">
            <v>9675.4</v>
          </cell>
          <cell r="O47">
            <v>8948.86</v>
          </cell>
          <cell r="P47">
            <v>2157.21</v>
          </cell>
          <cell r="Q47"/>
          <cell r="R47"/>
          <cell r="S47"/>
          <cell r="T47">
            <v>60151.81</v>
          </cell>
        </row>
        <row r="48">
          <cell r="C48">
            <v>2.5089999999999999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1564.47</v>
          </cell>
          <cell r="J48">
            <v>26600.7</v>
          </cell>
          <cell r="K48">
            <v>448.1</v>
          </cell>
          <cell r="L48">
            <v>38726.11</v>
          </cell>
          <cell r="M48">
            <v>18164.64</v>
          </cell>
          <cell r="N48">
            <v>13674.05</v>
          </cell>
          <cell r="O48">
            <v>13934.6</v>
          </cell>
          <cell r="P48">
            <v>75241.709999999992</v>
          </cell>
          <cell r="Q48"/>
          <cell r="R48"/>
          <cell r="S48"/>
          <cell r="T48">
            <v>188354.38</v>
          </cell>
        </row>
        <row r="49">
          <cell r="C49">
            <v>2.5099999999999998</v>
          </cell>
          <cell r="D49">
            <v>0</v>
          </cell>
          <cell r="E49">
            <v>0</v>
          </cell>
          <cell r="F49">
            <v>0</v>
          </cell>
          <cell r="G49">
            <v>1672.32</v>
          </cell>
          <cell r="H49">
            <v>2688.47</v>
          </cell>
          <cell r="I49">
            <v>3271.54</v>
          </cell>
          <cell r="J49">
            <v>3558.86</v>
          </cell>
          <cell r="K49">
            <v>2265.36</v>
          </cell>
          <cell r="L49">
            <v>47261.83</v>
          </cell>
          <cell r="M49">
            <v>57141.98</v>
          </cell>
          <cell r="N49">
            <v>32148.29</v>
          </cell>
          <cell r="O49">
            <v>1804.35</v>
          </cell>
          <cell r="P49">
            <v>19064.73</v>
          </cell>
          <cell r="Q49"/>
          <cell r="R49"/>
          <cell r="S49"/>
          <cell r="T49">
            <v>170877.73000000004</v>
          </cell>
        </row>
        <row r="50">
          <cell r="C50">
            <v>2.5110000000000001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9083.1200000000008</v>
          </cell>
          <cell r="M50">
            <v>2524.84</v>
          </cell>
          <cell r="N50">
            <v>2623.87</v>
          </cell>
          <cell r="O50">
            <v>2473.84</v>
          </cell>
          <cell r="P50">
            <v>14607.09</v>
          </cell>
          <cell r="Q50"/>
          <cell r="R50"/>
          <cell r="S50"/>
          <cell r="T50">
            <v>31312.760000000002</v>
          </cell>
        </row>
        <row r="51">
          <cell r="C51">
            <v>2.512</v>
          </cell>
          <cell r="D51">
            <v>0</v>
          </cell>
          <cell r="E51">
            <v>2883.82</v>
          </cell>
          <cell r="F51">
            <v>1199.32</v>
          </cell>
          <cell r="G51">
            <v>977.89</v>
          </cell>
          <cell r="H51">
            <v>1005.77</v>
          </cell>
          <cell r="I51">
            <v>926.92</v>
          </cell>
          <cell r="J51">
            <v>981.69</v>
          </cell>
          <cell r="K51">
            <v>564.91</v>
          </cell>
          <cell r="L51">
            <v>371.12</v>
          </cell>
          <cell r="M51">
            <v>-20.47</v>
          </cell>
          <cell r="N51">
            <v>-13.68</v>
          </cell>
          <cell r="O51">
            <v>0</v>
          </cell>
          <cell r="P51">
            <v>0</v>
          </cell>
          <cell r="Q51"/>
          <cell r="R51"/>
          <cell r="S51"/>
          <cell r="T51">
            <v>8877.2900000000027</v>
          </cell>
        </row>
        <row r="52">
          <cell r="C52">
            <v>2.5129999999999999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/>
          <cell r="R52"/>
          <cell r="S52"/>
          <cell r="T52">
            <v>0</v>
          </cell>
        </row>
        <row r="53">
          <cell r="C53">
            <v>2.516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1089.72</v>
          </cell>
          <cell r="M53">
            <v>566.85</v>
          </cell>
          <cell r="N53">
            <v>310.92</v>
          </cell>
          <cell r="O53">
            <v>30.53</v>
          </cell>
          <cell r="P53">
            <v>4776.76</v>
          </cell>
          <cell r="Q53"/>
          <cell r="R53"/>
          <cell r="S53"/>
          <cell r="T53">
            <v>6774.7800000000007</v>
          </cell>
        </row>
        <row r="54">
          <cell r="C54">
            <v>2.5169999999999999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245.77</v>
          </cell>
          <cell r="J54">
            <v>2036.48</v>
          </cell>
          <cell r="K54">
            <v>0</v>
          </cell>
          <cell r="L54">
            <v>9956.2900000000009</v>
          </cell>
          <cell r="M54">
            <v>2501.33</v>
          </cell>
          <cell r="N54">
            <v>2675.93</v>
          </cell>
          <cell r="O54">
            <v>1969.54</v>
          </cell>
          <cell r="P54">
            <v>4792.5200000000004</v>
          </cell>
          <cell r="Q54"/>
          <cell r="R54"/>
          <cell r="S54"/>
          <cell r="T54">
            <v>24177.86</v>
          </cell>
        </row>
        <row r="55">
          <cell r="C55">
            <v>2.5179999999999998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5753.86</v>
          </cell>
          <cell r="J55">
            <v>15424.7</v>
          </cell>
          <cell r="K55">
            <v>9102.61</v>
          </cell>
          <cell r="L55">
            <v>7931.63</v>
          </cell>
          <cell r="M55">
            <v>6548.11</v>
          </cell>
          <cell r="N55">
            <v>15409.22</v>
          </cell>
          <cell r="O55">
            <v>12786.37</v>
          </cell>
          <cell r="P55">
            <v>13730.439999999999</v>
          </cell>
          <cell r="Q55"/>
          <cell r="R55"/>
          <cell r="S55"/>
          <cell r="T55">
            <v>86686.94</v>
          </cell>
        </row>
        <row r="56">
          <cell r="C56">
            <v>2.5190000000000001</v>
          </cell>
          <cell r="D56">
            <v>0</v>
          </cell>
          <cell r="E56">
            <v>19511.2</v>
          </cell>
          <cell r="F56">
            <v>10485.52</v>
          </cell>
          <cell r="G56">
            <v>9118.24</v>
          </cell>
          <cell r="H56">
            <v>18782.05</v>
          </cell>
          <cell r="I56">
            <v>14471.91</v>
          </cell>
          <cell r="J56">
            <v>21959.1</v>
          </cell>
          <cell r="K56">
            <v>29239.21</v>
          </cell>
          <cell r="L56">
            <v>20444.810000000001</v>
          </cell>
          <cell r="M56">
            <v>19461.810000000001</v>
          </cell>
          <cell r="N56">
            <v>28104.07</v>
          </cell>
          <cell r="O56">
            <v>18230.46</v>
          </cell>
          <cell r="P56">
            <v>9809.66</v>
          </cell>
          <cell r="Q56"/>
          <cell r="R56"/>
          <cell r="S56"/>
          <cell r="T56">
            <v>219618.03999999998</v>
          </cell>
        </row>
        <row r="57">
          <cell r="C57">
            <v>2.52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/>
          <cell r="R57"/>
          <cell r="S57"/>
          <cell r="T57">
            <v>0</v>
          </cell>
        </row>
        <row r="58">
          <cell r="C58">
            <v>2.5209999999999999</v>
          </cell>
          <cell r="D58">
            <v>0</v>
          </cell>
          <cell r="E58">
            <v>1236.99</v>
          </cell>
          <cell r="F58">
            <v>3625.05</v>
          </cell>
          <cell r="G58">
            <v>3934.27</v>
          </cell>
          <cell r="H58">
            <v>2200.39</v>
          </cell>
          <cell r="I58">
            <v>0</v>
          </cell>
          <cell r="J58">
            <v>7219.15</v>
          </cell>
          <cell r="K58">
            <v>3432.96</v>
          </cell>
          <cell r="L58">
            <v>5539.44</v>
          </cell>
          <cell r="M58">
            <v>4421.1899999999996</v>
          </cell>
          <cell r="N58">
            <v>4230.04</v>
          </cell>
          <cell r="O58">
            <v>0</v>
          </cell>
          <cell r="P58">
            <v>2247.64</v>
          </cell>
          <cell r="Q58"/>
          <cell r="R58"/>
          <cell r="S58"/>
          <cell r="T58">
            <v>38087.119999999995</v>
          </cell>
        </row>
        <row r="59">
          <cell r="C59">
            <v>2.5219999999999998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282.57</v>
          </cell>
          <cell r="K59">
            <v>481.31</v>
          </cell>
          <cell r="L59">
            <v>7592.58</v>
          </cell>
          <cell r="M59">
            <v>9878.66</v>
          </cell>
          <cell r="N59">
            <v>7018.68</v>
          </cell>
          <cell r="O59">
            <v>600.11</v>
          </cell>
          <cell r="P59">
            <v>36.94</v>
          </cell>
          <cell r="Q59"/>
          <cell r="R59"/>
          <cell r="S59"/>
          <cell r="T59">
            <v>25890.85</v>
          </cell>
        </row>
        <row r="60">
          <cell r="C60">
            <v>2.5230000000000001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1138.28</v>
          </cell>
          <cell r="K60">
            <v>0</v>
          </cell>
          <cell r="L60">
            <v>1781.73</v>
          </cell>
          <cell r="M60">
            <v>1484.7</v>
          </cell>
          <cell r="N60">
            <v>556.36</v>
          </cell>
          <cell r="O60">
            <v>8.66</v>
          </cell>
          <cell r="P60">
            <v>5.31</v>
          </cell>
          <cell r="Q60"/>
          <cell r="R60"/>
          <cell r="S60"/>
          <cell r="T60">
            <v>4975.04</v>
          </cell>
        </row>
        <row r="61">
          <cell r="C61">
            <v>2.524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1141.27</v>
          </cell>
          <cell r="K61">
            <v>0</v>
          </cell>
          <cell r="L61">
            <v>3683.64</v>
          </cell>
          <cell r="M61">
            <v>-7.0000000000000007E-2</v>
          </cell>
          <cell r="N61">
            <v>-2.9</v>
          </cell>
          <cell r="O61">
            <v>7.15</v>
          </cell>
          <cell r="P61">
            <v>1203.92</v>
          </cell>
          <cell r="Q61"/>
          <cell r="R61"/>
          <cell r="S61"/>
          <cell r="T61">
            <v>6033.01</v>
          </cell>
        </row>
        <row r="62">
          <cell r="C62">
            <v>2.5249999999999999</v>
          </cell>
          <cell r="D62">
            <v>0</v>
          </cell>
          <cell r="E62">
            <v>0</v>
          </cell>
          <cell r="F62">
            <v>0</v>
          </cell>
          <cell r="G62">
            <v>10212.6</v>
          </cell>
          <cell r="H62">
            <v>1458.8</v>
          </cell>
          <cell r="I62">
            <v>1941.39</v>
          </cell>
          <cell r="J62">
            <v>1753.68</v>
          </cell>
          <cell r="K62">
            <v>2997.73</v>
          </cell>
          <cell r="L62">
            <v>-5.07</v>
          </cell>
          <cell r="M62">
            <v>-5.31</v>
          </cell>
          <cell r="N62">
            <v>-9.09</v>
          </cell>
          <cell r="O62">
            <v>0</v>
          </cell>
          <cell r="P62">
            <v>46.91</v>
          </cell>
          <cell r="Q62"/>
          <cell r="R62"/>
          <cell r="S62"/>
          <cell r="T62">
            <v>18391.64</v>
          </cell>
        </row>
        <row r="63">
          <cell r="C63">
            <v>2.5259999999999998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1527.06</v>
          </cell>
          <cell r="J63">
            <v>3322.14</v>
          </cell>
          <cell r="K63">
            <v>6097.85</v>
          </cell>
          <cell r="L63">
            <v>13475.63</v>
          </cell>
          <cell r="M63">
            <v>7377.54</v>
          </cell>
          <cell r="N63">
            <v>5249.49</v>
          </cell>
          <cell r="O63">
            <v>6780.73</v>
          </cell>
          <cell r="P63">
            <v>9843.74</v>
          </cell>
          <cell r="Q63"/>
          <cell r="R63"/>
          <cell r="S63"/>
          <cell r="T63">
            <v>53674.18</v>
          </cell>
        </row>
        <row r="64">
          <cell r="C64">
            <v>2.5270000000000001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4712.21</v>
          </cell>
          <cell r="M64">
            <v>3040.98</v>
          </cell>
          <cell r="N64">
            <v>2654.43</v>
          </cell>
          <cell r="O64">
            <v>5198.57</v>
          </cell>
          <cell r="P64">
            <v>27835.239999999998</v>
          </cell>
          <cell r="Q64"/>
          <cell r="R64"/>
          <cell r="S64"/>
          <cell r="T64">
            <v>43441.43</v>
          </cell>
        </row>
        <row r="65">
          <cell r="C65">
            <v>2.528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15930.67</v>
          </cell>
          <cell r="N65">
            <v>0</v>
          </cell>
          <cell r="O65">
            <v>14429.01</v>
          </cell>
          <cell r="P65">
            <v>14794.93</v>
          </cell>
          <cell r="Q65"/>
          <cell r="R65"/>
          <cell r="S65"/>
          <cell r="T65">
            <v>45154.61</v>
          </cell>
        </row>
        <row r="66">
          <cell r="C66">
            <v>2.5289999999999999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208.82</v>
          </cell>
          <cell r="O66">
            <v>0.31</v>
          </cell>
          <cell r="P66">
            <v>5127.76</v>
          </cell>
          <cell r="Q66"/>
          <cell r="R66"/>
          <cell r="S66"/>
          <cell r="T66">
            <v>5336.89</v>
          </cell>
        </row>
        <row r="67">
          <cell r="C67">
            <v>2.5299999999999998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2039.99</v>
          </cell>
          <cell r="O67">
            <v>2839.29</v>
          </cell>
          <cell r="P67">
            <v>3053.11</v>
          </cell>
          <cell r="Q67"/>
          <cell r="R67"/>
          <cell r="S67"/>
          <cell r="T67">
            <v>7932.3899999999994</v>
          </cell>
        </row>
        <row r="68">
          <cell r="C68">
            <v>2.5310000000000001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1139.05</v>
          </cell>
          <cell r="O68">
            <v>928.74</v>
          </cell>
          <cell r="P68">
            <v>6541.05</v>
          </cell>
          <cell r="Q68"/>
          <cell r="R68"/>
          <cell r="S68"/>
          <cell r="T68">
            <v>8608.84</v>
          </cell>
        </row>
        <row r="69">
          <cell r="C69">
            <v>2.532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5383.78</v>
          </cell>
          <cell r="O69">
            <v>3773.11</v>
          </cell>
          <cell r="P69">
            <v>12630.43</v>
          </cell>
          <cell r="Q69"/>
          <cell r="R69"/>
          <cell r="S69"/>
          <cell r="T69">
            <v>21787.32</v>
          </cell>
        </row>
        <row r="70">
          <cell r="C70">
            <v>2.5329999999999999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1239.6199999999999</v>
          </cell>
          <cell r="P70">
            <v>10762.59</v>
          </cell>
          <cell r="Q70"/>
          <cell r="R70"/>
          <cell r="S70"/>
          <cell r="T70">
            <v>12002.21</v>
          </cell>
        </row>
        <row r="71">
          <cell r="C71">
            <v>2.5339999999999998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/>
          <cell r="R71"/>
          <cell r="S71"/>
          <cell r="T71">
            <v>0</v>
          </cell>
        </row>
        <row r="73">
          <cell r="C73" t="str">
            <v>SubCLIN</v>
          </cell>
          <cell r="D73" t="str">
            <v>SubClin Titles</v>
          </cell>
        </row>
        <row r="74">
          <cell r="C74" t="str">
            <v>CLIN 1</v>
          </cell>
          <cell r="D74" t="str">
            <v xml:space="preserve">      Logistical and Product Support</v>
          </cell>
        </row>
        <row r="75">
          <cell r="C75" t="str">
            <v>CLIN 2 with NNSA</v>
          </cell>
          <cell r="D75" t="str">
            <v xml:space="preserve">     Research Support </v>
          </cell>
        </row>
        <row r="76">
          <cell r="C76" t="str">
            <v>CLIN 2 w/o NNSA</v>
          </cell>
          <cell r="D76" t="str">
            <v xml:space="preserve">      Research Support </v>
          </cell>
        </row>
        <row r="77">
          <cell r="C77">
            <v>1.0009999999999999</v>
          </cell>
          <cell r="D77" t="str">
            <v>Strategic and Technical Outreach Support</v>
          </cell>
        </row>
        <row r="78">
          <cell r="C78">
            <v>1.002</v>
          </cell>
          <cell r="D78" t="str">
            <v xml:space="preserve"> Science &amp; Technology Career Management</v>
          </cell>
        </row>
        <row r="79">
          <cell r="C79">
            <v>1.0029999999999999</v>
          </cell>
          <cell r="D79" t="str">
            <v>General Logistical Support</v>
          </cell>
        </row>
        <row r="80">
          <cell r="C80">
            <v>1.004</v>
          </cell>
          <cell r="D80" t="str">
            <v>GES Capability Support</v>
          </cell>
        </row>
        <row r="81">
          <cell r="C81">
            <v>1.0049999999999999</v>
          </cell>
          <cell r="D81" t="str">
            <v>MEM Capability Support</v>
          </cell>
        </row>
        <row r="82">
          <cell r="C82">
            <v>1.006</v>
          </cell>
          <cell r="D82" t="str">
            <v>ECE Capability Support</v>
          </cell>
        </row>
        <row r="83">
          <cell r="C83">
            <v>1.008</v>
          </cell>
          <cell r="D83" t="str">
            <v>CSE Capability Support</v>
          </cell>
        </row>
        <row r="84">
          <cell r="C84">
            <v>1.0089999999999999</v>
          </cell>
          <cell r="D84" t="str">
            <v>Project Management Capability Support</v>
          </cell>
        </row>
        <row r="85">
          <cell r="C85">
            <v>2.0009999999999999</v>
          </cell>
          <cell r="D85" t="str">
            <v>Advanced Alloy Development</v>
          </cell>
        </row>
        <row r="86">
          <cell r="C86">
            <v>2.0019999999999998</v>
          </cell>
          <cell r="D86" t="str">
            <v>Advanced Combustion - CLC</v>
          </cell>
        </row>
        <row r="87">
          <cell r="C87">
            <v>2.0030000000000001</v>
          </cell>
          <cell r="D87" t="str">
            <v>Advanced Reaction Systems</v>
          </cell>
        </row>
        <row r="88">
          <cell r="C88">
            <v>2.004</v>
          </cell>
          <cell r="D88" t="str">
            <v>Advanced Sensors and Controls</v>
          </cell>
        </row>
        <row r="89">
          <cell r="C89">
            <v>2.0049999999999999</v>
          </cell>
          <cell r="D89" t="str">
            <v>eXtreMAT (XMAT)</v>
          </cell>
        </row>
        <row r="90">
          <cell r="C90">
            <v>2.0059999999999998</v>
          </cell>
          <cell r="D90" t="str">
            <v>Carbon Storage</v>
          </cell>
        </row>
        <row r="91">
          <cell r="C91">
            <v>2.0070000000000001</v>
          </cell>
          <cell r="D91" t="str">
            <v>Coal-based Carbon Materials Manufacturing (CbCMM)</v>
          </cell>
        </row>
        <row r="92">
          <cell r="C92">
            <v>2.008</v>
          </cell>
          <cell r="D92" t="str">
            <v>Carbon Capture Simulation for Industry Impact</v>
          </cell>
        </row>
        <row r="93">
          <cell r="C93">
            <v>2.0089999999999999</v>
          </cell>
          <cell r="D93" t="str">
            <v>CO2 Utilization Technologies</v>
          </cell>
        </row>
        <row r="94">
          <cell r="C94">
            <v>2.0110000000000001</v>
          </cell>
          <cell r="D94" t="str">
            <v>Direct Power Extraction</v>
          </cell>
        </row>
        <row r="95">
          <cell r="C95">
            <v>2.012</v>
          </cell>
          <cell r="D95" t="str">
            <v>Embedded Sensor Tech Suite fro Wellbore Integrity</v>
          </cell>
        </row>
        <row r="96">
          <cell r="C96">
            <v>2.0129999999999999</v>
          </cell>
          <cell r="D96" t="str">
            <v>Natural Gas Hydrates</v>
          </cell>
        </row>
        <row r="97">
          <cell r="C97">
            <v>2.0150000000000001</v>
          </cell>
          <cell r="D97" t="str">
            <v>Natural Gas Infrastructure</v>
          </cell>
        </row>
        <row r="98">
          <cell r="C98">
            <v>2.016</v>
          </cell>
          <cell r="D98" t="str">
            <v>National Risk Assessment Partnership</v>
          </cell>
        </row>
        <row r="99">
          <cell r="C99">
            <v>2.0169999999999999</v>
          </cell>
          <cell r="D99" t="str">
            <v>Offshore Research</v>
          </cell>
        </row>
        <row r="100">
          <cell r="C100">
            <v>2.0179999999999998</v>
          </cell>
          <cell r="D100" t="str">
            <v>Rare Earth Elements</v>
          </cell>
        </row>
        <row r="101">
          <cell r="C101">
            <v>2.0190000000000001</v>
          </cell>
          <cell r="D101" t="str">
            <v>Solid Oxide Fuel Cells</v>
          </cell>
        </row>
        <row r="102">
          <cell r="C102">
            <v>2.02</v>
          </cell>
          <cell r="D102" t="str">
            <v>Onshore Unconvential Resources</v>
          </cell>
        </row>
        <row r="103">
          <cell r="C103">
            <v>2.0209999999999999</v>
          </cell>
          <cell r="D103" t="str">
            <v>Transformational Carbon Capture</v>
          </cell>
        </row>
        <row r="104">
          <cell r="C104">
            <v>2.0219999999999998</v>
          </cell>
          <cell r="D104" t="str">
            <v>Transformational Tech for Existing Plants</v>
          </cell>
        </row>
        <row r="105">
          <cell r="C105">
            <v>2.0230000000000001</v>
          </cell>
          <cell r="D105" t="str">
            <v>Turbines</v>
          </cell>
        </row>
        <row r="106">
          <cell r="C106">
            <v>2.0249999999999999</v>
          </cell>
          <cell r="D106" t="str">
            <v>Water Management for Power Systems</v>
          </cell>
        </row>
        <row r="107">
          <cell r="C107">
            <v>2.0259999999999998</v>
          </cell>
          <cell r="D107" t="str">
            <v>Solid Oxide Fuel Cells (SOFCs) - Hybrid</v>
          </cell>
        </row>
        <row r="108">
          <cell r="C108">
            <v>2.0270000000000001</v>
          </cell>
          <cell r="D108" t="str">
            <v>Trans. Tech. for New and Existing Plants Support</v>
          </cell>
        </row>
        <row r="109">
          <cell r="C109">
            <v>2.028</v>
          </cell>
          <cell r="D109" t="str">
            <v>SMART Initiative</v>
          </cell>
        </row>
        <row r="110">
          <cell r="C110">
            <v>2.0289999999999999</v>
          </cell>
          <cell r="D110" t="str">
            <v>Machine Learning for the Subsurface</v>
          </cell>
        </row>
        <row r="111">
          <cell r="C111">
            <v>2.5009999999999999</v>
          </cell>
          <cell r="D111" t="str">
            <v>NETL Support of NNSA</v>
          </cell>
        </row>
        <row r="112">
          <cell r="C112">
            <v>2.5019999999999998</v>
          </cell>
          <cell r="D112" t="str">
            <v>WFO BSEE Worst Case Discharge</v>
          </cell>
        </row>
        <row r="113">
          <cell r="C113">
            <v>2.5049999999999999</v>
          </cell>
          <cell r="D113" t="str">
            <v>Grid Modernization SuNLaMP Support</v>
          </cell>
        </row>
        <row r="114">
          <cell r="C114">
            <v>2.5059999999999998</v>
          </cell>
          <cell r="D114" t="str">
            <v>Enabling Magnetics</v>
          </cell>
        </row>
        <row r="115">
          <cell r="C115">
            <v>2.5070000000000001</v>
          </cell>
          <cell r="D115" t="str">
            <v>Soft Magnetic Materials for High Speed Motors</v>
          </cell>
        </row>
        <row r="116">
          <cell r="C116">
            <v>2.508</v>
          </cell>
          <cell r="D116" t="str">
            <v>Optical Fiber Based Transformer Sensor Field Valid</v>
          </cell>
        </row>
        <row r="117">
          <cell r="C117">
            <v>2.5089999999999999</v>
          </cell>
          <cell r="D117" t="str">
            <v>TCF Development BIAS Pellet Process Support</v>
          </cell>
        </row>
        <row r="118">
          <cell r="C118">
            <v>2.5099999999999998</v>
          </cell>
          <cell r="D118" t="str">
            <v>BETO Biopower Support</v>
          </cell>
        </row>
        <row r="119">
          <cell r="C119">
            <v>2.5110000000000001</v>
          </cell>
          <cell r="D119" t="str">
            <v xml:space="preserve">Melt Processing of Covetic Alloys </v>
          </cell>
        </row>
        <row r="120">
          <cell r="C120">
            <v>2.512</v>
          </cell>
          <cell r="D120" t="str">
            <v>SIOX</v>
          </cell>
        </row>
        <row r="121">
          <cell r="C121">
            <v>2.5129999999999999</v>
          </cell>
          <cell r="D121" t="str">
            <v>Variable Grid Method Software Application Mod</v>
          </cell>
        </row>
        <row r="122">
          <cell r="C122">
            <v>2.516</v>
          </cell>
          <cell r="D122" t="str">
            <v>Diffusion Bonded 316SS</v>
          </cell>
        </row>
        <row r="123">
          <cell r="C123">
            <v>2.5169999999999999</v>
          </cell>
          <cell r="D123" t="str">
            <v>Bureau of Ocean Energy Management (BOEM)</v>
          </cell>
        </row>
        <row r="124">
          <cell r="C124">
            <v>2.5179999999999998</v>
          </cell>
          <cell r="D124" t="str">
            <v>MFIX-Exa Support</v>
          </cell>
        </row>
        <row r="125">
          <cell r="C125">
            <v>2.5190000000000001</v>
          </cell>
          <cell r="D125" t="str">
            <v>Heavy Water Production Project</v>
          </cell>
        </row>
        <row r="126">
          <cell r="C126">
            <v>2.52</v>
          </cell>
          <cell r="D126" t="str">
            <v>PCC CRADA: Pyrochlore Catalyst Development</v>
          </cell>
        </row>
        <row r="127">
          <cell r="C127">
            <v>2.5209999999999999</v>
          </cell>
          <cell r="D127" t="str">
            <v xml:space="preserve">RAPID </v>
          </cell>
        </row>
        <row r="128">
          <cell r="C128">
            <v>2.5219999999999998</v>
          </cell>
          <cell r="D128" t="str">
            <v>Birla Carbon TCF CRADA</v>
          </cell>
        </row>
        <row r="129">
          <cell r="C129">
            <v>2.5230000000000001</v>
          </cell>
          <cell r="D129" t="str">
            <v>Geothermal Cement Project</v>
          </cell>
        </row>
        <row r="130">
          <cell r="C130">
            <v>2.524</v>
          </cell>
          <cell r="D130" t="str">
            <v>Sunshot Project</v>
          </cell>
        </row>
        <row r="131">
          <cell r="C131">
            <v>2.5249999999999999</v>
          </cell>
          <cell r="D131" t="str">
            <v>IWTU Support</v>
          </cell>
        </row>
        <row r="132">
          <cell r="C132">
            <v>2.5259999999999998</v>
          </cell>
          <cell r="D132" t="str">
            <v>SPS CRADA Support</v>
          </cell>
        </row>
        <row r="133">
          <cell r="C133">
            <v>2.5270000000000001</v>
          </cell>
          <cell r="D133" t="str">
            <v>Variable Grid Method TCF</v>
          </cell>
        </row>
        <row r="134">
          <cell r="C134">
            <v>2.528</v>
          </cell>
          <cell r="D134" t="str">
            <v>LIBS Technology Commercialization</v>
          </cell>
        </row>
        <row r="135">
          <cell r="C135">
            <v>2.5289999999999999</v>
          </cell>
          <cell r="D135" t="str">
            <v>Advanced Turbine Airfoils for Efficient CHP</v>
          </cell>
        </row>
        <row r="136">
          <cell r="C136">
            <v>2.5299999999999998</v>
          </cell>
          <cell r="D136" t="str">
            <v>Sumitomo Chemical TCF CRADA</v>
          </cell>
        </row>
        <row r="137">
          <cell r="C137">
            <v>2.5310000000000001</v>
          </cell>
          <cell r="D137" t="str">
            <v>PNNL - Fabrication of Martensitic Alloys</v>
          </cell>
        </row>
        <row r="138">
          <cell r="C138">
            <v>2.532</v>
          </cell>
          <cell r="D138" t="str">
            <v>Ammonia Synthesis:  ARPA-E Project</v>
          </cell>
        </row>
        <row r="139">
          <cell r="C139">
            <v>2.5329999999999999</v>
          </cell>
          <cell r="D139" t="str">
            <v>2019 ARPAE and NE Sapphire Harsh Sensors Projects</v>
          </cell>
        </row>
        <row r="140">
          <cell r="C140">
            <v>2.5339999999999998</v>
          </cell>
          <cell r="D140" t="str">
            <v>OSU Corrosion-Resistant Alloy Development</v>
          </cell>
        </row>
      </sheetData>
      <sheetData sheetId="8">
        <row r="4">
          <cell r="C4" t="str">
            <v>SubCLIN</v>
          </cell>
          <cell r="D4">
            <v>43435</v>
          </cell>
          <cell r="E4">
            <v>43466</v>
          </cell>
          <cell r="F4">
            <v>43497</v>
          </cell>
          <cell r="G4">
            <v>43525</v>
          </cell>
          <cell r="H4">
            <v>43556</v>
          </cell>
          <cell r="I4">
            <v>43586</v>
          </cell>
          <cell r="J4">
            <v>43617</v>
          </cell>
          <cell r="K4">
            <v>43647</v>
          </cell>
          <cell r="L4">
            <v>43678</v>
          </cell>
          <cell r="M4">
            <v>43709</v>
          </cell>
          <cell r="N4">
            <v>43739</v>
          </cell>
          <cell r="O4">
            <v>43770</v>
          </cell>
          <cell r="P4">
            <v>43800</v>
          </cell>
          <cell r="Q4">
            <v>43831</v>
          </cell>
          <cell r="R4">
            <v>43862</v>
          </cell>
          <cell r="S4">
            <v>43891</v>
          </cell>
          <cell r="T4" t="str">
            <v>Total</v>
          </cell>
          <cell r="X4" t="str">
            <v>SubCLIN</v>
          </cell>
          <cell r="Y4">
            <v>43435</v>
          </cell>
          <cell r="Z4">
            <v>43466</v>
          </cell>
          <cell r="AA4">
            <v>43497</v>
          </cell>
          <cell r="AB4">
            <v>43525</v>
          </cell>
          <cell r="AC4">
            <v>43556</v>
          </cell>
          <cell r="AD4">
            <v>43586</v>
          </cell>
          <cell r="AE4">
            <v>43617</v>
          </cell>
          <cell r="AF4">
            <v>43647</v>
          </cell>
          <cell r="AG4">
            <v>43678</v>
          </cell>
          <cell r="AH4">
            <v>43709</v>
          </cell>
          <cell r="AI4">
            <v>43739</v>
          </cell>
          <cell r="AJ4">
            <v>43770</v>
          </cell>
          <cell r="AK4">
            <v>43800</v>
          </cell>
          <cell r="AL4">
            <v>43831</v>
          </cell>
          <cell r="AM4">
            <v>43862</v>
          </cell>
          <cell r="AN4">
            <v>43891</v>
          </cell>
          <cell r="AO4" t="str">
            <v>Total</v>
          </cell>
        </row>
        <row r="5">
          <cell r="C5" t="str">
            <v>CLIN 1</v>
          </cell>
          <cell r="D5">
            <v>0</v>
          </cell>
          <cell r="E5">
            <v>20860.47</v>
          </cell>
          <cell r="F5">
            <v>72011.460000000006</v>
          </cell>
          <cell r="G5">
            <v>46279.56</v>
          </cell>
          <cell r="H5">
            <v>47171.35</v>
          </cell>
          <cell r="I5">
            <v>16041.300000000001</v>
          </cell>
          <cell r="J5">
            <v>14057.550000000001</v>
          </cell>
          <cell r="K5">
            <v>7705.5899999999992</v>
          </cell>
          <cell r="L5">
            <v>23287.77</v>
          </cell>
          <cell r="M5">
            <v>61652.91</v>
          </cell>
          <cell r="N5">
            <v>46860.240000000005</v>
          </cell>
          <cell r="O5">
            <v>32978.03</v>
          </cell>
          <cell r="P5">
            <v>304911.2</v>
          </cell>
          <cell r="Q5"/>
          <cell r="R5"/>
          <cell r="S5"/>
          <cell r="T5">
            <v>693817.42999999993</v>
          </cell>
          <cell r="X5" t="str">
            <v>CLIN 1</v>
          </cell>
          <cell r="Y5">
            <v>0</v>
          </cell>
          <cell r="Z5">
            <v>20860.47</v>
          </cell>
          <cell r="AA5">
            <v>72011.460000000006</v>
          </cell>
          <cell r="AB5">
            <v>46279.56</v>
          </cell>
          <cell r="AC5">
            <v>47171.35</v>
          </cell>
          <cell r="AD5">
            <v>16041.300000000001</v>
          </cell>
          <cell r="AE5">
            <v>14057.550000000001</v>
          </cell>
          <cell r="AF5">
            <v>7705.5899999999992</v>
          </cell>
          <cell r="AG5">
            <v>23287.77</v>
          </cell>
          <cell r="AH5">
            <v>61652.91</v>
          </cell>
          <cell r="AI5">
            <v>46860.240000000005</v>
          </cell>
          <cell r="AJ5">
            <v>32978.03</v>
          </cell>
          <cell r="AK5">
            <v>81639.37</v>
          </cell>
          <cell r="AL5">
            <v>0</v>
          </cell>
          <cell r="AM5">
            <v>0</v>
          </cell>
          <cell r="AN5">
            <v>0</v>
          </cell>
          <cell r="AO5">
            <v>470545.6</v>
          </cell>
        </row>
        <row r="6">
          <cell r="C6" t="str">
            <v>CLIN 2 with NNSA</v>
          </cell>
          <cell r="D6">
            <v>0</v>
          </cell>
          <cell r="E6">
            <v>1835935.97</v>
          </cell>
          <cell r="F6">
            <v>4267787.74</v>
          </cell>
          <cell r="G6">
            <v>3250044.8800000004</v>
          </cell>
          <cell r="H6">
            <v>4124244.43</v>
          </cell>
          <cell r="I6">
            <v>3537542.96</v>
          </cell>
          <cell r="J6">
            <v>3968187.93</v>
          </cell>
          <cell r="K6">
            <v>4578265.7700000005</v>
          </cell>
          <cell r="L6">
            <v>4244113.8500000006</v>
          </cell>
          <cell r="M6">
            <v>4394693.8999999976</v>
          </cell>
          <cell r="N6">
            <v>4895068.459999999</v>
          </cell>
          <cell r="O6">
            <v>4108802.56</v>
          </cell>
          <cell r="P6">
            <v>11760989.399999997</v>
          </cell>
          <cell r="Q6"/>
          <cell r="R6"/>
          <cell r="S6"/>
          <cell r="T6">
            <v>54965677.850000001</v>
          </cell>
          <cell r="X6" t="str">
            <v>CLIN 2 with NNSA</v>
          </cell>
          <cell r="Y6">
            <v>0</v>
          </cell>
          <cell r="Z6">
            <v>1835935.97</v>
          </cell>
          <cell r="AA6">
            <v>4267787.74</v>
          </cell>
          <cell r="AB6">
            <v>3250044.8800000004</v>
          </cell>
          <cell r="AC6">
            <v>4124244.43</v>
          </cell>
          <cell r="AD6">
            <v>3537542.96</v>
          </cell>
          <cell r="AE6">
            <v>3968187.93</v>
          </cell>
          <cell r="AF6">
            <v>4578265.7700000005</v>
          </cell>
          <cell r="AG6">
            <v>4244113.8500000006</v>
          </cell>
          <cell r="AH6">
            <v>4394693.8999999976</v>
          </cell>
          <cell r="AI6">
            <v>4895068.459999999</v>
          </cell>
          <cell r="AJ6">
            <v>4108802.56</v>
          </cell>
          <cell r="AK6">
            <v>8385943.879999999</v>
          </cell>
          <cell r="AL6">
            <v>0</v>
          </cell>
          <cell r="AM6">
            <v>0</v>
          </cell>
          <cell r="AN6">
            <v>0</v>
          </cell>
          <cell r="AO6">
            <v>51590632.329999998</v>
          </cell>
        </row>
        <row r="7">
          <cell r="C7" t="str">
            <v>CLIN 2 w/o NNSA</v>
          </cell>
          <cell r="D7">
            <v>0</v>
          </cell>
          <cell r="E7">
            <v>29624.189999999944</v>
          </cell>
          <cell r="F7">
            <v>213697.68000000017</v>
          </cell>
          <cell r="G7">
            <v>406691.01000000024</v>
          </cell>
          <cell r="H7">
            <v>333449.65000000037</v>
          </cell>
          <cell r="I7">
            <v>429948.53999999957</v>
          </cell>
          <cell r="J7">
            <v>507039.3200000003</v>
          </cell>
          <cell r="K7">
            <v>349311.66000000015</v>
          </cell>
          <cell r="L7">
            <v>474697.56000000052</v>
          </cell>
          <cell r="M7">
            <v>784485.30999999773</v>
          </cell>
          <cell r="N7">
            <v>636214.37999999896</v>
          </cell>
          <cell r="O7">
            <v>472838.35000000009</v>
          </cell>
          <cell r="P7">
            <v>3083626.8299999963</v>
          </cell>
          <cell r="Q7"/>
          <cell r="R7"/>
          <cell r="S7"/>
          <cell r="T7">
            <v>7721624.4799999949</v>
          </cell>
          <cell r="X7" t="str">
            <v>CLIN 2 w/o NNSA</v>
          </cell>
          <cell r="Y7">
            <v>0</v>
          </cell>
          <cell r="Z7">
            <v>29624.189999999944</v>
          </cell>
          <cell r="AA7">
            <v>213697.68000000017</v>
          </cell>
          <cell r="AB7">
            <v>406691.01000000024</v>
          </cell>
          <cell r="AC7">
            <v>333449.65000000037</v>
          </cell>
          <cell r="AD7">
            <v>429948.53999999957</v>
          </cell>
          <cell r="AE7">
            <v>507039.3200000003</v>
          </cell>
          <cell r="AF7">
            <v>349311.66000000015</v>
          </cell>
          <cell r="AG7">
            <v>474697.56000000052</v>
          </cell>
          <cell r="AH7">
            <v>784485.30999999773</v>
          </cell>
          <cell r="AI7">
            <v>636214.37999999896</v>
          </cell>
          <cell r="AJ7">
            <v>472838.35000000009</v>
          </cell>
          <cell r="AK7">
            <v>1816208.8999999985</v>
          </cell>
          <cell r="AL7">
            <v>0</v>
          </cell>
          <cell r="AM7">
            <v>0</v>
          </cell>
          <cell r="AN7">
            <v>0</v>
          </cell>
          <cell r="AO7">
            <v>6454206.549999997</v>
          </cell>
        </row>
        <row r="8">
          <cell r="C8">
            <v>1.0009999999999999</v>
          </cell>
          <cell r="D8">
            <v>0</v>
          </cell>
          <cell r="E8">
            <v>20860.47</v>
          </cell>
          <cell r="F8">
            <v>66089.259999999995</v>
          </cell>
          <cell r="G8">
            <v>45309.96</v>
          </cell>
          <cell r="H8">
            <v>32078.23</v>
          </cell>
          <cell r="I8">
            <v>2275.94</v>
          </cell>
          <cell r="J8">
            <v>2875.09</v>
          </cell>
          <cell r="K8">
            <v>214.4</v>
          </cell>
          <cell r="L8">
            <v>2368.16</v>
          </cell>
          <cell r="M8">
            <v>773.18</v>
          </cell>
          <cell r="N8">
            <v>3249.15</v>
          </cell>
          <cell r="O8">
            <v>2429.73</v>
          </cell>
          <cell r="P8">
            <v>86181.92</v>
          </cell>
          <cell r="Q8"/>
          <cell r="R8"/>
          <cell r="S8"/>
          <cell r="T8">
            <v>264705.49</v>
          </cell>
          <cell r="X8">
            <v>1.0009999999999999</v>
          </cell>
          <cell r="Y8">
            <v>0</v>
          </cell>
          <cell r="Z8">
            <v>20860.47</v>
          </cell>
          <cell r="AA8">
            <v>66089.259999999995</v>
          </cell>
          <cell r="AB8">
            <v>45309.96</v>
          </cell>
          <cell r="AC8">
            <v>32078.23</v>
          </cell>
          <cell r="AD8">
            <v>2275.94</v>
          </cell>
          <cell r="AE8">
            <v>2875.09</v>
          </cell>
          <cell r="AF8">
            <v>214.4</v>
          </cell>
          <cell r="AG8">
            <v>2368.16</v>
          </cell>
          <cell r="AH8">
            <v>773.18</v>
          </cell>
          <cell r="AI8">
            <v>3249.15</v>
          </cell>
          <cell r="AJ8">
            <v>2429.73</v>
          </cell>
          <cell r="AK8">
            <v>3857.9499999999971</v>
          </cell>
          <cell r="AL8"/>
          <cell r="AM8"/>
          <cell r="AN8"/>
          <cell r="AO8">
            <v>182381.52000000002</v>
          </cell>
        </row>
        <row r="9">
          <cell r="C9">
            <v>1.002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81.81</v>
          </cell>
          <cell r="K9">
            <v>242.34</v>
          </cell>
          <cell r="L9">
            <v>0</v>
          </cell>
          <cell r="M9">
            <v>0</v>
          </cell>
          <cell r="N9">
            <v>0</v>
          </cell>
          <cell r="O9">
            <v>1076.07</v>
          </cell>
          <cell r="P9">
            <v>17290.98</v>
          </cell>
          <cell r="Q9"/>
          <cell r="R9"/>
          <cell r="S9"/>
          <cell r="T9">
            <v>18691.2</v>
          </cell>
          <cell r="X9">
            <v>1.002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81.81</v>
          </cell>
          <cell r="AF9">
            <v>242.34</v>
          </cell>
          <cell r="AG9">
            <v>0</v>
          </cell>
          <cell r="AH9">
            <v>0</v>
          </cell>
          <cell r="AI9">
            <v>0</v>
          </cell>
          <cell r="AJ9">
            <v>1076.07</v>
          </cell>
          <cell r="AK9">
            <v>334.53999999999905</v>
          </cell>
          <cell r="AL9"/>
          <cell r="AM9"/>
          <cell r="AN9"/>
          <cell r="AO9">
            <v>1734.7599999999989</v>
          </cell>
        </row>
        <row r="10">
          <cell r="C10">
            <v>1.0029999999999999</v>
          </cell>
          <cell r="D10">
            <v>0</v>
          </cell>
          <cell r="E10">
            <v>0</v>
          </cell>
          <cell r="F10">
            <v>5070.8500000000004</v>
          </cell>
          <cell r="G10">
            <v>0</v>
          </cell>
          <cell r="H10">
            <v>4233.57</v>
          </cell>
          <cell r="I10">
            <v>10338.370000000001</v>
          </cell>
          <cell r="J10">
            <v>10641.54</v>
          </cell>
          <cell r="K10">
            <v>7076.87</v>
          </cell>
          <cell r="L10">
            <v>20919.61</v>
          </cell>
          <cell r="M10">
            <v>48485</v>
          </cell>
          <cell r="N10">
            <v>23973.88</v>
          </cell>
          <cell r="O10">
            <v>4867.8500000000004</v>
          </cell>
          <cell r="P10">
            <v>55929.95</v>
          </cell>
          <cell r="Q10"/>
          <cell r="R10"/>
          <cell r="S10"/>
          <cell r="T10">
            <v>191537.49</v>
          </cell>
          <cell r="X10">
            <v>1.0029999999999999</v>
          </cell>
          <cell r="Y10">
            <v>0</v>
          </cell>
          <cell r="Z10">
            <v>0</v>
          </cell>
          <cell r="AA10">
            <v>5070.8500000000004</v>
          </cell>
          <cell r="AB10">
            <v>0</v>
          </cell>
          <cell r="AC10">
            <v>4233.57</v>
          </cell>
          <cell r="AD10">
            <v>10338.370000000001</v>
          </cell>
          <cell r="AE10">
            <v>10641.54</v>
          </cell>
          <cell r="AF10">
            <v>7076.87</v>
          </cell>
          <cell r="AG10">
            <v>20919.61</v>
          </cell>
          <cell r="AH10">
            <v>48485</v>
          </cell>
          <cell r="AI10">
            <v>23973.88</v>
          </cell>
          <cell r="AJ10">
            <v>4867.8500000000004</v>
          </cell>
          <cell r="AK10">
            <v>14143.68</v>
          </cell>
          <cell r="AL10"/>
          <cell r="AM10"/>
          <cell r="AN10"/>
          <cell r="AO10">
            <v>149751.22</v>
          </cell>
        </row>
        <row r="11">
          <cell r="C11">
            <v>1.004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8006.35</v>
          </cell>
          <cell r="Q11"/>
          <cell r="R11"/>
          <cell r="S11"/>
          <cell r="T11">
            <v>8006.35</v>
          </cell>
          <cell r="X11">
            <v>1.004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106.14000000000033</v>
          </cell>
          <cell r="AL11"/>
          <cell r="AM11"/>
          <cell r="AN11"/>
          <cell r="AO11">
            <v>106.14000000000033</v>
          </cell>
        </row>
        <row r="12">
          <cell r="C12">
            <v>1.0049999999999999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10836.73</v>
          </cell>
          <cell r="I12">
            <v>3426.99</v>
          </cell>
          <cell r="J12">
            <v>390.34</v>
          </cell>
          <cell r="K12">
            <v>15.87</v>
          </cell>
          <cell r="L12">
            <v>0</v>
          </cell>
          <cell r="M12">
            <v>1091.4000000000001</v>
          </cell>
          <cell r="N12">
            <v>11051.07</v>
          </cell>
          <cell r="O12">
            <v>1139.6199999999999</v>
          </cell>
          <cell r="P12">
            <v>59970.22</v>
          </cell>
          <cell r="Q12"/>
          <cell r="R12"/>
          <cell r="S12"/>
          <cell r="T12">
            <v>87922.240000000005</v>
          </cell>
          <cell r="X12">
            <v>1.0049999999999999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10836.73</v>
          </cell>
          <cell r="AD12">
            <v>3426.99</v>
          </cell>
          <cell r="AE12">
            <v>390.34</v>
          </cell>
          <cell r="AF12">
            <v>15.87</v>
          </cell>
          <cell r="AG12">
            <v>0</v>
          </cell>
          <cell r="AH12">
            <v>1091.4000000000001</v>
          </cell>
          <cell r="AI12">
            <v>11051.07</v>
          </cell>
          <cell r="AJ12">
            <v>1139.6199999999999</v>
          </cell>
          <cell r="AK12">
            <v>29368.25</v>
          </cell>
          <cell r="AL12"/>
          <cell r="AM12"/>
          <cell r="AN12"/>
          <cell r="AO12">
            <v>57320.270000000004</v>
          </cell>
        </row>
        <row r="13">
          <cell r="C13">
            <v>1.006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11303.33</v>
          </cell>
          <cell r="N13">
            <v>7348.23</v>
          </cell>
          <cell r="O13">
            <v>22861.29</v>
          </cell>
          <cell r="P13">
            <v>33359.440000000002</v>
          </cell>
          <cell r="Q13"/>
          <cell r="R13"/>
          <cell r="S13"/>
          <cell r="T13">
            <v>74872.290000000008</v>
          </cell>
          <cell r="X13">
            <v>1.006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11303.33</v>
          </cell>
          <cell r="AI13">
            <v>7348.23</v>
          </cell>
          <cell r="AJ13">
            <v>22861.29</v>
          </cell>
          <cell r="AK13">
            <v>25540.68</v>
          </cell>
          <cell r="AL13"/>
          <cell r="AM13"/>
          <cell r="AN13"/>
          <cell r="AO13">
            <v>67053.53</v>
          </cell>
        </row>
        <row r="14">
          <cell r="C14">
            <v>1.008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623.79</v>
          </cell>
          <cell r="O14">
            <v>0</v>
          </cell>
          <cell r="P14">
            <v>18190.82</v>
          </cell>
          <cell r="Q14"/>
          <cell r="R14"/>
          <cell r="S14"/>
          <cell r="T14">
            <v>18814.61</v>
          </cell>
          <cell r="X14">
            <v>1.008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623.79</v>
          </cell>
          <cell r="AJ14">
            <v>0</v>
          </cell>
          <cell r="AK14">
            <v>7395.130000000001</v>
          </cell>
          <cell r="AL14"/>
          <cell r="AM14"/>
          <cell r="AN14"/>
          <cell r="AO14">
            <v>8018.920000000001</v>
          </cell>
        </row>
        <row r="15">
          <cell r="C15">
            <v>1.0089999999999999</v>
          </cell>
          <cell r="D15">
            <v>0</v>
          </cell>
          <cell r="E15">
            <v>0</v>
          </cell>
          <cell r="F15">
            <v>851.35</v>
          </cell>
          <cell r="G15">
            <v>969.6</v>
          </cell>
          <cell r="H15">
            <v>22.82</v>
          </cell>
          <cell r="I15">
            <v>0</v>
          </cell>
          <cell r="J15">
            <v>68.77</v>
          </cell>
          <cell r="K15">
            <v>156.11000000000001</v>
          </cell>
          <cell r="L15">
            <v>0</v>
          </cell>
          <cell r="M15">
            <v>0</v>
          </cell>
          <cell r="N15">
            <v>614.12</v>
          </cell>
          <cell r="O15">
            <v>603.47</v>
          </cell>
          <cell r="P15">
            <v>25981.52</v>
          </cell>
          <cell r="Q15"/>
          <cell r="R15"/>
          <cell r="S15"/>
          <cell r="T15">
            <v>29267.760000000002</v>
          </cell>
          <cell r="X15">
            <v>1.0089999999999999</v>
          </cell>
          <cell r="Y15">
            <v>0</v>
          </cell>
          <cell r="Z15">
            <v>0</v>
          </cell>
          <cell r="AA15">
            <v>851.35</v>
          </cell>
          <cell r="AB15">
            <v>969.6</v>
          </cell>
          <cell r="AC15">
            <v>22.82</v>
          </cell>
          <cell r="AD15">
            <v>0</v>
          </cell>
          <cell r="AE15">
            <v>68.77</v>
          </cell>
          <cell r="AF15">
            <v>156.11000000000001</v>
          </cell>
          <cell r="AG15">
            <v>0</v>
          </cell>
          <cell r="AH15">
            <v>0</v>
          </cell>
          <cell r="AI15">
            <v>614.12</v>
          </cell>
          <cell r="AJ15">
            <v>603.47</v>
          </cell>
          <cell r="AK15">
            <v>893</v>
          </cell>
          <cell r="AL15"/>
          <cell r="AM15"/>
          <cell r="AN15"/>
          <cell r="AO15">
            <v>4179.24</v>
          </cell>
        </row>
        <row r="16">
          <cell r="C16">
            <v>2.0009999999999999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2334.6</v>
          </cell>
          <cell r="K16">
            <v>108.34</v>
          </cell>
          <cell r="L16">
            <v>191.37</v>
          </cell>
          <cell r="M16">
            <v>138.24</v>
          </cell>
          <cell r="N16">
            <v>0</v>
          </cell>
          <cell r="O16">
            <v>1226.3799999999999</v>
          </cell>
          <cell r="P16">
            <v>47778.91</v>
          </cell>
          <cell r="Q16"/>
          <cell r="R16"/>
          <cell r="S16"/>
          <cell r="T16">
            <v>51777.840000000004</v>
          </cell>
          <cell r="X16">
            <v>2.0009999999999999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2334.6</v>
          </cell>
          <cell r="AF16">
            <v>108.34</v>
          </cell>
          <cell r="AG16">
            <v>191.37</v>
          </cell>
          <cell r="AH16">
            <v>138.24</v>
          </cell>
          <cell r="AI16">
            <v>0</v>
          </cell>
          <cell r="AJ16">
            <v>1226.3799999999999</v>
          </cell>
          <cell r="AK16">
            <v>148.95000000000437</v>
          </cell>
          <cell r="AL16"/>
          <cell r="AM16"/>
          <cell r="AN16"/>
          <cell r="AO16">
            <v>4147.8800000000047</v>
          </cell>
        </row>
        <row r="17">
          <cell r="C17">
            <v>2.0019999999999998</v>
          </cell>
          <cell r="D17">
            <v>0</v>
          </cell>
          <cell r="E17">
            <v>0</v>
          </cell>
          <cell r="F17">
            <v>9474.36</v>
          </cell>
          <cell r="G17">
            <v>12950.49</v>
          </cell>
          <cell r="H17">
            <v>20992.74</v>
          </cell>
          <cell r="I17">
            <v>27355.05</v>
          </cell>
          <cell r="J17">
            <v>19914.8</v>
          </cell>
          <cell r="K17">
            <v>6325.6</v>
          </cell>
          <cell r="L17">
            <v>5446.37</v>
          </cell>
          <cell r="M17">
            <v>0</v>
          </cell>
          <cell r="N17">
            <v>0</v>
          </cell>
          <cell r="O17">
            <v>0</v>
          </cell>
          <cell r="P17">
            <v>49522.81</v>
          </cell>
          <cell r="Q17"/>
          <cell r="R17"/>
          <cell r="S17"/>
          <cell r="T17">
            <v>151982.22</v>
          </cell>
          <cell r="X17">
            <v>2.0019999999999998</v>
          </cell>
          <cell r="Y17">
            <v>0</v>
          </cell>
          <cell r="Z17">
            <v>0</v>
          </cell>
          <cell r="AA17">
            <v>9474.36</v>
          </cell>
          <cell r="AB17">
            <v>12950.49</v>
          </cell>
          <cell r="AC17">
            <v>20992.74</v>
          </cell>
          <cell r="AD17">
            <v>27355.05</v>
          </cell>
          <cell r="AE17">
            <v>19914.8</v>
          </cell>
          <cell r="AF17">
            <v>6325.6</v>
          </cell>
          <cell r="AG17">
            <v>5446.37</v>
          </cell>
          <cell r="AH17">
            <v>0</v>
          </cell>
          <cell r="AI17">
            <v>0</v>
          </cell>
          <cell r="AJ17">
            <v>0</v>
          </cell>
          <cell r="AK17">
            <v>2579.2799999999988</v>
          </cell>
          <cell r="AL17"/>
          <cell r="AM17"/>
          <cell r="AN17"/>
          <cell r="AO17">
            <v>105038.69</v>
          </cell>
        </row>
        <row r="18">
          <cell r="C18">
            <v>2.0030000000000001</v>
          </cell>
          <cell r="D18">
            <v>0</v>
          </cell>
          <cell r="E18">
            <v>557.70000000000005</v>
          </cell>
          <cell r="F18">
            <v>55965.33</v>
          </cell>
          <cell r="G18">
            <v>197050.79</v>
          </cell>
          <cell r="H18">
            <v>72907.76999999999</v>
          </cell>
          <cell r="I18">
            <v>132291.68</v>
          </cell>
          <cell r="J18">
            <v>164460.13999999998</v>
          </cell>
          <cell r="K18">
            <v>117865.22</v>
          </cell>
          <cell r="L18">
            <v>156009.07</v>
          </cell>
          <cell r="M18">
            <v>226499.59</v>
          </cell>
          <cell r="N18">
            <v>180907.83</v>
          </cell>
          <cell r="O18">
            <v>98957.759999999995</v>
          </cell>
          <cell r="P18">
            <v>421147.02</v>
          </cell>
          <cell r="Q18"/>
          <cell r="R18"/>
          <cell r="S18"/>
          <cell r="T18">
            <v>1824619.9000000001</v>
          </cell>
          <cell r="X18">
            <v>2.0030000000000001</v>
          </cell>
          <cell r="Y18">
            <v>0</v>
          </cell>
          <cell r="Z18">
            <v>557.70000000000005</v>
          </cell>
          <cell r="AA18">
            <v>55965.33</v>
          </cell>
          <cell r="AB18">
            <v>197050.79</v>
          </cell>
          <cell r="AC18">
            <v>72907.76999999999</v>
          </cell>
          <cell r="AD18">
            <v>132291.68</v>
          </cell>
          <cell r="AE18">
            <v>164460.13999999998</v>
          </cell>
          <cell r="AF18">
            <v>117865.22</v>
          </cell>
          <cell r="AG18">
            <v>156009.07</v>
          </cell>
          <cell r="AH18">
            <v>226499.59</v>
          </cell>
          <cell r="AI18">
            <v>180907.83</v>
          </cell>
          <cell r="AJ18">
            <v>98957.759999999995</v>
          </cell>
          <cell r="AK18">
            <v>281116.19</v>
          </cell>
          <cell r="AL18"/>
          <cell r="AM18"/>
          <cell r="AN18"/>
          <cell r="AO18">
            <v>1684589.07</v>
          </cell>
        </row>
        <row r="19">
          <cell r="C19">
            <v>2.004</v>
          </cell>
          <cell r="D19">
            <v>0</v>
          </cell>
          <cell r="E19">
            <v>0</v>
          </cell>
          <cell r="F19">
            <v>16876.52</v>
          </cell>
          <cell r="G19">
            <v>17318.16</v>
          </cell>
          <cell r="H19">
            <v>3195.0499999999997</v>
          </cell>
          <cell r="I19">
            <v>28786.400000000001</v>
          </cell>
          <cell r="J19">
            <v>2588.13</v>
          </cell>
          <cell r="K19">
            <v>5188.09</v>
          </cell>
          <cell r="L19">
            <v>26588.17</v>
          </cell>
          <cell r="M19">
            <v>21411.1</v>
          </cell>
          <cell r="N19">
            <v>48836.31</v>
          </cell>
          <cell r="O19">
            <v>667.13</v>
          </cell>
          <cell r="P19">
            <v>64335.570000000007</v>
          </cell>
          <cell r="Q19"/>
          <cell r="R19"/>
          <cell r="S19"/>
          <cell r="T19">
            <v>235790.63</v>
          </cell>
          <cell r="X19">
            <v>2.004</v>
          </cell>
          <cell r="Y19">
            <v>0</v>
          </cell>
          <cell r="Z19">
            <v>0</v>
          </cell>
          <cell r="AA19">
            <v>16876.52</v>
          </cell>
          <cell r="AB19">
            <v>17318.16</v>
          </cell>
          <cell r="AC19">
            <v>3195.0499999999997</v>
          </cell>
          <cell r="AD19">
            <v>28786.400000000001</v>
          </cell>
          <cell r="AE19">
            <v>2588.13</v>
          </cell>
          <cell r="AF19">
            <v>5188.09</v>
          </cell>
          <cell r="AG19">
            <v>26588.17</v>
          </cell>
          <cell r="AH19">
            <v>21411.1</v>
          </cell>
          <cell r="AI19">
            <v>48836.31</v>
          </cell>
          <cell r="AJ19">
            <v>667.13</v>
          </cell>
          <cell r="AK19">
            <v>10478.000000000004</v>
          </cell>
          <cell r="AL19"/>
          <cell r="AM19"/>
          <cell r="AN19"/>
          <cell r="AO19">
            <v>181933.06</v>
          </cell>
        </row>
        <row r="20">
          <cell r="C20">
            <v>2.0049999999999999</v>
          </cell>
          <cell r="D20">
            <v>0</v>
          </cell>
          <cell r="E20">
            <v>0</v>
          </cell>
          <cell r="F20">
            <v>692.12</v>
          </cell>
          <cell r="G20">
            <v>0</v>
          </cell>
          <cell r="H20">
            <v>0</v>
          </cell>
          <cell r="I20">
            <v>170.42</v>
          </cell>
          <cell r="J20">
            <v>163.95</v>
          </cell>
          <cell r="K20">
            <v>55.11</v>
          </cell>
          <cell r="L20">
            <v>0</v>
          </cell>
          <cell r="M20">
            <v>276.64999999999998</v>
          </cell>
          <cell r="N20">
            <v>0</v>
          </cell>
          <cell r="O20">
            <v>55.31</v>
          </cell>
          <cell r="P20">
            <v>13867.51</v>
          </cell>
          <cell r="Q20"/>
          <cell r="R20"/>
          <cell r="S20"/>
          <cell r="T20">
            <v>15281.07</v>
          </cell>
          <cell r="X20">
            <v>2.0049999999999999</v>
          </cell>
          <cell r="Y20">
            <v>0</v>
          </cell>
          <cell r="Z20">
            <v>0</v>
          </cell>
          <cell r="AA20">
            <v>692.12</v>
          </cell>
          <cell r="AB20">
            <v>0</v>
          </cell>
          <cell r="AC20">
            <v>0</v>
          </cell>
          <cell r="AD20">
            <v>170.42</v>
          </cell>
          <cell r="AE20">
            <v>163.95</v>
          </cell>
          <cell r="AF20">
            <v>55.11</v>
          </cell>
          <cell r="AG20">
            <v>0</v>
          </cell>
          <cell r="AH20">
            <v>276.64999999999998</v>
          </cell>
          <cell r="AI20">
            <v>0</v>
          </cell>
          <cell r="AJ20">
            <v>55.31</v>
          </cell>
          <cell r="AK20">
            <v>100.14999999999964</v>
          </cell>
          <cell r="AL20"/>
          <cell r="AM20"/>
          <cell r="AN20"/>
          <cell r="AO20">
            <v>1513.7099999999996</v>
          </cell>
        </row>
        <row r="21">
          <cell r="C21">
            <v>2.0059999999999998</v>
          </cell>
          <cell r="D21">
            <v>0</v>
          </cell>
          <cell r="E21">
            <v>845.81</v>
          </cell>
          <cell r="F21">
            <v>1309.47</v>
          </cell>
          <cell r="G21">
            <v>10382.279999999999</v>
          </cell>
          <cell r="H21">
            <v>4861.5499999999993</v>
          </cell>
          <cell r="I21">
            <v>5253.1900000000005</v>
          </cell>
          <cell r="J21">
            <v>1828.15</v>
          </cell>
          <cell r="K21">
            <v>3702.03</v>
          </cell>
          <cell r="L21">
            <v>2813.55</v>
          </cell>
          <cell r="M21">
            <v>17378.62</v>
          </cell>
          <cell r="N21">
            <v>20188.240000000002</v>
          </cell>
          <cell r="O21">
            <v>22938.83</v>
          </cell>
          <cell r="P21">
            <v>283387</v>
          </cell>
          <cell r="Q21"/>
          <cell r="R21"/>
          <cell r="S21"/>
          <cell r="T21">
            <v>374888.72</v>
          </cell>
          <cell r="X21">
            <v>2.0059999999999998</v>
          </cell>
          <cell r="Y21">
            <v>0</v>
          </cell>
          <cell r="Z21">
            <v>845.81</v>
          </cell>
          <cell r="AA21">
            <v>1309.47</v>
          </cell>
          <cell r="AB21">
            <v>10382.279999999999</v>
          </cell>
          <cell r="AC21">
            <v>4861.5499999999993</v>
          </cell>
          <cell r="AD21">
            <v>5253.1900000000005</v>
          </cell>
          <cell r="AE21">
            <v>1828.15</v>
          </cell>
          <cell r="AF21">
            <v>3702.03</v>
          </cell>
          <cell r="AG21">
            <v>2813.55</v>
          </cell>
          <cell r="AH21">
            <v>17378.62</v>
          </cell>
          <cell r="AI21">
            <v>20188.240000000002</v>
          </cell>
          <cell r="AJ21">
            <v>22938.83</v>
          </cell>
          <cell r="AK21">
            <v>147783.05000000002</v>
          </cell>
          <cell r="AL21"/>
          <cell r="AM21"/>
          <cell r="AN21"/>
          <cell r="AO21">
            <v>239284.77000000002</v>
          </cell>
        </row>
        <row r="22">
          <cell r="C22">
            <v>2.0070000000000001</v>
          </cell>
          <cell r="D22">
            <v>0</v>
          </cell>
          <cell r="E22">
            <v>0</v>
          </cell>
          <cell r="F22">
            <v>4353.88</v>
          </cell>
          <cell r="G22">
            <v>7098.16</v>
          </cell>
          <cell r="H22">
            <v>6631.54</v>
          </cell>
          <cell r="I22">
            <v>8055.65</v>
          </cell>
          <cell r="J22">
            <v>14871.34</v>
          </cell>
          <cell r="K22">
            <v>10524.08</v>
          </cell>
          <cell r="L22">
            <v>1591.06</v>
          </cell>
          <cell r="M22">
            <v>60281</v>
          </cell>
          <cell r="N22">
            <v>25071.66</v>
          </cell>
          <cell r="O22">
            <v>1936.57</v>
          </cell>
          <cell r="P22">
            <v>119793.33</v>
          </cell>
          <cell r="Q22"/>
          <cell r="R22"/>
          <cell r="S22"/>
          <cell r="T22">
            <v>260208.27000000002</v>
          </cell>
          <cell r="X22">
            <v>2.0070000000000001</v>
          </cell>
          <cell r="Y22">
            <v>0</v>
          </cell>
          <cell r="Z22">
            <v>0</v>
          </cell>
          <cell r="AA22">
            <v>4353.88</v>
          </cell>
          <cell r="AB22">
            <v>7098.16</v>
          </cell>
          <cell r="AC22">
            <v>6631.54</v>
          </cell>
          <cell r="AD22">
            <v>8055.65</v>
          </cell>
          <cell r="AE22">
            <v>14871.34</v>
          </cell>
          <cell r="AF22">
            <v>10524.08</v>
          </cell>
          <cell r="AG22">
            <v>1591.06</v>
          </cell>
          <cell r="AH22">
            <v>60281</v>
          </cell>
          <cell r="AI22">
            <v>25071.66</v>
          </cell>
          <cell r="AJ22">
            <v>1936.57</v>
          </cell>
          <cell r="AK22">
            <v>74398.390000000014</v>
          </cell>
          <cell r="AL22"/>
          <cell r="AM22"/>
          <cell r="AN22"/>
          <cell r="AO22">
            <v>214813.33000000002</v>
          </cell>
        </row>
        <row r="23">
          <cell r="C23">
            <v>2.008</v>
          </cell>
          <cell r="D23">
            <v>0</v>
          </cell>
          <cell r="E23">
            <v>14186.33</v>
          </cell>
          <cell r="F23">
            <v>51546.879999999997</v>
          </cell>
          <cell r="G23">
            <v>17865.48</v>
          </cell>
          <cell r="H23">
            <v>17705.77</v>
          </cell>
          <cell r="I23">
            <v>27170.46</v>
          </cell>
          <cell r="J23">
            <v>22144.91</v>
          </cell>
          <cell r="K23">
            <v>41005.760000000002</v>
          </cell>
          <cell r="L23">
            <v>15540.54</v>
          </cell>
          <cell r="M23">
            <v>40826.370000000003</v>
          </cell>
          <cell r="N23">
            <v>32854.9</v>
          </cell>
          <cell r="O23">
            <v>29645.97</v>
          </cell>
          <cell r="P23">
            <v>136354.88</v>
          </cell>
          <cell r="Q23"/>
          <cell r="R23"/>
          <cell r="S23"/>
          <cell r="T23">
            <v>446848.25</v>
          </cell>
          <cell r="X23">
            <v>2.008</v>
          </cell>
          <cell r="Y23">
            <v>0</v>
          </cell>
          <cell r="Z23">
            <v>14186.33</v>
          </cell>
          <cell r="AA23">
            <v>51546.879999999997</v>
          </cell>
          <cell r="AB23">
            <v>17865.48</v>
          </cell>
          <cell r="AC23">
            <v>17705.77</v>
          </cell>
          <cell r="AD23">
            <v>27170.46</v>
          </cell>
          <cell r="AE23">
            <v>22144.91</v>
          </cell>
          <cell r="AF23">
            <v>41005.760000000002</v>
          </cell>
          <cell r="AG23">
            <v>15540.54</v>
          </cell>
          <cell r="AH23">
            <v>40826.370000000003</v>
          </cell>
          <cell r="AI23">
            <v>32854.9</v>
          </cell>
          <cell r="AJ23">
            <v>29645.97</v>
          </cell>
          <cell r="AK23">
            <v>118655.71</v>
          </cell>
          <cell r="AL23"/>
          <cell r="AM23"/>
          <cell r="AN23"/>
          <cell r="AO23">
            <v>429149.08</v>
          </cell>
        </row>
        <row r="24">
          <cell r="C24">
            <v>2.0089999999999999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8918.43</v>
          </cell>
          <cell r="I24">
            <v>229.18</v>
          </cell>
          <cell r="J24">
            <v>2212.81</v>
          </cell>
          <cell r="K24">
            <v>5597.1799999999994</v>
          </cell>
          <cell r="L24">
            <v>1177.47</v>
          </cell>
          <cell r="M24">
            <v>394.78999999999996</v>
          </cell>
          <cell r="N24">
            <v>542.74</v>
          </cell>
          <cell r="O24">
            <v>469.87</v>
          </cell>
          <cell r="P24">
            <v>58596.28</v>
          </cell>
          <cell r="Q24"/>
          <cell r="R24"/>
          <cell r="S24"/>
          <cell r="T24">
            <v>78138.75</v>
          </cell>
          <cell r="X24">
            <v>2.0089999999999999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8918.43</v>
          </cell>
          <cell r="AD24">
            <v>229.18</v>
          </cell>
          <cell r="AE24">
            <v>2212.81</v>
          </cell>
          <cell r="AF24">
            <v>5597.1799999999994</v>
          </cell>
          <cell r="AG24">
            <v>1177.47</v>
          </cell>
          <cell r="AH24">
            <v>394.78999999999996</v>
          </cell>
          <cell r="AI24">
            <v>542.74</v>
          </cell>
          <cell r="AJ24">
            <v>469.87</v>
          </cell>
          <cell r="AK24">
            <v>5634.369999999999</v>
          </cell>
          <cell r="AL24"/>
          <cell r="AM24"/>
          <cell r="AN24"/>
          <cell r="AO24">
            <v>25176.84</v>
          </cell>
        </row>
        <row r="25">
          <cell r="C25">
            <v>2.0110000000000001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194.92</v>
          </cell>
          <cell r="J25">
            <v>109.72</v>
          </cell>
          <cell r="K25">
            <v>111.29</v>
          </cell>
          <cell r="L25">
            <v>0</v>
          </cell>
          <cell r="M25">
            <v>247.94</v>
          </cell>
          <cell r="N25">
            <v>0</v>
          </cell>
          <cell r="O25">
            <v>115.31</v>
          </cell>
          <cell r="P25">
            <v>10244.33</v>
          </cell>
          <cell r="Q25"/>
          <cell r="R25"/>
          <cell r="S25"/>
          <cell r="T25">
            <v>11023.51</v>
          </cell>
          <cell r="X25">
            <v>2.0110000000000001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194.92</v>
          </cell>
          <cell r="AE25">
            <v>109.72</v>
          </cell>
          <cell r="AF25">
            <v>111.29</v>
          </cell>
          <cell r="AG25">
            <v>0</v>
          </cell>
          <cell r="AH25">
            <v>247.94</v>
          </cell>
          <cell r="AI25">
            <v>0</v>
          </cell>
          <cell r="AJ25">
            <v>115.31</v>
          </cell>
          <cell r="AK25">
            <v>147.85999999999967</v>
          </cell>
          <cell r="AL25"/>
          <cell r="AM25"/>
          <cell r="AN25"/>
          <cell r="AO25">
            <v>927.03999999999974</v>
          </cell>
        </row>
        <row r="26">
          <cell r="C26">
            <v>2.012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2733.23</v>
          </cell>
          <cell r="I26">
            <v>215.52</v>
          </cell>
          <cell r="J26">
            <v>167.85</v>
          </cell>
          <cell r="K26">
            <v>670.63</v>
          </cell>
          <cell r="L26">
            <v>0</v>
          </cell>
          <cell r="M26">
            <v>2027.35</v>
          </cell>
          <cell r="N26">
            <v>1973.54</v>
          </cell>
          <cell r="O26">
            <v>1153.58</v>
          </cell>
          <cell r="P26">
            <v>22087.610000000004</v>
          </cell>
          <cell r="Q26"/>
          <cell r="R26"/>
          <cell r="S26"/>
          <cell r="T26">
            <v>31029.310000000005</v>
          </cell>
          <cell r="X26">
            <v>2.012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2733.23</v>
          </cell>
          <cell r="AD26">
            <v>215.52</v>
          </cell>
          <cell r="AE26">
            <v>167.85</v>
          </cell>
          <cell r="AF26">
            <v>670.63</v>
          </cell>
          <cell r="AG26">
            <v>0</v>
          </cell>
          <cell r="AH26">
            <v>2027.35</v>
          </cell>
          <cell r="AI26">
            <v>1973.54</v>
          </cell>
          <cell r="AJ26">
            <v>1153.58</v>
          </cell>
          <cell r="AK26">
            <v>16317.330000000004</v>
          </cell>
          <cell r="AL26"/>
          <cell r="AM26"/>
          <cell r="AN26"/>
          <cell r="AO26">
            <v>25259.030000000006</v>
          </cell>
        </row>
        <row r="27">
          <cell r="C27">
            <v>2.0129999999999999</v>
          </cell>
          <cell r="D27">
            <v>0</v>
          </cell>
          <cell r="E27">
            <v>0</v>
          </cell>
          <cell r="F27">
            <v>0</v>
          </cell>
          <cell r="G27">
            <v>1277.53</v>
          </cell>
          <cell r="H27">
            <v>1688.99</v>
          </cell>
          <cell r="I27">
            <v>201.45</v>
          </cell>
          <cell r="J27">
            <v>273.8</v>
          </cell>
          <cell r="K27">
            <v>703.28</v>
          </cell>
          <cell r="L27">
            <v>0</v>
          </cell>
          <cell r="M27">
            <v>23009.16</v>
          </cell>
          <cell r="N27">
            <v>2092.7600000000002</v>
          </cell>
          <cell r="O27">
            <v>0</v>
          </cell>
          <cell r="P27">
            <v>66091.38</v>
          </cell>
          <cell r="Q27"/>
          <cell r="R27"/>
          <cell r="S27"/>
          <cell r="T27">
            <v>95338.35</v>
          </cell>
          <cell r="X27">
            <v>2.0129999999999999</v>
          </cell>
          <cell r="Y27">
            <v>0</v>
          </cell>
          <cell r="Z27">
            <v>0</v>
          </cell>
          <cell r="AA27">
            <v>0</v>
          </cell>
          <cell r="AB27">
            <v>1277.53</v>
          </cell>
          <cell r="AC27">
            <v>1688.99</v>
          </cell>
          <cell r="AD27">
            <v>201.45</v>
          </cell>
          <cell r="AE27">
            <v>273.8</v>
          </cell>
          <cell r="AF27">
            <v>703.28</v>
          </cell>
          <cell r="AG27">
            <v>0</v>
          </cell>
          <cell r="AH27">
            <v>23009.16</v>
          </cell>
          <cell r="AI27">
            <v>2092.7600000000002</v>
          </cell>
          <cell r="AJ27">
            <v>0</v>
          </cell>
          <cell r="AK27">
            <v>36860.46</v>
          </cell>
          <cell r="AL27"/>
          <cell r="AM27"/>
          <cell r="AN27"/>
          <cell r="AO27">
            <v>66107.429999999993</v>
          </cell>
        </row>
        <row r="28">
          <cell r="C28">
            <v>2.0150000000000001</v>
          </cell>
          <cell r="D28">
            <v>0</v>
          </cell>
          <cell r="E28">
            <v>0</v>
          </cell>
          <cell r="F28">
            <v>0</v>
          </cell>
          <cell r="G28">
            <v>6229.25</v>
          </cell>
          <cell r="H28">
            <v>3647.55</v>
          </cell>
          <cell r="I28">
            <v>9742.1500000000015</v>
          </cell>
          <cell r="J28">
            <v>4666.6499999999996</v>
          </cell>
          <cell r="K28">
            <v>10319.59</v>
          </cell>
          <cell r="L28">
            <v>163.05000000000001</v>
          </cell>
          <cell r="M28">
            <v>1830.69</v>
          </cell>
          <cell r="N28">
            <v>5742.0599999999995</v>
          </cell>
          <cell r="O28">
            <v>572.16</v>
          </cell>
          <cell r="P28">
            <v>78284.399999999994</v>
          </cell>
          <cell r="Q28"/>
          <cell r="R28"/>
          <cell r="S28"/>
          <cell r="T28">
            <v>121197.55</v>
          </cell>
          <cell r="X28">
            <v>2.0150000000000001</v>
          </cell>
          <cell r="Y28">
            <v>0</v>
          </cell>
          <cell r="Z28">
            <v>0</v>
          </cell>
          <cell r="AA28">
            <v>0</v>
          </cell>
          <cell r="AB28">
            <v>6229.25</v>
          </cell>
          <cell r="AC28">
            <v>3647.55</v>
          </cell>
          <cell r="AD28">
            <v>9742.1500000000015</v>
          </cell>
          <cell r="AE28">
            <v>4666.6499999999996</v>
          </cell>
          <cell r="AF28">
            <v>10319.59</v>
          </cell>
          <cell r="AG28">
            <v>163.05000000000001</v>
          </cell>
          <cell r="AH28">
            <v>1830.69</v>
          </cell>
          <cell r="AI28">
            <v>5742.0599999999995</v>
          </cell>
          <cell r="AJ28">
            <v>572.16</v>
          </cell>
          <cell r="AK28">
            <v>27766.46999999999</v>
          </cell>
          <cell r="AL28"/>
          <cell r="AM28"/>
          <cell r="AN28"/>
          <cell r="AO28">
            <v>70679.62</v>
          </cell>
        </row>
        <row r="29">
          <cell r="C29">
            <v>2.016</v>
          </cell>
          <cell r="D29">
            <v>0</v>
          </cell>
          <cell r="E29">
            <v>13277.42</v>
          </cell>
          <cell r="F29">
            <v>16092.61</v>
          </cell>
          <cell r="G29">
            <v>16433.2</v>
          </cell>
          <cell r="H29">
            <v>46113.5</v>
          </cell>
          <cell r="I29">
            <v>24247.09</v>
          </cell>
          <cell r="J29">
            <v>36645.230000000003</v>
          </cell>
          <cell r="K29">
            <v>8815.1299999999992</v>
          </cell>
          <cell r="L29">
            <v>78661.06</v>
          </cell>
          <cell r="M29">
            <v>26299.11</v>
          </cell>
          <cell r="N29">
            <v>8536.7099999999991</v>
          </cell>
          <cell r="O29">
            <v>76422.14</v>
          </cell>
          <cell r="P29">
            <v>119679.28</v>
          </cell>
          <cell r="Q29"/>
          <cell r="R29"/>
          <cell r="S29"/>
          <cell r="T29">
            <v>471222.48</v>
          </cell>
          <cell r="X29">
            <v>2.016</v>
          </cell>
          <cell r="Y29">
            <v>0</v>
          </cell>
          <cell r="Z29">
            <v>13277.42</v>
          </cell>
          <cell r="AA29">
            <v>16092.61</v>
          </cell>
          <cell r="AB29">
            <v>16433.2</v>
          </cell>
          <cell r="AC29">
            <v>46113.5</v>
          </cell>
          <cell r="AD29">
            <v>24247.09</v>
          </cell>
          <cell r="AE29">
            <v>36645.230000000003</v>
          </cell>
          <cell r="AF29">
            <v>8815.1299999999992</v>
          </cell>
          <cell r="AG29">
            <v>78661.06</v>
          </cell>
          <cell r="AH29">
            <v>26299.11</v>
          </cell>
          <cell r="AI29">
            <v>8536.7099999999991</v>
          </cell>
          <cell r="AJ29">
            <v>76422.14</v>
          </cell>
          <cell r="AK29">
            <v>64552.97</v>
          </cell>
          <cell r="AL29"/>
          <cell r="AM29"/>
          <cell r="AN29"/>
          <cell r="AO29">
            <v>416096.17000000004</v>
          </cell>
        </row>
        <row r="30">
          <cell r="C30">
            <v>2.0169999999999999</v>
          </cell>
          <cell r="D30">
            <v>0</v>
          </cell>
          <cell r="E30">
            <v>756.93</v>
          </cell>
          <cell r="F30">
            <v>112.88</v>
          </cell>
          <cell r="G30">
            <v>0</v>
          </cell>
          <cell r="H30">
            <v>0</v>
          </cell>
          <cell r="I30">
            <v>167.89</v>
          </cell>
          <cell r="J30">
            <v>356.37</v>
          </cell>
          <cell r="K30">
            <v>110.37</v>
          </cell>
          <cell r="L30">
            <v>0</v>
          </cell>
          <cell r="M30">
            <v>8377.82</v>
          </cell>
          <cell r="N30">
            <v>17035.63</v>
          </cell>
          <cell r="O30">
            <v>9727.66</v>
          </cell>
          <cell r="P30">
            <v>142720.45000000001</v>
          </cell>
          <cell r="Q30"/>
          <cell r="R30"/>
          <cell r="S30"/>
          <cell r="T30">
            <v>179366</v>
          </cell>
          <cell r="X30">
            <v>2.0169999999999999</v>
          </cell>
          <cell r="Y30">
            <v>0</v>
          </cell>
          <cell r="Z30">
            <v>756.93</v>
          </cell>
          <cell r="AA30">
            <v>112.88</v>
          </cell>
          <cell r="AB30">
            <v>0</v>
          </cell>
          <cell r="AC30">
            <v>0</v>
          </cell>
          <cell r="AD30">
            <v>167.89</v>
          </cell>
          <cell r="AE30">
            <v>356.37</v>
          </cell>
          <cell r="AF30">
            <v>110.37</v>
          </cell>
          <cell r="AG30">
            <v>0</v>
          </cell>
          <cell r="AH30">
            <v>8377.82</v>
          </cell>
          <cell r="AI30">
            <v>17035.63</v>
          </cell>
          <cell r="AJ30">
            <v>9727.66</v>
          </cell>
          <cell r="AK30">
            <v>119325.97</v>
          </cell>
          <cell r="AL30"/>
          <cell r="AM30"/>
          <cell r="AN30"/>
          <cell r="AO30">
            <v>155971.52000000002</v>
          </cell>
        </row>
        <row r="31">
          <cell r="C31">
            <v>2.0179999999999998</v>
          </cell>
          <cell r="D31">
            <v>0</v>
          </cell>
          <cell r="E31">
            <v>0</v>
          </cell>
          <cell r="F31">
            <v>601.57000000000005</v>
          </cell>
          <cell r="G31">
            <v>5970.11</v>
          </cell>
          <cell r="H31">
            <v>2644.94</v>
          </cell>
          <cell r="I31">
            <v>162.84</v>
          </cell>
          <cell r="J31">
            <v>923.44999999999993</v>
          </cell>
          <cell r="K31">
            <v>4520.75</v>
          </cell>
          <cell r="L31">
            <v>3401.79</v>
          </cell>
          <cell r="M31">
            <v>11807.19</v>
          </cell>
          <cell r="N31">
            <v>74.41</v>
          </cell>
          <cell r="O31">
            <v>181.31</v>
          </cell>
          <cell r="P31">
            <v>63632.51</v>
          </cell>
          <cell r="Q31"/>
          <cell r="R31"/>
          <cell r="S31"/>
          <cell r="T31">
            <v>93920.87</v>
          </cell>
          <cell r="X31">
            <v>2.0179999999999998</v>
          </cell>
          <cell r="Y31">
            <v>0</v>
          </cell>
          <cell r="Z31">
            <v>0</v>
          </cell>
          <cell r="AA31">
            <v>601.57000000000005</v>
          </cell>
          <cell r="AB31">
            <v>5970.11</v>
          </cell>
          <cell r="AC31">
            <v>2644.94</v>
          </cell>
          <cell r="AD31">
            <v>162.84</v>
          </cell>
          <cell r="AE31">
            <v>923.44999999999993</v>
          </cell>
          <cell r="AF31">
            <v>4520.75</v>
          </cell>
          <cell r="AG31">
            <v>3401.79</v>
          </cell>
          <cell r="AH31">
            <v>11807.19</v>
          </cell>
          <cell r="AI31">
            <v>74.41</v>
          </cell>
          <cell r="AJ31">
            <v>181.31</v>
          </cell>
          <cell r="AK31">
            <v>1399.8300000000017</v>
          </cell>
          <cell r="AL31"/>
          <cell r="AM31"/>
          <cell r="AN31"/>
          <cell r="AO31">
            <v>31688.190000000002</v>
          </cell>
        </row>
        <row r="32">
          <cell r="C32">
            <v>2.0190000000000001</v>
          </cell>
          <cell r="D32">
            <v>0</v>
          </cell>
          <cell r="E32">
            <v>0</v>
          </cell>
          <cell r="F32">
            <v>9955.1</v>
          </cell>
          <cell r="G32">
            <v>17975.100000000002</v>
          </cell>
          <cell r="H32">
            <v>31593.09</v>
          </cell>
          <cell r="I32">
            <v>48388.340000000004</v>
          </cell>
          <cell r="J32">
            <v>102206.6</v>
          </cell>
          <cell r="K32">
            <v>58056.299999999996</v>
          </cell>
          <cell r="L32">
            <v>20763.760000000002</v>
          </cell>
          <cell r="M32">
            <v>101369.67</v>
          </cell>
          <cell r="N32">
            <v>141903.59</v>
          </cell>
          <cell r="O32">
            <v>52915.32</v>
          </cell>
          <cell r="P32">
            <v>357980.45999999996</v>
          </cell>
          <cell r="Q32"/>
          <cell r="R32"/>
          <cell r="S32"/>
          <cell r="T32">
            <v>943107.33</v>
          </cell>
          <cell r="X32">
            <v>2.0190000000000001</v>
          </cell>
          <cell r="Y32">
            <v>0</v>
          </cell>
          <cell r="Z32">
            <v>0</v>
          </cell>
          <cell r="AA32">
            <v>9955.1</v>
          </cell>
          <cell r="AB32">
            <v>17975.100000000002</v>
          </cell>
          <cell r="AC32">
            <v>31593.09</v>
          </cell>
          <cell r="AD32">
            <v>48388.340000000004</v>
          </cell>
          <cell r="AE32">
            <v>102206.6</v>
          </cell>
          <cell r="AF32">
            <v>58056.299999999996</v>
          </cell>
          <cell r="AG32">
            <v>20763.760000000002</v>
          </cell>
          <cell r="AH32">
            <v>101369.67</v>
          </cell>
          <cell r="AI32">
            <v>141903.59</v>
          </cell>
          <cell r="AJ32">
            <v>52915.32</v>
          </cell>
          <cell r="AK32">
            <v>273397.21999999997</v>
          </cell>
          <cell r="AL32"/>
          <cell r="AM32"/>
          <cell r="AN32"/>
          <cell r="AO32">
            <v>858524.09</v>
          </cell>
        </row>
        <row r="33">
          <cell r="C33">
            <v>2.02</v>
          </cell>
          <cell r="D33">
            <v>0</v>
          </cell>
          <cell r="E33">
            <v>0</v>
          </cell>
          <cell r="F33">
            <v>0</v>
          </cell>
          <cell r="G33">
            <v>7085.76</v>
          </cell>
          <cell r="H33">
            <v>4505.1400000000003</v>
          </cell>
          <cell r="I33">
            <v>3734.31</v>
          </cell>
          <cell r="J33">
            <v>7626.82</v>
          </cell>
          <cell r="K33">
            <v>491.77</v>
          </cell>
          <cell r="L33">
            <v>2157.9699999999998</v>
          </cell>
          <cell r="M33">
            <v>58413.36</v>
          </cell>
          <cell r="N33">
            <v>11352.960000000001</v>
          </cell>
          <cell r="O33">
            <v>53827.69</v>
          </cell>
          <cell r="P33">
            <v>185062.25</v>
          </cell>
          <cell r="Q33"/>
          <cell r="R33"/>
          <cell r="S33"/>
          <cell r="T33">
            <v>334258.03000000003</v>
          </cell>
          <cell r="X33">
            <v>2.02</v>
          </cell>
          <cell r="Y33">
            <v>0</v>
          </cell>
          <cell r="Z33">
            <v>0</v>
          </cell>
          <cell r="AA33">
            <v>0</v>
          </cell>
          <cell r="AB33">
            <v>7085.76</v>
          </cell>
          <cell r="AC33">
            <v>4505.1400000000003</v>
          </cell>
          <cell r="AD33">
            <v>3734.31</v>
          </cell>
          <cell r="AE33">
            <v>7626.82</v>
          </cell>
          <cell r="AF33">
            <v>491.77</v>
          </cell>
          <cell r="AG33">
            <v>2157.9699999999998</v>
          </cell>
          <cell r="AH33">
            <v>58413.36</v>
          </cell>
          <cell r="AI33">
            <v>11352.960000000001</v>
          </cell>
          <cell r="AJ33">
            <v>53827.69</v>
          </cell>
          <cell r="AK33">
            <v>141721.53</v>
          </cell>
          <cell r="AL33"/>
          <cell r="AM33"/>
          <cell r="AN33"/>
          <cell r="AO33">
            <v>290917.31000000006</v>
          </cell>
        </row>
        <row r="34">
          <cell r="C34">
            <v>2.0209999999999999</v>
          </cell>
          <cell r="D34">
            <v>0</v>
          </cell>
          <cell r="E34">
            <v>0</v>
          </cell>
          <cell r="F34">
            <v>0</v>
          </cell>
          <cell r="G34">
            <v>1341.14</v>
          </cell>
          <cell r="H34">
            <v>4407.87</v>
          </cell>
          <cell r="I34">
            <v>671</v>
          </cell>
          <cell r="J34">
            <v>1287.73</v>
          </cell>
          <cell r="K34">
            <v>1722.64</v>
          </cell>
          <cell r="L34">
            <v>1308.57</v>
          </cell>
          <cell r="M34">
            <v>21741.1</v>
          </cell>
          <cell r="N34">
            <v>47064.13</v>
          </cell>
          <cell r="O34">
            <v>65808.600000000006</v>
          </cell>
          <cell r="P34">
            <v>369856.06</v>
          </cell>
          <cell r="Q34"/>
          <cell r="R34"/>
          <cell r="S34"/>
          <cell r="T34">
            <v>515208.83999999997</v>
          </cell>
          <cell r="X34">
            <v>2.0209999999999999</v>
          </cell>
          <cell r="Y34">
            <v>0</v>
          </cell>
          <cell r="Z34">
            <v>0</v>
          </cell>
          <cell r="AA34">
            <v>0</v>
          </cell>
          <cell r="AB34">
            <v>1341.14</v>
          </cell>
          <cell r="AC34">
            <v>4407.87</v>
          </cell>
          <cell r="AD34">
            <v>671</v>
          </cell>
          <cell r="AE34">
            <v>1287.73</v>
          </cell>
          <cell r="AF34">
            <v>1722.64</v>
          </cell>
          <cell r="AG34">
            <v>1308.57</v>
          </cell>
          <cell r="AH34">
            <v>21741.1</v>
          </cell>
          <cell r="AI34">
            <v>47064.13</v>
          </cell>
          <cell r="AJ34">
            <v>65808.600000000006</v>
          </cell>
          <cell r="AK34">
            <v>277507.17</v>
          </cell>
          <cell r="AL34"/>
          <cell r="AM34"/>
          <cell r="AN34"/>
          <cell r="AO34">
            <v>422859.94999999995</v>
          </cell>
        </row>
        <row r="35">
          <cell r="C35">
            <v>2.0219999999999998</v>
          </cell>
          <cell r="D35">
            <v>0</v>
          </cell>
          <cell r="E35">
            <v>0</v>
          </cell>
          <cell r="F35">
            <v>3563.48</v>
          </cell>
          <cell r="G35">
            <v>37609.409999999996</v>
          </cell>
          <cell r="H35">
            <v>36582.44</v>
          </cell>
          <cell r="I35">
            <v>13990.26</v>
          </cell>
          <cell r="J35">
            <v>15914.71</v>
          </cell>
          <cell r="K35">
            <v>18085.62</v>
          </cell>
          <cell r="L35">
            <v>85.1</v>
          </cell>
          <cell r="M35">
            <v>7916.41</v>
          </cell>
          <cell r="N35">
            <v>5865.39</v>
          </cell>
          <cell r="O35">
            <v>8126.06</v>
          </cell>
          <cell r="P35">
            <v>20646.8</v>
          </cell>
          <cell r="Q35"/>
          <cell r="R35"/>
          <cell r="S35"/>
          <cell r="T35">
            <v>168385.68</v>
          </cell>
          <cell r="X35">
            <v>2.0219999999999998</v>
          </cell>
          <cell r="Y35">
            <v>0</v>
          </cell>
          <cell r="Z35">
            <v>0</v>
          </cell>
          <cell r="AA35">
            <v>3563.48</v>
          </cell>
          <cell r="AB35">
            <v>37609.409999999996</v>
          </cell>
          <cell r="AC35">
            <v>36582.44</v>
          </cell>
          <cell r="AD35">
            <v>13990.26</v>
          </cell>
          <cell r="AE35">
            <v>15914.71</v>
          </cell>
          <cell r="AF35">
            <v>18085.62</v>
          </cell>
          <cell r="AG35">
            <v>85.1</v>
          </cell>
          <cell r="AH35">
            <v>7916.41</v>
          </cell>
          <cell r="AI35">
            <v>5865.39</v>
          </cell>
          <cell r="AJ35">
            <v>8126.06</v>
          </cell>
          <cell r="AK35">
            <v>-277.85000000000036</v>
          </cell>
          <cell r="AL35"/>
          <cell r="AM35"/>
          <cell r="AN35"/>
          <cell r="AO35">
            <v>147461.03</v>
          </cell>
        </row>
        <row r="36">
          <cell r="C36">
            <v>2.0230000000000001</v>
          </cell>
          <cell r="D36">
            <v>0</v>
          </cell>
          <cell r="E36">
            <v>0</v>
          </cell>
          <cell r="F36">
            <v>25781.29</v>
          </cell>
          <cell r="G36">
            <v>36155.08</v>
          </cell>
          <cell r="H36">
            <v>3779.86</v>
          </cell>
          <cell r="I36">
            <v>49430.35</v>
          </cell>
          <cell r="J36">
            <v>71145.69</v>
          </cell>
          <cell r="K36">
            <v>26020.62</v>
          </cell>
          <cell r="L36">
            <v>16008.48</v>
          </cell>
          <cell r="M36">
            <v>42670.85</v>
          </cell>
          <cell r="N36">
            <v>34063.520000000004</v>
          </cell>
          <cell r="O36">
            <v>0</v>
          </cell>
          <cell r="P36">
            <v>31183.64</v>
          </cell>
          <cell r="Q36"/>
          <cell r="R36"/>
          <cell r="S36"/>
          <cell r="T36">
            <v>336239.38</v>
          </cell>
          <cell r="X36">
            <v>2.0230000000000001</v>
          </cell>
          <cell r="Y36">
            <v>0</v>
          </cell>
          <cell r="Z36">
            <v>0</v>
          </cell>
          <cell r="AA36">
            <v>25781.29</v>
          </cell>
          <cell r="AB36">
            <v>36155.08</v>
          </cell>
          <cell r="AC36">
            <v>3779.86</v>
          </cell>
          <cell r="AD36">
            <v>49430.35</v>
          </cell>
          <cell r="AE36">
            <v>71145.69</v>
          </cell>
          <cell r="AF36">
            <v>26020.62</v>
          </cell>
          <cell r="AG36">
            <v>16008.48</v>
          </cell>
          <cell r="AH36">
            <v>42670.85</v>
          </cell>
          <cell r="AI36">
            <v>34063.520000000004</v>
          </cell>
          <cell r="AJ36">
            <v>0</v>
          </cell>
          <cell r="AK36">
            <v>3458.5099999999984</v>
          </cell>
          <cell r="AL36"/>
          <cell r="AM36"/>
          <cell r="AN36"/>
          <cell r="AO36">
            <v>308514.25</v>
          </cell>
        </row>
        <row r="37">
          <cell r="C37">
            <v>2.0249999999999999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9473.5299999999988</v>
          </cell>
          <cell r="J37">
            <v>-217.76000000000002</v>
          </cell>
          <cell r="K37">
            <v>110.28</v>
          </cell>
          <cell r="L37">
            <v>2165.87</v>
          </cell>
          <cell r="M37">
            <v>30547.469999999998</v>
          </cell>
          <cell r="N37">
            <v>826.88</v>
          </cell>
          <cell r="O37">
            <v>615.84</v>
          </cell>
          <cell r="P37">
            <v>60634.570000000007</v>
          </cell>
          <cell r="Q37"/>
          <cell r="R37"/>
          <cell r="S37"/>
          <cell r="T37">
            <v>104156.68</v>
          </cell>
          <cell r="X37">
            <v>2.0249999999999999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9473.5299999999988</v>
          </cell>
          <cell r="AE37">
            <v>-217.76000000000002</v>
          </cell>
          <cell r="AF37">
            <v>110.28</v>
          </cell>
          <cell r="AG37">
            <v>2165.87</v>
          </cell>
          <cell r="AH37">
            <v>30547.469999999998</v>
          </cell>
          <cell r="AI37">
            <v>826.88</v>
          </cell>
          <cell r="AJ37">
            <v>615.84</v>
          </cell>
          <cell r="AK37">
            <v>45904.22</v>
          </cell>
          <cell r="AL37"/>
          <cell r="AM37"/>
          <cell r="AN37"/>
          <cell r="AO37">
            <v>89426.329999999987</v>
          </cell>
        </row>
        <row r="38">
          <cell r="C38">
            <v>2.0259999999999998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55.36</v>
          </cell>
          <cell r="J38">
            <v>111.11</v>
          </cell>
          <cell r="K38">
            <v>111.14</v>
          </cell>
          <cell r="L38">
            <v>0</v>
          </cell>
          <cell r="M38">
            <v>331.48</v>
          </cell>
          <cell r="N38">
            <v>186.12</v>
          </cell>
          <cell r="O38">
            <v>220</v>
          </cell>
          <cell r="P38">
            <v>4699.88</v>
          </cell>
          <cell r="Q38"/>
          <cell r="R38"/>
          <cell r="S38"/>
          <cell r="T38">
            <v>5715.09</v>
          </cell>
          <cell r="X38">
            <v>2.0259999999999998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55.36</v>
          </cell>
          <cell r="AE38">
            <v>111.11</v>
          </cell>
          <cell r="AF38">
            <v>111.14</v>
          </cell>
          <cell r="AG38">
            <v>0</v>
          </cell>
          <cell r="AH38">
            <v>331.48</v>
          </cell>
          <cell r="AI38">
            <v>186.12</v>
          </cell>
          <cell r="AJ38">
            <v>220</v>
          </cell>
          <cell r="AK38">
            <v>523.38000000000011</v>
          </cell>
          <cell r="AL38"/>
          <cell r="AM38"/>
          <cell r="AN38"/>
          <cell r="AO38">
            <v>1538.5900000000001</v>
          </cell>
        </row>
        <row r="39">
          <cell r="C39">
            <v>2.0270000000000001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110.87</v>
          </cell>
          <cell r="K39">
            <v>3203.3</v>
          </cell>
          <cell r="L39">
            <v>20283.54</v>
          </cell>
          <cell r="M39">
            <v>331.88</v>
          </cell>
          <cell r="N39">
            <v>282</v>
          </cell>
          <cell r="O39">
            <v>26816.399999999998</v>
          </cell>
          <cell r="P39">
            <v>98258.639999999985</v>
          </cell>
          <cell r="Q39"/>
          <cell r="R39"/>
          <cell r="S39"/>
          <cell r="T39">
            <v>149286.62999999998</v>
          </cell>
          <cell r="X39">
            <v>2.0270000000000001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110.87</v>
          </cell>
          <cell r="AF39">
            <v>3203.3</v>
          </cell>
          <cell r="AG39">
            <v>20283.54</v>
          </cell>
          <cell r="AH39">
            <v>331.88</v>
          </cell>
          <cell r="AI39">
            <v>282</v>
          </cell>
          <cell r="AJ39">
            <v>26816.399999999998</v>
          </cell>
          <cell r="AK39">
            <v>58724.939999999988</v>
          </cell>
          <cell r="AL39"/>
          <cell r="AM39"/>
          <cell r="AN39"/>
          <cell r="AO39">
            <v>109752.93</v>
          </cell>
        </row>
        <row r="40">
          <cell r="C40">
            <v>2.028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48714.38</v>
          </cell>
          <cell r="Q40"/>
          <cell r="R40"/>
          <cell r="S40"/>
          <cell r="T40">
            <v>48714.38</v>
          </cell>
          <cell r="X40">
            <v>2.028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73.529999999998836</v>
          </cell>
          <cell r="AL40"/>
          <cell r="AM40"/>
          <cell r="AN40"/>
          <cell r="AO40">
            <v>73.529999999998836</v>
          </cell>
        </row>
        <row r="41">
          <cell r="C41">
            <v>2.0289999999999999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2901.05</v>
          </cell>
          <cell r="Q41"/>
          <cell r="R41"/>
          <cell r="S41"/>
          <cell r="T41">
            <v>2901.05</v>
          </cell>
          <cell r="X41">
            <v>2.0289999999999999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/>
          <cell r="AM41"/>
          <cell r="AN41"/>
          <cell r="AO41">
            <v>0</v>
          </cell>
        </row>
        <row r="42">
          <cell r="C42">
            <v>2.5009999999999999</v>
          </cell>
          <cell r="D42">
            <v>0</v>
          </cell>
          <cell r="E42">
            <v>1806311.78</v>
          </cell>
          <cell r="F42">
            <v>4054090.06</v>
          </cell>
          <cell r="G42">
            <v>2843353.87</v>
          </cell>
          <cell r="H42">
            <v>3790794.78</v>
          </cell>
          <cell r="I42">
            <v>3107594.4200000004</v>
          </cell>
          <cell r="J42">
            <v>3461148.61</v>
          </cell>
          <cell r="K42">
            <v>4228954.1100000003</v>
          </cell>
          <cell r="L42">
            <v>3769416.29</v>
          </cell>
          <cell r="M42">
            <v>3610208.59</v>
          </cell>
          <cell r="N42">
            <v>4258854.08</v>
          </cell>
          <cell r="O42">
            <v>3635964.21</v>
          </cell>
          <cell r="P42">
            <v>8677362.5700000003</v>
          </cell>
          <cell r="Q42"/>
          <cell r="R42"/>
          <cell r="S42"/>
          <cell r="T42">
            <v>47244053.369999997</v>
          </cell>
          <cell r="X42">
            <v>2.5009999999999999</v>
          </cell>
          <cell r="Y42">
            <v>0</v>
          </cell>
          <cell r="Z42">
            <v>1806311.78</v>
          </cell>
          <cell r="AA42">
            <v>4054090.06</v>
          </cell>
          <cell r="AB42">
            <v>2843353.87</v>
          </cell>
          <cell r="AC42">
            <v>3790794.78</v>
          </cell>
          <cell r="AD42">
            <v>3107594.4200000004</v>
          </cell>
          <cell r="AE42">
            <v>3461148.61</v>
          </cell>
          <cell r="AF42">
            <v>4228954.1100000003</v>
          </cell>
          <cell r="AG42">
            <v>3769416.29</v>
          </cell>
          <cell r="AH42">
            <v>3610208.59</v>
          </cell>
          <cell r="AI42">
            <v>4258854.08</v>
          </cell>
          <cell r="AJ42">
            <v>3635964.21</v>
          </cell>
          <cell r="AK42">
            <v>6569734.9800000004</v>
          </cell>
          <cell r="AL42"/>
          <cell r="AM42"/>
          <cell r="AN42"/>
          <cell r="AO42">
            <v>45136425.780000001</v>
          </cell>
        </row>
        <row r="43">
          <cell r="C43">
            <v>2.5019999999999998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/>
          <cell r="R43"/>
          <cell r="S43"/>
          <cell r="T43">
            <v>0</v>
          </cell>
          <cell r="X43">
            <v>2.5019999999999998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/>
          <cell r="AM43"/>
          <cell r="AN43"/>
          <cell r="AO43">
            <v>0</v>
          </cell>
        </row>
        <row r="44">
          <cell r="C44">
            <v>2.5049999999999999</v>
          </cell>
          <cell r="D44">
            <v>0</v>
          </cell>
          <cell r="E44">
            <v>0</v>
          </cell>
          <cell r="F44">
            <v>225.03</v>
          </cell>
          <cell r="G44">
            <v>1558.67</v>
          </cell>
          <cell r="H44">
            <v>1436.95</v>
          </cell>
          <cell r="I44">
            <v>129.81</v>
          </cell>
          <cell r="J44">
            <v>764.4</v>
          </cell>
          <cell r="K44">
            <v>2476.4899999999998</v>
          </cell>
          <cell r="L44">
            <v>1086.1600000000001</v>
          </cell>
          <cell r="M44">
            <v>127.51</v>
          </cell>
          <cell r="N44">
            <v>-1312.51</v>
          </cell>
          <cell r="O44">
            <v>0</v>
          </cell>
          <cell r="P44">
            <v>11637</v>
          </cell>
          <cell r="Q44"/>
          <cell r="R44"/>
          <cell r="S44"/>
          <cell r="T44">
            <v>18129.509999999998</v>
          </cell>
          <cell r="X44">
            <v>2.5049999999999999</v>
          </cell>
          <cell r="Y44">
            <v>0</v>
          </cell>
          <cell r="Z44">
            <v>0</v>
          </cell>
          <cell r="AA44">
            <v>225.03</v>
          </cell>
          <cell r="AB44">
            <v>1558.67</v>
          </cell>
          <cell r="AC44">
            <v>1436.95</v>
          </cell>
          <cell r="AD44">
            <v>129.81</v>
          </cell>
          <cell r="AE44">
            <v>764.4</v>
          </cell>
          <cell r="AF44">
            <v>2476.4899999999998</v>
          </cell>
          <cell r="AG44">
            <v>1086.1600000000001</v>
          </cell>
          <cell r="AH44">
            <v>127.51</v>
          </cell>
          <cell r="AI44">
            <v>-1312.51</v>
          </cell>
          <cell r="AJ44">
            <v>0</v>
          </cell>
          <cell r="AK44">
            <v>1007.46</v>
          </cell>
          <cell r="AL44"/>
          <cell r="AM44"/>
          <cell r="AN44"/>
          <cell r="AO44">
            <v>7499.9699999999993</v>
          </cell>
        </row>
        <row r="45">
          <cell r="C45">
            <v>2.5059999999999998</v>
          </cell>
          <cell r="D45">
            <v>0</v>
          </cell>
          <cell r="E45">
            <v>0</v>
          </cell>
          <cell r="F45">
            <v>0</v>
          </cell>
          <cell r="G45">
            <v>12.33</v>
          </cell>
          <cell r="H45">
            <v>3764.6</v>
          </cell>
          <cell r="I45">
            <v>546.29999999999995</v>
          </cell>
          <cell r="J45">
            <v>271.91000000000003</v>
          </cell>
          <cell r="K45">
            <v>0</v>
          </cell>
          <cell r="L45">
            <v>0</v>
          </cell>
          <cell r="M45">
            <v>1466.81</v>
          </cell>
          <cell r="N45">
            <v>1450.74</v>
          </cell>
          <cell r="O45">
            <v>0</v>
          </cell>
          <cell r="P45">
            <v>5854.33</v>
          </cell>
          <cell r="Q45"/>
          <cell r="R45"/>
          <cell r="S45"/>
          <cell r="T45">
            <v>13367.019999999999</v>
          </cell>
          <cell r="X45">
            <v>2.5059999999999998</v>
          </cell>
          <cell r="Y45">
            <v>0</v>
          </cell>
          <cell r="Z45">
            <v>0</v>
          </cell>
          <cell r="AA45">
            <v>0</v>
          </cell>
          <cell r="AB45">
            <v>12.33</v>
          </cell>
          <cell r="AC45">
            <v>3764.6</v>
          </cell>
          <cell r="AD45">
            <v>546.29999999999995</v>
          </cell>
          <cell r="AE45">
            <v>271.91000000000003</v>
          </cell>
          <cell r="AF45">
            <v>0</v>
          </cell>
          <cell r="AG45">
            <v>0</v>
          </cell>
          <cell r="AH45">
            <v>1466.81</v>
          </cell>
          <cell r="AI45">
            <v>1450.74</v>
          </cell>
          <cell r="AJ45">
            <v>0</v>
          </cell>
          <cell r="AK45">
            <v>143.03999999999951</v>
          </cell>
          <cell r="AL45"/>
          <cell r="AM45"/>
          <cell r="AN45"/>
          <cell r="AO45">
            <v>7655.7299999999977</v>
          </cell>
        </row>
        <row r="46">
          <cell r="C46">
            <v>2.5070000000000001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2950.6</v>
          </cell>
          <cell r="O46">
            <v>474.6</v>
          </cell>
          <cell r="P46">
            <v>2611.44</v>
          </cell>
          <cell r="Q46"/>
          <cell r="R46"/>
          <cell r="S46"/>
          <cell r="T46">
            <v>6036.6399999999994</v>
          </cell>
          <cell r="X46">
            <v>2.5070000000000001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2950.6</v>
          </cell>
          <cell r="AJ46">
            <v>474.6</v>
          </cell>
          <cell r="AK46">
            <v>259.18000000000006</v>
          </cell>
          <cell r="AL46"/>
          <cell r="AM46"/>
          <cell r="AN46"/>
          <cell r="AO46">
            <v>3684.38</v>
          </cell>
        </row>
        <row r="47">
          <cell r="C47">
            <v>2.508</v>
          </cell>
          <cell r="D47">
            <v>0</v>
          </cell>
          <cell r="E47">
            <v>0</v>
          </cell>
          <cell r="F47">
            <v>0</v>
          </cell>
          <cell r="G47">
            <v>864.49</v>
          </cell>
          <cell r="H47">
            <v>0</v>
          </cell>
          <cell r="I47">
            <v>0</v>
          </cell>
          <cell r="J47">
            <v>0</v>
          </cell>
          <cell r="K47">
            <v>1364.34</v>
          </cell>
          <cell r="L47">
            <v>0</v>
          </cell>
          <cell r="M47">
            <v>11031.68</v>
          </cell>
          <cell r="N47">
            <v>0</v>
          </cell>
          <cell r="O47">
            <v>3747.5</v>
          </cell>
          <cell r="P47">
            <v>38347.85</v>
          </cell>
          <cell r="Q47"/>
          <cell r="R47"/>
          <cell r="S47"/>
          <cell r="T47">
            <v>55355.86</v>
          </cell>
          <cell r="X47">
            <v>2.508</v>
          </cell>
          <cell r="Y47">
            <v>0</v>
          </cell>
          <cell r="Z47">
            <v>0</v>
          </cell>
          <cell r="AA47">
            <v>0</v>
          </cell>
          <cell r="AB47">
            <v>864.49</v>
          </cell>
          <cell r="AC47">
            <v>0</v>
          </cell>
          <cell r="AD47">
            <v>0</v>
          </cell>
          <cell r="AE47">
            <v>0</v>
          </cell>
          <cell r="AF47">
            <v>1364.34</v>
          </cell>
          <cell r="AG47">
            <v>0</v>
          </cell>
          <cell r="AH47">
            <v>11031.68</v>
          </cell>
          <cell r="AI47">
            <v>0</v>
          </cell>
          <cell r="AJ47">
            <v>3747.5</v>
          </cell>
          <cell r="AK47">
            <v>34256.75</v>
          </cell>
          <cell r="AL47"/>
          <cell r="AM47"/>
          <cell r="AN47"/>
          <cell r="AO47">
            <v>51264.76</v>
          </cell>
        </row>
        <row r="48">
          <cell r="C48">
            <v>2.5089999999999999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852.48</v>
          </cell>
          <cell r="M48">
            <v>4638.97</v>
          </cell>
          <cell r="N48">
            <v>0.01</v>
          </cell>
          <cell r="O48">
            <v>223.23</v>
          </cell>
          <cell r="P48">
            <v>9044.7000000000007</v>
          </cell>
          <cell r="Q48"/>
          <cell r="R48"/>
          <cell r="S48"/>
          <cell r="T48">
            <v>14759.390000000001</v>
          </cell>
          <cell r="X48">
            <v>2.5089999999999999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852.48</v>
          </cell>
          <cell r="AH48">
            <v>4638.97</v>
          </cell>
          <cell r="AI48">
            <v>0.01</v>
          </cell>
          <cell r="AJ48">
            <v>223.23</v>
          </cell>
          <cell r="AK48">
            <v>2620.1800000000007</v>
          </cell>
          <cell r="AL48"/>
          <cell r="AM48"/>
          <cell r="AN48"/>
          <cell r="AO48">
            <v>8334.8700000000008</v>
          </cell>
        </row>
        <row r="49">
          <cell r="C49">
            <v>2.5099999999999998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42343.22</v>
          </cell>
          <cell r="I49">
            <v>26601.07</v>
          </cell>
          <cell r="J49">
            <v>24348.58</v>
          </cell>
          <cell r="K49">
            <v>21120.79</v>
          </cell>
          <cell r="L49">
            <v>222.69</v>
          </cell>
          <cell r="M49">
            <v>28269.97</v>
          </cell>
          <cell r="N49">
            <v>26892.31</v>
          </cell>
          <cell r="O49">
            <v>0</v>
          </cell>
          <cell r="P49">
            <v>66119.070000000007</v>
          </cell>
          <cell r="Q49"/>
          <cell r="R49"/>
          <cell r="S49"/>
          <cell r="T49">
            <v>235917.7</v>
          </cell>
          <cell r="X49">
            <v>2.5099999999999998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42343.22</v>
          </cell>
          <cell r="AD49">
            <v>26601.07</v>
          </cell>
          <cell r="AE49">
            <v>24348.58</v>
          </cell>
          <cell r="AF49">
            <v>21120.79</v>
          </cell>
          <cell r="AG49">
            <v>222.69</v>
          </cell>
          <cell r="AH49">
            <v>28269.97</v>
          </cell>
          <cell r="AI49">
            <v>26892.31</v>
          </cell>
          <cell r="AJ49">
            <v>0</v>
          </cell>
          <cell r="AK49">
            <v>51480.350000000006</v>
          </cell>
          <cell r="AL49"/>
          <cell r="AM49"/>
          <cell r="AN49"/>
          <cell r="AO49">
            <v>221278.98</v>
          </cell>
        </row>
        <row r="50">
          <cell r="C50">
            <v>2.5110000000000001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2239.1</v>
          </cell>
          <cell r="Q50"/>
          <cell r="R50"/>
          <cell r="S50"/>
          <cell r="T50">
            <v>2239.1</v>
          </cell>
          <cell r="X50">
            <v>2.5110000000000001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/>
          <cell r="AM50"/>
          <cell r="AN50"/>
          <cell r="AO50">
            <v>0</v>
          </cell>
        </row>
        <row r="51">
          <cell r="C51">
            <v>2.512</v>
          </cell>
          <cell r="D51">
            <v>0</v>
          </cell>
          <cell r="E51">
            <v>0</v>
          </cell>
          <cell r="F51">
            <v>17147.16</v>
          </cell>
          <cell r="G51">
            <v>11513.58</v>
          </cell>
          <cell r="H51">
            <v>12628.26</v>
          </cell>
          <cell r="I51">
            <v>12684.32</v>
          </cell>
          <cell r="J51">
            <v>9303.02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8297.35</v>
          </cell>
          <cell r="Q51"/>
          <cell r="R51"/>
          <cell r="S51"/>
          <cell r="T51">
            <v>71573.69</v>
          </cell>
          <cell r="X51">
            <v>2.512</v>
          </cell>
          <cell r="Y51">
            <v>0</v>
          </cell>
          <cell r="Z51">
            <v>0</v>
          </cell>
          <cell r="AA51">
            <v>17147.16</v>
          </cell>
          <cell r="AB51">
            <v>11513.58</v>
          </cell>
          <cell r="AC51">
            <v>12628.26</v>
          </cell>
          <cell r="AD51">
            <v>12684.32</v>
          </cell>
          <cell r="AE51">
            <v>9303.02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381.44000000000051</v>
          </cell>
          <cell r="AL51"/>
          <cell r="AM51"/>
          <cell r="AN51"/>
          <cell r="AO51">
            <v>63657.78</v>
          </cell>
        </row>
        <row r="52">
          <cell r="C52">
            <v>2.5129999999999999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/>
          <cell r="R52"/>
          <cell r="S52"/>
          <cell r="T52">
            <v>0</v>
          </cell>
          <cell r="X52">
            <v>2.5129999999999999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/>
          <cell r="AM52"/>
          <cell r="AN52"/>
          <cell r="AO52">
            <v>0</v>
          </cell>
        </row>
        <row r="53">
          <cell r="C53">
            <v>2.516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652.84</v>
          </cell>
          <cell r="Q53"/>
          <cell r="R53"/>
          <cell r="S53"/>
          <cell r="T53">
            <v>652.84</v>
          </cell>
          <cell r="X53">
            <v>2.516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/>
          <cell r="AM53"/>
          <cell r="AN53"/>
          <cell r="AO53">
            <v>0</v>
          </cell>
        </row>
        <row r="54">
          <cell r="C54">
            <v>2.5169999999999999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1480.08</v>
          </cell>
          <cell r="Q54"/>
          <cell r="R54"/>
          <cell r="S54"/>
          <cell r="T54">
            <v>1480.08</v>
          </cell>
          <cell r="X54">
            <v>2.5169999999999999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0</v>
          </cell>
          <cell r="AL54"/>
          <cell r="AM54"/>
          <cell r="AN54"/>
          <cell r="AO54">
            <v>0</v>
          </cell>
        </row>
        <row r="55">
          <cell r="C55">
            <v>2.5179999999999998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118179.44</v>
          </cell>
          <cell r="M55">
            <v>27612.14</v>
          </cell>
          <cell r="N55">
            <v>20138.37</v>
          </cell>
          <cell r="O55">
            <v>15993.13</v>
          </cell>
          <cell r="P55">
            <v>24552.619999999995</v>
          </cell>
          <cell r="Q55"/>
          <cell r="R55"/>
          <cell r="S55"/>
          <cell r="T55">
            <v>206475.7</v>
          </cell>
          <cell r="X55">
            <v>2.5179999999999998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118179.44</v>
          </cell>
          <cell r="AH55">
            <v>27612.14</v>
          </cell>
          <cell r="AI55">
            <v>20138.37</v>
          </cell>
          <cell r="AJ55">
            <v>15993.13</v>
          </cell>
          <cell r="AK55">
            <v>13741.459999999997</v>
          </cell>
          <cell r="AL55"/>
          <cell r="AM55"/>
          <cell r="AN55"/>
          <cell r="AO55">
            <v>195664.54</v>
          </cell>
        </row>
        <row r="56">
          <cell r="C56">
            <v>2.5190000000000001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367.16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3667.55</v>
          </cell>
          <cell r="N56">
            <v>0</v>
          </cell>
          <cell r="O56">
            <v>0</v>
          </cell>
          <cell r="P56">
            <v>12642.31</v>
          </cell>
          <cell r="Q56"/>
          <cell r="R56"/>
          <cell r="S56"/>
          <cell r="T56">
            <v>16677.02</v>
          </cell>
          <cell r="X56">
            <v>2.5190000000000001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367.16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3667.55</v>
          </cell>
          <cell r="AI56">
            <v>0</v>
          </cell>
          <cell r="AJ56">
            <v>0</v>
          </cell>
          <cell r="AK56">
            <v>3303.1699999999992</v>
          </cell>
          <cell r="AL56"/>
          <cell r="AM56"/>
          <cell r="AN56"/>
          <cell r="AO56">
            <v>7337.8799999999992</v>
          </cell>
        </row>
        <row r="57">
          <cell r="C57">
            <v>2.52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/>
          <cell r="R57"/>
          <cell r="S57"/>
          <cell r="T57">
            <v>0</v>
          </cell>
          <cell r="X57">
            <v>2.52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/>
          <cell r="AM57"/>
          <cell r="AN57"/>
          <cell r="AO57">
            <v>0</v>
          </cell>
        </row>
        <row r="58">
          <cell r="C58">
            <v>2.5209999999999999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503.74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2326.15</v>
          </cell>
          <cell r="Q58"/>
          <cell r="R58"/>
          <cell r="S58"/>
          <cell r="T58">
            <v>2829.8900000000003</v>
          </cell>
          <cell r="X58">
            <v>2.5209999999999999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503.74</v>
          </cell>
          <cell r="AF58">
            <v>0</v>
          </cell>
          <cell r="AG58">
            <v>0</v>
          </cell>
          <cell r="AH58">
            <v>0</v>
          </cell>
          <cell r="AI58">
            <v>0</v>
          </cell>
          <cell r="AJ58">
            <v>0</v>
          </cell>
          <cell r="AK58">
            <v>105.91000000000008</v>
          </cell>
          <cell r="AL58"/>
          <cell r="AM58"/>
          <cell r="AN58"/>
          <cell r="AO58">
            <v>609.65000000000009</v>
          </cell>
        </row>
        <row r="59">
          <cell r="C59">
            <v>2.5219999999999998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3542.84</v>
          </cell>
          <cell r="N59">
            <v>295.55</v>
          </cell>
          <cell r="O59">
            <v>0</v>
          </cell>
          <cell r="P59">
            <v>3642.85</v>
          </cell>
          <cell r="Q59"/>
          <cell r="R59"/>
          <cell r="S59"/>
          <cell r="T59">
            <v>7481.24</v>
          </cell>
          <cell r="X59">
            <v>2.5219999999999998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3542.84</v>
          </cell>
          <cell r="AI59">
            <v>295.55</v>
          </cell>
          <cell r="AJ59">
            <v>0</v>
          </cell>
          <cell r="AK59">
            <v>0</v>
          </cell>
          <cell r="AL59"/>
          <cell r="AM59"/>
          <cell r="AN59"/>
          <cell r="AO59">
            <v>3838.3900000000003</v>
          </cell>
        </row>
        <row r="60">
          <cell r="C60">
            <v>2.5230000000000001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925.92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208.73</v>
          </cell>
          <cell r="Q60"/>
          <cell r="R60"/>
          <cell r="S60"/>
          <cell r="T60">
            <v>1134.6499999999999</v>
          </cell>
          <cell r="X60">
            <v>2.5230000000000001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925.92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0</v>
          </cell>
          <cell r="AL60"/>
          <cell r="AM60"/>
          <cell r="AN60"/>
          <cell r="AO60">
            <v>925.92</v>
          </cell>
        </row>
        <row r="61">
          <cell r="C61">
            <v>2.524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265.79000000000002</v>
          </cell>
          <cell r="Q61"/>
          <cell r="R61"/>
          <cell r="S61"/>
          <cell r="T61">
            <v>265.79000000000002</v>
          </cell>
          <cell r="X61">
            <v>2.524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0</v>
          </cell>
          <cell r="AL61"/>
          <cell r="AM61"/>
          <cell r="AN61"/>
          <cell r="AO61">
            <v>0</v>
          </cell>
        </row>
        <row r="62">
          <cell r="C62">
            <v>2.5249999999999999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941.67000000000007</v>
          </cell>
          <cell r="Q62"/>
          <cell r="R62"/>
          <cell r="S62"/>
          <cell r="T62">
            <v>941.67000000000007</v>
          </cell>
          <cell r="X62">
            <v>2.5249999999999999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119.83000000000004</v>
          </cell>
          <cell r="AL62"/>
          <cell r="AM62"/>
          <cell r="AN62"/>
          <cell r="AO62">
            <v>119.83000000000004</v>
          </cell>
        </row>
        <row r="63">
          <cell r="C63">
            <v>2.5259999999999998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2814.0899999999997</v>
          </cell>
          <cell r="Q63"/>
          <cell r="R63"/>
          <cell r="S63"/>
          <cell r="T63">
            <v>2814.0899999999997</v>
          </cell>
          <cell r="X63">
            <v>2.5259999999999998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9.9999999997635314E-3</v>
          </cell>
          <cell r="AL63"/>
          <cell r="AM63"/>
          <cell r="AN63"/>
          <cell r="AO63">
            <v>9.9999999997635314E-3</v>
          </cell>
        </row>
        <row r="64">
          <cell r="C64">
            <v>2.5270000000000001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1997.06</v>
          </cell>
          <cell r="Q64"/>
          <cell r="R64"/>
          <cell r="S64"/>
          <cell r="T64">
            <v>1997.06</v>
          </cell>
          <cell r="X64">
            <v>2.5259999999999998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/>
          <cell r="AM64"/>
          <cell r="AN64"/>
          <cell r="AO64">
            <v>0</v>
          </cell>
        </row>
        <row r="65">
          <cell r="C65">
            <v>2.528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397.93</v>
          </cell>
          <cell r="O65">
            <v>0</v>
          </cell>
          <cell r="P65">
            <v>2065.8599999999997</v>
          </cell>
          <cell r="Q65"/>
          <cell r="R65"/>
          <cell r="S65"/>
          <cell r="T65">
            <v>2463.7899999999995</v>
          </cell>
          <cell r="X65">
            <v>2.5259999999999998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397.93</v>
          </cell>
          <cell r="AJ65">
            <v>0</v>
          </cell>
          <cell r="AK65">
            <v>492.48999999999978</v>
          </cell>
          <cell r="AL65"/>
          <cell r="AM65"/>
          <cell r="AN65"/>
          <cell r="AO65">
            <v>890.41999999999985</v>
          </cell>
        </row>
        <row r="66">
          <cell r="C66">
            <v>2.5289999999999999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2947</v>
          </cell>
          <cell r="Q66"/>
          <cell r="R66"/>
          <cell r="S66"/>
          <cell r="T66">
            <v>2947</v>
          </cell>
          <cell r="X66">
            <v>2.5259999999999998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0</v>
          </cell>
          <cell r="AJ66">
            <v>0</v>
          </cell>
          <cell r="AK66">
            <v>0</v>
          </cell>
          <cell r="AL66"/>
          <cell r="AM66"/>
          <cell r="AN66"/>
          <cell r="AO66">
            <v>0</v>
          </cell>
        </row>
        <row r="67">
          <cell r="C67">
            <v>2.5299999999999998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1981.17</v>
          </cell>
          <cell r="Q67"/>
          <cell r="R67"/>
          <cell r="S67"/>
          <cell r="T67">
            <v>1981.17</v>
          </cell>
          <cell r="X67">
            <v>2.5259999999999998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0</v>
          </cell>
          <cell r="AJ67">
            <v>0</v>
          </cell>
          <cell r="AK67">
            <v>0</v>
          </cell>
          <cell r="AL67"/>
          <cell r="AM67"/>
          <cell r="AN67"/>
          <cell r="AO67">
            <v>0</v>
          </cell>
        </row>
        <row r="68">
          <cell r="C68">
            <v>2.5310000000000001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474.75</v>
          </cell>
          <cell r="Q68"/>
          <cell r="R68"/>
          <cell r="S68"/>
          <cell r="T68">
            <v>474.75</v>
          </cell>
          <cell r="X68">
            <v>2.5259999999999998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  <cell r="AJ68">
            <v>0</v>
          </cell>
          <cell r="AK68">
            <v>0</v>
          </cell>
          <cell r="AL68"/>
          <cell r="AM68"/>
          <cell r="AN68"/>
          <cell r="AO68">
            <v>0</v>
          </cell>
        </row>
        <row r="69">
          <cell r="C69">
            <v>2.532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2468.1799999999998</v>
          </cell>
          <cell r="Q69"/>
          <cell r="R69"/>
          <cell r="S69"/>
          <cell r="T69">
            <v>2468.1799999999998</v>
          </cell>
          <cell r="X69">
            <v>2.5259999999999998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0</v>
          </cell>
          <cell r="AJ69">
            <v>0</v>
          </cell>
          <cell r="AK69">
            <v>0</v>
          </cell>
          <cell r="AL69"/>
          <cell r="AM69"/>
          <cell r="AN69"/>
          <cell r="AO69">
            <v>0</v>
          </cell>
        </row>
        <row r="70">
          <cell r="C70">
            <v>2.5329999999999999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477.39</v>
          </cell>
          <cell r="Q70"/>
          <cell r="R70"/>
          <cell r="S70"/>
          <cell r="T70">
            <v>477.39</v>
          </cell>
          <cell r="X70">
            <v>2.5259999999999998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/>
          <cell r="AM70"/>
          <cell r="AN70"/>
          <cell r="AO70">
            <v>0</v>
          </cell>
        </row>
        <row r="71">
          <cell r="C71">
            <v>2.5339999999999998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76.45</v>
          </cell>
          <cell r="Q71"/>
          <cell r="R71"/>
          <cell r="S71"/>
          <cell r="T71">
            <v>76.45</v>
          </cell>
          <cell r="X71">
            <v>2.5270000000000001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0</v>
          </cell>
          <cell r="AJ71">
            <v>0</v>
          </cell>
          <cell r="AK71">
            <v>0</v>
          </cell>
          <cell r="AL71"/>
          <cell r="AM71"/>
          <cell r="AN71"/>
          <cell r="AO71">
            <v>0</v>
          </cell>
        </row>
      </sheetData>
      <sheetData sheetId="9" refreshError="1"/>
      <sheetData sheetId="10">
        <row r="3">
          <cell r="C3" t="str">
            <v>SubCLIN</v>
          </cell>
          <cell r="D3">
            <v>43435</v>
          </cell>
          <cell r="E3">
            <v>43466</v>
          </cell>
          <cell r="F3">
            <v>43497</v>
          </cell>
          <cell r="G3">
            <v>43525</v>
          </cell>
          <cell r="H3">
            <v>43556</v>
          </cell>
          <cell r="I3">
            <v>43586</v>
          </cell>
          <cell r="J3">
            <v>43617</v>
          </cell>
          <cell r="K3">
            <v>43647</v>
          </cell>
          <cell r="L3">
            <v>43678</v>
          </cell>
          <cell r="M3">
            <v>43709</v>
          </cell>
          <cell r="N3">
            <v>43739</v>
          </cell>
          <cell r="O3">
            <v>43770</v>
          </cell>
          <cell r="P3">
            <v>43800</v>
          </cell>
          <cell r="Q3">
            <v>43831</v>
          </cell>
          <cell r="R3">
            <v>43862</v>
          </cell>
          <cell r="S3">
            <v>43891</v>
          </cell>
        </row>
        <row r="4">
          <cell r="C4" t="str">
            <v>CLIN 1</v>
          </cell>
          <cell r="D4">
            <v>350000</v>
          </cell>
          <cell r="E4">
            <v>634702</v>
          </cell>
          <cell r="F4">
            <v>1108197</v>
          </cell>
          <cell r="G4">
            <v>1153297</v>
          </cell>
          <cell r="H4">
            <v>1613870</v>
          </cell>
          <cell r="I4">
            <v>1743838</v>
          </cell>
          <cell r="J4">
            <v>2308387</v>
          </cell>
          <cell r="K4">
            <v>2602087</v>
          </cell>
          <cell r="L4">
            <v>4300579</v>
          </cell>
          <cell r="M4">
            <v>4595437</v>
          </cell>
          <cell r="N4">
            <v>4595437</v>
          </cell>
          <cell r="O4">
            <v>4779219</v>
          </cell>
          <cell r="P4">
            <v>4779219</v>
          </cell>
          <cell r="Q4"/>
          <cell r="R4"/>
          <cell r="S4"/>
        </row>
        <row r="5">
          <cell r="C5" t="str">
            <v>CLIN 2 with NNSA</v>
          </cell>
          <cell r="D5">
            <v>22349065</v>
          </cell>
          <cell r="E5">
            <v>49549109</v>
          </cell>
          <cell r="F5">
            <v>50681209</v>
          </cell>
          <cell r="G5">
            <v>51501484</v>
          </cell>
          <cell r="H5">
            <v>53970359</v>
          </cell>
          <cell r="I5">
            <v>75464751</v>
          </cell>
          <cell r="J5">
            <v>76898465</v>
          </cell>
          <cell r="K5">
            <v>78785092</v>
          </cell>
          <cell r="L5">
            <v>83309446</v>
          </cell>
          <cell r="M5">
            <v>99610522</v>
          </cell>
          <cell r="N5">
            <v>99610522</v>
          </cell>
          <cell r="O5">
            <v>99730522</v>
          </cell>
          <cell r="P5">
            <v>108443802</v>
          </cell>
          <cell r="Q5"/>
          <cell r="R5"/>
          <cell r="S5"/>
        </row>
        <row r="6">
          <cell r="C6" t="str">
            <v>CLIN 2 w/o NNSA</v>
          </cell>
          <cell r="D6">
            <v>16517730</v>
          </cell>
          <cell r="E6">
            <v>16734246</v>
          </cell>
          <cell r="F6">
            <v>17866346</v>
          </cell>
          <cell r="G6">
            <v>18686621</v>
          </cell>
          <cell r="H6">
            <v>21155496</v>
          </cell>
          <cell r="I6">
            <v>22340398</v>
          </cell>
          <cell r="J6">
            <v>23774112</v>
          </cell>
          <cell r="K6">
            <v>25660739</v>
          </cell>
          <cell r="L6">
            <v>30185093</v>
          </cell>
          <cell r="M6">
            <v>40078704</v>
          </cell>
          <cell r="N6">
            <v>40078704</v>
          </cell>
          <cell r="O6">
            <v>40198704</v>
          </cell>
          <cell r="P6">
            <v>40682704</v>
          </cell>
          <cell r="Q6"/>
          <cell r="R6"/>
          <cell r="S6"/>
        </row>
        <row r="7">
          <cell r="C7">
            <v>1.0009999999999999</v>
          </cell>
          <cell r="D7">
            <v>0</v>
          </cell>
          <cell r="E7">
            <v>149702</v>
          </cell>
          <cell r="F7">
            <v>421097</v>
          </cell>
          <cell r="G7">
            <v>421097</v>
          </cell>
          <cell r="H7">
            <v>650457</v>
          </cell>
          <cell r="I7">
            <v>650457</v>
          </cell>
          <cell r="J7">
            <v>1010006</v>
          </cell>
          <cell r="K7">
            <v>1010006</v>
          </cell>
          <cell r="L7">
            <v>1545523</v>
          </cell>
          <cell r="M7">
            <v>1665381</v>
          </cell>
          <cell r="N7">
            <v>1665381</v>
          </cell>
          <cell r="O7">
            <v>1674163</v>
          </cell>
          <cell r="P7">
            <v>1674163</v>
          </cell>
          <cell r="Q7"/>
          <cell r="R7"/>
          <cell r="S7"/>
        </row>
        <row r="8">
          <cell r="C8">
            <v>1.002</v>
          </cell>
          <cell r="D8">
            <v>0</v>
          </cell>
          <cell r="E8">
            <v>35000</v>
          </cell>
          <cell r="F8">
            <v>80100</v>
          </cell>
          <cell r="G8">
            <v>125200</v>
          </cell>
          <cell r="H8">
            <v>166413</v>
          </cell>
          <cell r="I8">
            <v>296381</v>
          </cell>
          <cell r="J8">
            <v>296381</v>
          </cell>
          <cell r="K8">
            <v>296381</v>
          </cell>
          <cell r="L8">
            <v>426330</v>
          </cell>
          <cell r="M8">
            <v>426330</v>
          </cell>
          <cell r="N8">
            <v>426330</v>
          </cell>
          <cell r="O8">
            <v>426330</v>
          </cell>
          <cell r="P8">
            <v>426330</v>
          </cell>
          <cell r="Q8"/>
          <cell r="R8"/>
          <cell r="S8"/>
        </row>
        <row r="9">
          <cell r="C9">
            <v>1.0029999999999999</v>
          </cell>
          <cell r="D9">
            <v>175000</v>
          </cell>
          <cell r="E9">
            <v>0</v>
          </cell>
          <cell r="F9">
            <v>36000</v>
          </cell>
          <cell r="G9">
            <v>36000</v>
          </cell>
          <cell r="H9">
            <v>225000</v>
          </cell>
          <cell r="I9">
            <v>225000</v>
          </cell>
          <cell r="J9">
            <v>390000</v>
          </cell>
          <cell r="K9">
            <v>390000</v>
          </cell>
          <cell r="L9">
            <v>529500</v>
          </cell>
          <cell r="M9">
            <v>544500</v>
          </cell>
          <cell r="N9">
            <v>544500</v>
          </cell>
          <cell r="O9">
            <v>719500</v>
          </cell>
          <cell r="P9">
            <v>719500</v>
          </cell>
          <cell r="Q9"/>
          <cell r="R9"/>
          <cell r="S9"/>
        </row>
        <row r="10">
          <cell r="C10">
            <v>1.004</v>
          </cell>
          <cell r="D10">
            <v>0</v>
          </cell>
          <cell r="E10">
            <v>25000</v>
          </cell>
          <cell r="F10">
            <v>64000</v>
          </cell>
          <cell r="G10">
            <v>64000</v>
          </cell>
          <cell r="H10">
            <v>35000</v>
          </cell>
          <cell r="I10">
            <v>35000</v>
          </cell>
          <cell r="J10">
            <v>50000</v>
          </cell>
          <cell r="K10">
            <v>50000</v>
          </cell>
          <cell r="L10">
            <v>163000</v>
          </cell>
          <cell r="M10">
            <v>163000</v>
          </cell>
          <cell r="N10">
            <v>163000</v>
          </cell>
          <cell r="O10">
            <v>163000</v>
          </cell>
          <cell r="P10">
            <v>163000</v>
          </cell>
          <cell r="Q10"/>
          <cell r="R10"/>
          <cell r="S10"/>
        </row>
        <row r="11">
          <cell r="C11">
            <v>1.0049999999999999</v>
          </cell>
          <cell r="D11">
            <v>0</v>
          </cell>
          <cell r="E11">
            <v>200000</v>
          </cell>
          <cell r="F11">
            <v>200000</v>
          </cell>
          <cell r="G11">
            <v>200000</v>
          </cell>
          <cell r="H11">
            <v>288000</v>
          </cell>
          <cell r="I11">
            <v>288000</v>
          </cell>
          <cell r="J11">
            <v>290000</v>
          </cell>
          <cell r="K11">
            <v>473700</v>
          </cell>
          <cell r="L11">
            <v>702700</v>
          </cell>
          <cell r="M11">
            <v>742700</v>
          </cell>
          <cell r="N11">
            <v>742700</v>
          </cell>
          <cell r="O11">
            <v>742700</v>
          </cell>
          <cell r="P11">
            <v>742700</v>
          </cell>
          <cell r="Q11"/>
          <cell r="R11"/>
          <cell r="S11"/>
        </row>
        <row r="12">
          <cell r="C12">
            <v>1.006</v>
          </cell>
          <cell r="D12">
            <v>0</v>
          </cell>
          <cell r="E12">
            <v>25000</v>
          </cell>
          <cell r="F12">
            <v>64000</v>
          </cell>
          <cell r="G12">
            <v>64000</v>
          </cell>
          <cell r="H12">
            <v>35000</v>
          </cell>
          <cell r="I12">
            <v>35000</v>
          </cell>
          <cell r="J12">
            <v>50000</v>
          </cell>
          <cell r="K12">
            <v>50000</v>
          </cell>
          <cell r="L12">
            <v>150000</v>
          </cell>
          <cell r="M12">
            <v>150000</v>
          </cell>
          <cell r="N12">
            <v>150000</v>
          </cell>
          <cell r="O12">
            <v>150000</v>
          </cell>
          <cell r="P12">
            <v>150000</v>
          </cell>
          <cell r="Q12"/>
          <cell r="R12"/>
          <cell r="S12"/>
        </row>
        <row r="13">
          <cell r="C13">
            <v>1.008</v>
          </cell>
          <cell r="D13">
            <v>0</v>
          </cell>
          <cell r="E13">
            <v>25000</v>
          </cell>
          <cell r="F13">
            <v>68000</v>
          </cell>
          <cell r="G13">
            <v>68000</v>
          </cell>
          <cell r="H13">
            <v>39000</v>
          </cell>
          <cell r="I13">
            <v>39000</v>
          </cell>
          <cell r="J13">
            <v>39000</v>
          </cell>
          <cell r="K13">
            <v>87000</v>
          </cell>
          <cell r="L13">
            <v>272000</v>
          </cell>
          <cell r="M13">
            <v>392000</v>
          </cell>
          <cell r="N13">
            <v>392000</v>
          </cell>
          <cell r="O13">
            <v>392000</v>
          </cell>
          <cell r="P13">
            <v>392000</v>
          </cell>
          <cell r="Q13"/>
          <cell r="R13"/>
          <cell r="S13"/>
        </row>
        <row r="14">
          <cell r="C14">
            <v>1.0089999999999999</v>
          </cell>
          <cell r="D14">
            <v>175000</v>
          </cell>
          <cell r="E14">
            <v>175000</v>
          </cell>
          <cell r="F14">
            <v>175000</v>
          </cell>
          <cell r="G14">
            <v>175000</v>
          </cell>
          <cell r="H14">
            <v>175000</v>
          </cell>
          <cell r="I14">
            <v>175000</v>
          </cell>
          <cell r="J14">
            <v>183000</v>
          </cell>
          <cell r="K14">
            <v>245000</v>
          </cell>
          <cell r="L14">
            <v>511526</v>
          </cell>
          <cell r="M14">
            <v>511526</v>
          </cell>
          <cell r="N14">
            <v>511526</v>
          </cell>
          <cell r="O14">
            <v>511526</v>
          </cell>
          <cell r="P14">
            <v>511526</v>
          </cell>
          <cell r="Q14"/>
          <cell r="R14"/>
          <cell r="S14"/>
        </row>
        <row r="15">
          <cell r="C15">
            <v>2.0009999999999999</v>
          </cell>
          <cell r="D15">
            <v>1305348</v>
          </cell>
          <cell r="E15">
            <v>1305348</v>
          </cell>
          <cell r="F15">
            <v>1305348</v>
          </cell>
          <cell r="G15">
            <v>1320163</v>
          </cell>
          <cell r="H15">
            <v>1320163</v>
          </cell>
          <cell r="I15">
            <v>1320163</v>
          </cell>
          <cell r="J15">
            <v>1320163</v>
          </cell>
          <cell r="K15">
            <v>1320163</v>
          </cell>
          <cell r="L15">
            <v>1320163</v>
          </cell>
          <cell r="M15">
            <v>2220163</v>
          </cell>
          <cell r="N15">
            <v>2220163</v>
          </cell>
          <cell r="O15">
            <v>2220163</v>
          </cell>
          <cell r="P15">
            <v>2220163</v>
          </cell>
          <cell r="Q15"/>
          <cell r="R15"/>
          <cell r="S15"/>
        </row>
        <row r="16">
          <cell r="C16">
            <v>2.0019999999999998</v>
          </cell>
          <cell r="D16">
            <v>116743</v>
          </cell>
          <cell r="E16">
            <v>116743</v>
          </cell>
          <cell r="F16">
            <v>545743</v>
          </cell>
          <cell r="G16">
            <v>545743</v>
          </cell>
          <cell r="H16">
            <v>573743</v>
          </cell>
          <cell r="I16">
            <v>573743</v>
          </cell>
          <cell r="J16">
            <v>573743</v>
          </cell>
          <cell r="K16">
            <v>573743</v>
          </cell>
          <cell r="L16">
            <v>573743</v>
          </cell>
          <cell r="M16">
            <v>573743</v>
          </cell>
          <cell r="N16">
            <v>573743</v>
          </cell>
          <cell r="O16">
            <v>573743</v>
          </cell>
          <cell r="P16">
            <v>573743</v>
          </cell>
          <cell r="Q16"/>
          <cell r="R16"/>
          <cell r="S16"/>
        </row>
        <row r="17">
          <cell r="C17">
            <v>2.0030000000000001</v>
          </cell>
          <cell r="D17">
            <v>3255612</v>
          </cell>
          <cell r="E17">
            <v>3255612</v>
          </cell>
          <cell r="F17">
            <v>3299017</v>
          </cell>
          <cell r="G17">
            <v>3364967</v>
          </cell>
          <cell r="H17">
            <v>3364967</v>
          </cell>
          <cell r="I17">
            <v>3364967</v>
          </cell>
          <cell r="J17">
            <v>3650481</v>
          </cell>
          <cell r="K17">
            <v>3650481</v>
          </cell>
          <cell r="L17">
            <v>3650481</v>
          </cell>
          <cell r="M17">
            <v>5275481</v>
          </cell>
          <cell r="N17">
            <v>5275481</v>
          </cell>
          <cell r="O17">
            <v>5275481</v>
          </cell>
          <cell r="P17">
            <v>5442481</v>
          </cell>
          <cell r="Q17"/>
          <cell r="R17"/>
          <cell r="S17"/>
        </row>
        <row r="18">
          <cell r="C18">
            <v>2.004</v>
          </cell>
          <cell r="D18">
            <v>1414364</v>
          </cell>
          <cell r="E18">
            <v>1414364</v>
          </cell>
          <cell r="F18">
            <v>1455666</v>
          </cell>
          <cell r="G18">
            <v>1455666</v>
          </cell>
          <cell r="H18">
            <v>1455666</v>
          </cell>
          <cell r="I18">
            <v>1455666</v>
          </cell>
          <cell r="J18">
            <v>1455666</v>
          </cell>
          <cell r="K18">
            <v>1455666</v>
          </cell>
          <cell r="L18">
            <v>1455666</v>
          </cell>
          <cell r="M18">
            <v>1463582</v>
          </cell>
          <cell r="N18">
            <v>1463582</v>
          </cell>
          <cell r="O18">
            <v>1463582</v>
          </cell>
          <cell r="P18">
            <v>1463582</v>
          </cell>
          <cell r="Q18"/>
          <cell r="R18"/>
          <cell r="S18"/>
        </row>
        <row r="19">
          <cell r="C19">
            <v>2.0049999999999999</v>
          </cell>
          <cell r="D19">
            <v>177150</v>
          </cell>
          <cell r="E19">
            <v>177150</v>
          </cell>
          <cell r="F19">
            <v>177150</v>
          </cell>
          <cell r="G19">
            <v>177150</v>
          </cell>
          <cell r="H19">
            <v>177150</v>
          </cell>
          <cell r="I19">
            <v>177150</v>
          </cell>
          <cell r="J19">
            <v>177150</v>
          </cell>
          <cell r="K19">
            <v>177150</v>
          </cell>
          <cell r="L19">
            <v>177150</v>
          </cell>
          <cell r="M19">
            <v>602150</v>
          </cell>
          <cell r="N19">
            <v>602150</v>
          </cell>
          <cell r="O19">
            <v>602150</v>
          </cell>
          <cell r="P19">
            <v>602150</v>
          </cell>
          <cell r="Q19"/>
          <cell r="R19"/>
          <cell r="S19"/>
        </row>
        <row r="20">
          <cell r="C20">
            <v>2.0059999999999998</v>
          </cell>
          <cell r="D20">
            <v>1155235</v>
          </cell>
          <cell r="E20">
            <v>1155235</v>
          </cell>
          <cell r="F20">
            <v>1205235</v>
          </cell>
          <cell r="G20">
            <v>1362235</v>
          </cell>
          <cell r="H20">
            <v>1862235</v>
          </cell>
          <cell r="I20">
            <v>1862235</v>
          </cell>
          <cell r="J20">
            <v>1865235</v>
          </cell>
          <cell r="K20">
            <v>1890235</v>
          </cell>
          <cell r="L20">
            <v>2853995</v>
          </cell>
          <cell r="M20">
            <v>3249434</v>
          </cell>
          <cell r="N20">
            <v>3249434</v>
          </cell>
          <cell r="O20">
            <v>3249434</v>
          </cell>
          <cell r="P20">
            <v>3399434</v>
          </cell>
          <cell r="Q20"/>
          <cell r="R20"/>
          <cell r="S20"/>
        </row>
        <row r="21">
          <cell r="C21">
            <v>2.0070000000000001</v>
          </cell>
          <cell r="D21">
            <v>168404</v>
          </cell>
          <cell r="E21">
            <v>168404</v>
          </cell>
          <cell r="F21">
            <v>168404</v>
          </cell>
          <cell r="G21">
            <v>243829</v>
          </cell>
          <cell r="H21">
            <v>552129</v>
          </cell>
          <cell r="I21">
            <v>552129</v>
          </cell>
          <cell r="J21">
            <v>552129</v>
          </cell>
          <cell r="K21">
            <v>667129</v>
          </cell>
          <cell r="L21">
            <v>667129</v>
          </cell>
          <cell r="M21">
            <v>1198803</v>
          </cell>
          <cell r="N21">
            <v>1198803</v>
          </cell>
          <cell r="O21">
            <v>1198803</v>
          </cell>
          <cell r="P21">
            <v>1198803</v>
          </cell>
          <cell r="Q21"/>
          <cell r="R21"/>
          <cell r="S21"/>
        </row>
        <row r="22">
          <cell r="C22">
            <v>2.008</v>
          </cell>
          <cell r="D22">
            <v>957749</v>
          </cell>
          <cell r="E22">
            <v>957749</v>
          </cell>
          <cell r="F22">
            <v>957749</v>
          </cell>
          <cell r="G22">
            <v>957749</v>
          </cell>
          <cell r="H22">
            <v>957749</v>
          </cell>
          <cell r="I22">
            <v>957749</v>
          </cell>
          <cell r="J22">
            <v>957749</v>
          </cell>
          <cell r="K22">
            <v>957749</v>
          </cell>
          <cell r="L22">
            <v>957749</v>
          </cell>
          <cell r="M22">
            <v>957749</v>
          </cell>
          <cell r="N22">
            <v>957749</v>
          </cell>
          <cell r="O22">
            <v>957749</v>
          </cell>
          <cell r="P22">
            <v>957749</v>
          </cell>
          <cell r="Q22"/>
          <cell r="R22"/>
          <cell r="S22"/>
        </row>
        <row r="23">
          <cell r="C23">
            <v>2.0089999999999999</v>
          </cell>
          <cell r="D23">
            <v>309898</v>
          </cell>
          <cell r="E23">
            <v>439775</v>
          </cell>
          <cell r="F23">
            <v>439775</v>
          </cell>
          <cell r="G23">
            <v>439775</v>
          </cell>
          <cell r="H23">
            <v>475775</v>
          </cell>
          <cell r="I23">
            <v>475775</v>
          </cell>
          <cell r="J23">
            <v>775775</v>
          </cell>
          <cell r="K23">
            <v>775775</v>
          </cell>
          <cell r="L23">
            <v>1279980</v>
          </cell>
          <cell r="M23">
            <v>1350135</v>
          </cell>
          <cell r="N23">
            <v>1350135</v>
          </cell>
          <cell r="O23">
            <v>1350135</v>
          </cell>
          <cell r="P23">
            <v>1350135</v>
          </cell>
          <cell r="Q23"/>
          <cell r="R23"/>
          <cell r="S23"/>
        </row>
        <row r="24">
          <cell r="C24">
            <v>2.0110000000000001</v>
          </cell>
          <cell r="D24">
            <v>16235</v>
          </cell>
          <cell r="E24">
            <v>16235</v>
          </cell>
          <cell r="F24">
            <v>76235</v>
          </cell>
          <cell r="G24">
            <v>76235</v>
          </cell>
          <cell r="H24">
            <v>121235</v>
          </cell>
          <cell r="I24">
            <v>121235</v>
          </cell>
          <cell r="J24">
            <v>121235</v>
          </cell>
          <cell r="K24">
            <v>246235</v>
          </cell>
          <cell r="L24">
            <v>246235</v>
          </cell>
          <cell r="M24">
            <v>246235</v>
          </cell>
          <cell r="N24">
            <v>246235</v>
          </cell>
          <cell r="O24">
            <v>246235</v>
          </cell>
          <cell r="P24">
            <v>246235</v>
          </cell>
          <cell r="Q24"/>
          <cell r="R24"/>
          <cell r="S24"/>
        </row>
        <row r="25">
          <cell r="C25">
            <v>2.012</v>
          </cell>
          <cell r="D25">
            <v>70050</v>
          </cell>
          <cell r="E25">
            <v>70050</v>
          </cell>
          <cell r="F25">
            <v>70050</v>
          </cell>
          <cell r="G25">
            <v>70050</v>
          </cell>
          <cell r="H25">
            <v>70050</v>
          </cell>
          <cell r="I25">
            <v>70050</v>
          </cell>
          <cell r="J25">
            <v>70050</v>
          </cell>
          <cell r="K25">
            <v>70050</v>
          </cell>
          <cell r="L25">
            <v>105932</v>
          </cell>
          <cell r="M25">
            <v>159141</v>
          </cell>
          <cell r="N25">
            <v>159141</v>
          </cell>
          <cell r="O25">
            <v>159141</v>
          </cell>
          <cell r="P25">
            <v>181141</v>
          </cell>
          <cell r="Q25"/>
          <cell r="R25"/>
          <cell r="S25"/>
        </row>
        <row r="26">
          <cell r="C26">
            <v>2.0129999999999999</v>
          </cell>
          <cell r="D26">
            <v>370348</v>
          </cell>
          <cell r="E26">
            <v>370348</v>
          </cell>
          <cell r="F26">
            <v>370348</v>
          </cell>
          <cell r="G26">
            <v>380406</v>
          </cell>
          <cell r="H26">
            <v>380406</v>
          </cell>
          <cell r="I26">
            <v>380406</v>
          </cell>
          <cell r="J26">
            <v>580406</v>
          </cell>
          <cell r="K26">
            <v>605406</v>
          </cell>
          <cell r="L26">
            <v>825902</v>
          </cell>
          <cell r="M26">
            <v>1127003</v>
          </cell>
          <cell r="N26">
            <v>1127003</v>
          </cell>
          <cell r="O26">
            <v>1127003</v>
          </cell>
          <cell r="P26">
            <v>1127003</v>
          </cell>
          <cell r="Q26"/>
          <cell r="R26"/>
          <cell r="S26"/>
        </row>
        <row r="27">
          <cell r="C27">
            <v>2.0150000000000001</v>
          </cell>
          <cell r="D27">
            <v>1375041</v>
          </cell>
          <cell r="E27">
            <v>1375041</v>
          </cell>
          <cell r="F27">
            <v>1375041</v>
          </cell>
          <cell r="G27">
            <v>1417336</v>
          </cell>
          <cell r="H27">
            <v>1417336</v>
          </cell>
          <cell r="I27">
            <v>1417336</v>
          </cell>
          <cell r="J27">
            <v>1417336</v>
          </cell>
          <cell r="K27">
            <v>1417336</v>
          </cell>
          <cell r="L27">
            <v>1581179</v>
          </cell>
          <cell r="M27">
            <v>1703211</v>
          </cell>
          <cell r="N27">
            <v>1703211</v>
          </cell>
          <cell r="O27">
            <v>1723211</v>
          </cell>
          <cell r="P27">
            <v>1753211</v>
          </cell>
          <cell r="Q27"/>
          <cell r="R27"/>
          <cell r="S27"/>
        </row>
        <row r="28">
          <cell r="C28">
            <v>2.016</v>
          </cell>
          <cell r="D28">
            <v>627513</v>
          </cell>
          <cell r="E28">
            <v>627513</v>
          </cell>
          <cell r="F28">
            <v>627513</v>
          </cell>
          <cell r="G28">
            <v>627513</v>
          </cell>
          <cell r="H28">
            <v>627513</v>
          </cell>
          <cell r="I28">
            <v>749308</v>
          </cell>
          <cell r="J28">
            <v>749308</v>
          </cell>
          <cell r="K28">
            <v>774308</v>
          </cell>
          <cell r="L28">
            <v>1274247</v>
          </cell>
          <cell r="M28">
            <v>1852960</v>
          </cell>
          <cell r="N28">
            <v>1852960</v>
          </cell>
          <cell r="O28">
            <v>1852960</v>
          </cell>
          <cell r="P28">
            <v>1852960</v>
          </cell>
          <cell r="Q28"/>
          <cell r="R28"/>
          <cell r="S28"/>
        </row>
        <row r="29">
          <cell r="C29">
            <v>2.0169999999999999</v>
          </cell>
          <cell r="D29">
            <v>93069</v>
          </cell>
          <cell r="E29">
            <v>93069</v>
          </cell>
          <cell r="F29">
            <v>111557</v>
          </cell>
          <cell r="G29">
            <v>111557</v>
          </cell>
          <cell r="H29">
            <v>611557</v>
          </cell>
          <cell r="I29">
            <v>611557</v>
          </cell>
          <cell r="J29">
            <v>611557</v>
          </cell>
          <cell r="K29">
            <v>636557</v>
          </cell>
          <cell r="L29">
            <v>636557</v>
          </cell>
          <cell r="M29">
            <v>946557</v>
          </cell>
          <cell r="N29">
            <v>946557</v>
          </cell>
          <cell r="O29">
            <v>946557</v>
          </cell>
          <cell r="P29">
            <v>946557</v>
          </cell>
          <cell r="Q29"/>
          <cell r="R29"/>
          <cell r="S29"/>
        </row>
        <row r="30">
          <cell r="C30">
            <v>2.0179999999999998</v>
          </cell>
          <cell r="D30">
            <v>398572</v>
          </cell>
          <cell r="E30">
            <v>405877</v>
          </cell>
          <cell r="F30">
            <v>405877</v>
          </cell>
          <cell r="G30">
            <v>405877</v>
          </cell>
          <cell r="H30">
            <v>405877</v>
          </cell>
          <cell r="I30">
            <v>405877</v>
          </cell>
          <cell r="J30">
            <v>795877</v>
          </cell>
          <cell r="K30">
            <v>1230877</v>
          </cell>
          <cell r="L30">
            <v>1234377</v>
          </cell>
          <cell r="M30">
            <v>1349891</v>
          </cell>
          <cell r="N30">
            <v>1349891</v>
          </cell>
          <cell r="O30">
            <v>1399891</v>
          </cell>
          <cell r="P30">
            <v>1399891</v>
          </cell>
          <cell r="Q30"/>
          <cell r="R30"/>
          <cell r="S30"/>
        </row>
        <row r="31">
          <cell r="C31">
            <v>2.0190000000000001</v>
          </cell>
          <cell r="D31">
            <v>1471115</v>
          </cell>
          <cell r="E31">
            <v>1471115</v>
          </cell>
          <cell r="F31">
            <v>1471115</v>
          </cell>
          <cell r="G31">
            <v>1471115</v>
          </cell>
          <cell r="H31">
            <v>1471115</v>
          </cell>
          <cell r="I31">
            <v>1471115</v>
          </cell>
          <cell r="J31">
            <v>1471115</v>
          </cell>
          <cell r="K31">
            <v>1471115</v>
          </cell>
          <cell r="L31">
            <v>2283163</v>
          </cell>
          <cell r="M31">
            <v>2983163</v>
          </cell>
          <cell r="N31">
            <v>2983163</v>
          </cell>
          <cell r="O31">
            <v>2983163</v>
          </cell>
          <cell r="P31">
            <v>2983163</v>
          </cell>
          <cell r="Q31"/>
          <cell r="R31"/>
          <cell r="S31"/>
        </row>
        <row r="32">
          <cell r="C32">
            <v>2.02</v>
          </cell>
          <cell r="D32">
            <v>544663</v>
          </cell>
          <cell r="E32">
            <v>544663</v>
          </cell>
          <cell r="F32">
            <v>544663</v>
          </cell>
          <cell r="G32">
            <v>564898</v>
          </cell>
          <cell r="H32">
            <v>564898</v>
          </cell>
          <cell r="I32">
            <v>564898</v>
          </cell>
          <cell r="J32">
            <v>764898</v>
          </cell>
          <cell r="K32">
            <v>764898</v>
          </cell>
          <cell r="L32">
            <v>1161069</v>
          </cell>
          <cell r="M32">
            <v>1194974</v>
          </cell>
          <cell r="N32">
            <v>1194974</v>
          </cell>
          <cell r="O32">
            <v>1244974</v>
          </cell>
          <cell r="P32">
            <v>1344974</v>
          </cell>
          <cell r="Q32"/>
          <cell r="R32"/>
          <cell r="S32"/>
        </row>
        <row r="33">
          <cell r="C33">
            <v>2.0209999999999999</v>
          </cell>
          <cell r="D33">
            <v>1195691</v>
          </cell>
          <cell r="E33">
            <v>1195691</v>
          </cell>
          <cell r="F33">
            <v>1195691</v>
          </cell>
          <cell r="G33">
            <v>1195691</v>
          </cell>
          <cell r="H33">
            <v>1660902</v>
          </cell>
          <cell r="I33">
            <v>1855368</v>
          </cell>
          <cell r="J33">
            <v>1855368</v>
          </cell>
          <cell r="K33">
            <v>1986975</v>
          </cell>
          <cell r="L33">
            <v>1986975</v>
          </cell>
          <cell r="M33">
            <v>3337232</v>
          </cell>
          <cell r="N33">
            <v>3337232</v>
          </cell>
          <cell r="O33">
            <v>3337232</v>
          </cell>
          <cell r="P33">
            <v>3337232</v>
          </cell>
          <cell r="Q33"/>
          <cell r="R33"/>
          <cell r="S33"/>
        </row>
        <row r="34">
          <cell r="C34">
            <v>2.0219999999999998</v>
          </cell>
          <cell r="D34">
            <v>323384</v>
          </cell>
          <cell r="E34">
            <v>323384</v>
          </cell>
          <cell r="F34">
            <v>323384</v>
          </cell>
          <cell r="G34">
            <v>323384</v>
          </cell>
          <cell r="H34">
            <v>323384</v>
          </cell>
          <cell r="I34">
            <v>323384</v>
          </cell>
          <cell r="J34">
            <v>323384</v>
          </cell>
          <cell r="K34">
            <v>323384</v>
          </cell>
          <cell r="L34">
            <v>323384</v>
          </cell>
          <cell r="M34">
            <v>323384</v>
          </cell>
          <cell r="N34">
            <v>323384</v>
          </cell>
          <cell r="O34">
            <v>323384</v>
          </cell>
          <cell r="P34">
            <v>323384</v>
          </cell>
          <cell r="Q34"/>
          <cell r="R34"/>
          <cell r="S34"/>
        </row>
        <row r="35">
          <cell r="C35">
            <v>2.0230000000000001</v>
          </cell>
          <cell r="D35">
            <v>455594</v>
          </cell>
          <cell r="E35">
            <v>455594</v>
          </cell>
          <cell r="F35">
            <v>455594</v>
          </cell>
          <cell r="G35">
            <v>466304</v>
          </cell>
          <cell r="H35">
            <v>662562</v>
          </cell>
          <cell r="I35">
            <v>662562</v>
          </cell>
          <cell r="J35">
            <v>662562</v>
          </cell>
          <cell r="K35">
            <v>662562</v>
          </cell>
          <cell r="L35">
            <v>662562</v>
          </cell>
          <cell r="M35">
            <v>839562</v>
          </cell>
          <cell r="N35">
            <v>839562</v>
          </cell>
          <cell r="O35">
            <v>839562</v>
          </cell>
          <cell r="P35">
            <v>839562</v>
          </cell>
          <cell r="Q35"/>
          <cell r="R35"/>
          <cell r="S35"/>
        </row>
        <row r="36">
          <cell r="C36">
            <v>2.0249999999999999</v>
          </cell>
          <cell r="D36">
            <v>70850</v>
          </cell>
          <cell r="E36">
            <v>70850</v>
          </cell>
          <cell r="F36">
            <v>84602</v>
          </cell>
          <cell r="G36">
            <v>84602</v>
          </cell>
          <cell r="H36">
            <v>359602</v>
          </cell>
          <cell r="I36">
            <v>359602</v>
          </cell>
          <cell r="J36">
            <v>359602</v>
          </cell>
          <cell r="K36">
            <v>634402</v>
          </cell>
          <cell r="L36">
            <v>634402</v>
          </cell>
          <cell r="M36">
            <v>642402</v>
          </cell>
          <cell r="N36">
            <v>642402</v>
          </cell>
          <cell r="O36">
            <v>642402</v>
          </cell>
          <cell r="P36">
            <v>642402</v>
          </cell>
          <cell r="Q36"/>
          <cell r="R36"/>
          <cell r="S36"/>
        </row>
        <row r="37">
          <cell r="C37">
            <v>2.0259999999999998</v>
          </cell>
          <cell r="D37">
            <v>0</v>
          </cell>
          <cell r="E37">
            <v>0</v>
          </cell>
          <cell r="F37">
            <v>150000</v>
          </cell>
          <cell r="G37">
            <v>253750</v>
          </cell>
          <cell r="H37">
            <v>253750</v>
          </cell>
          <cell r="I37">
            <v>253750</v>
          </cell>
          <cell r="J37">
            <v>253750</v>
          </cell>
          <cell r="K37">
            <v>253750</v>
          </cell>
          <cell r="L37">
            <v>253750</v>
          </cell>
          <cell r="M37">
            <v>324593</v>
          </cell>
          <cell r="N37">
            <v>324593</v>
          </cell>
          <cell r="O37">
            <v>324593</v>
          </cell>
          <cell r="P37">
            <v>324593</v>
          </cell>
          <cell r="Q37"/>
          <cell r="R37"/>
          <cell r="S37"/>
        </row>
        <row r="38">
          <cell r="C38">
            <v>2.0270000000000001</v>
          </cell>
          <cell r="D38"/>
          <cell r="E38"/>
          <cell r="F38"/>
          <cell r="G38"/>
          <cell r="H38"/>
          <cell r="I38">
            <v>340000</v>
          </cell>
          <cell r="J38">
            <v>340000</v>
          </cell>
          <cell r="K38">
            <v>939750</v>
          </cell>
          <cell r="L38">
            <v>939750</v>
          </cell>
          <cell r="M38">
            <v>1173793</v>
          </cell>
          <cell r="N38">
            <v>1173793</v>
          </cell>
          <cell r="O38">
            <v>1173793</v>
          </cell>
          <cell r="P38">
            <v>1173793</v>
          </cell>
          <cell r="Q38"/>
          <cell r="R38"/>
          <cell r="S38"/>
        </row>
        <row r="39">
          <cell r="C39">
            <v>2.028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1255000</v>
          </cell>
          <cell r="N39">
            <v>1255000</v>
          </cell>
          <cell r="O39">
            <v>1255000</v>
          </cell>
          <cell r="P39">
            <v>1255000</v>
          </cell>
          <cell r="Q39"/>
          <cell r="R39"/>
          <cell r="S39"/>
        </row>
        <row r="40">
          <cell r="C40">
            <v>2.0289999999999999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300000</v>
          </cell>
          <cell r="N40">
            <v>300000</v>
          </cell>
          <cell r="O40">
            <v>300000</v>
          </cell>
          <cell r="P40">
            <v>300000</v>
          </cell>
          <cell r="Q40"/>
          <cell r="R40"/>
          <cell r="S40"/>
        </row>
        <row r="41">
          <cell r="C41">
            <v>2.5009999999999999</v>
          </cell>
          <cell r="D41">
            <v>5831335</v>
          </cell>
          <cell r="E41">
            <v>32814863</v>
          </cell>
          <cell r="F41">
            <v>32814863</v>
          </cell>
          <cell r="G41">
            <v>32814863</v>
          </cell>
          <cell r="H41">
            <v>32814863</v>
          </cell>
          <cell r="I41">
            <v>53124353</v>
          </cell>
          <cell r="J41">
            <v>53124353</v>
          </cell>
          <cell r="K41">
            <v>53124353</v>
          </cell>
          <cell r="L41">
            <v>53124353</v>
          </cell>
          <cell r="M41">
            <v>59531818</v>
          </cell>
          <cell r="N41">
            <v>59531818</v>
          </cell>
          <cell r="O41">
            <v>59531818</v>
          </cell>
          <cell r="P41">
            <v>67761098</v>
          </cell>
          <cell r="Q41"/>
          <cell r="R41"/>
          <cell r="S41"/>
        </row>
        <row r="42">
          <cell r="C42">
            <v>2.5049999999999999</v>
          </cell>
          <cell r="D42">
            <v>202110</v>
          </cell>
          <cell r="E42">
            <v>202110</v>
          </cell>
          <cell r="F42">
            <v>202110</v>
          </cell>
          <cell r="G42">
            <v>202110</v>
          </cell>
          <cell r="H42">
            <v>202110</v>
          </cell>
          <cell r="I42">
            <v>202110</v>
          </cell>
          <cell r="J42">
            <v>202110</v>
          </cell>
          <cell r="K42">
            <v>202110</v>
          </cell>
          <cell r="L42">
            <v>202110</v>
          </cell>
          <cell r="M42">
            <v>202110</v>
          </cell>
          <cell r="N42">
            <v>202110</v>
          </cell>
          <cell r="O42">
            <v>202110</v>
          </cell>
          <cell r="P42">
            <v>202110</v>
          </cell>
          <cell r="Q42"/>
          <cell r="R42"/>
          <cell r="S42"/>
        </row>
        <row r="43">
          <cell r="C43">
            <v>2.5059999999999998</v>
          </cell>
          <cell r="D43">
            <v>128808</v>
          </cell>
          <cell r="E43">
            <v>128808</v>
          </cell>
          <cell r="F43">
            <v>128808</v>
          </cell>
          <cell r="G43">
            <v>128808</v>
          </cell>
          <cell r="H43">
            <v>128808</v>
          </cell>
          <cell r="I43">
            <v>128808</v>
          </cell>
          <cell r="J43">
            <v>128808</v>
          </cell>
          <cell r="K43">
            <v>128808</v>
          </cell>
          <cell r="L43">
            <v>915427</v>
          </cell>
          <cell r="M43">
            <v>965183</v>
          </cell>
          <cell r="N43">
            <v>965183</v>
          </cell>
          <cell r="O43">
            <v>965183</v>
          </cell>
          <cell r="P43">
            <v>965183</v>
          </cell>
          <cell r="Q43"/>
          <cell r="R43"/>
          <cell r="S43"/>
        </row>
        <row r="44">
          <cell r="C44">
            <v>2.5070000000000001</v>
          </cell>
          <cell r="D44">
            <v>63066</v>
          </cell>
          <cell r="E44">
            <v>63066</v>
          </cell>
          <cell r="F44">
            <v>63066</v>
          </cell>
          <cell r="G44">
            <v>63066</v>
          </cell>
          <cell r="H44">
            <v>63066</v>
          </cell>
          <cell r="I44">
            <v>63066</v>
          </cell>
          <cell r="J44">
            <v>63066</v>
          </cell>
          <cell r="K44">
            <v>63066</v>
          </cell>
          <cell r="L44">
            <v>63066</v>
          </cell>
          <cell r="M44">
            <v>63066</v>
          </cell>
          <cell r="N44">
            <v>63066</v>
          </cell>
          <cell r="O44">
            <v>63066</v>
          </cell>
          <cell r="P44">
            <v>63066</v>
          </cell>
          <cell r="Q44"/>
          <cell r="R44"/>
          <cell r="S44"/>
        </row>
        <row r="45">
          <cell r="C45">
            <v>2.508</v>
          </cell>
          <cell r="D45">
            <v>143644</v>
          </cell>
          <cell r="E45">
            <v>143644</v>
          </cell>
          <cell r="F45">
            <v>143644</v>
          </cell>
          <cell r="G45">
            <v>143644</v>
          </cell>
          <cell r="H45">
            <v>143644</v>
          </cell>
          <cell r="I45">
            <v>143644</v>
          </cell>
          <cell r="J45">
            <v>143644</v>
          </cell>
          <cell r="K45">
            <v>143644</v>
          </cell>
          <cell r="L45">
            <v>143644</v>
          </cell>
          <cell r="M45">
            <v>179426</v>
          </cell>
          <cell r="N45">
            <v>179426</v>
          </cell>
          <cell r="O45">
            <v>179426</v>
          </cell>
          <cell r="P45">
            <v>179426</v>
          </cell>
          <cell r="Q45"/>
          <cell r="R45"/>
          <cell r="S45"/>
        </row>
        <row r="46">
          <cell r="C46">
            <v>2.5089999999999999</v>
          </cell>
          <cell r="D46">
            <v>0</v>
          </cell>
          <cell r="E46">
            <v>30334</v>
          </cell>
          <cell r="F46">
            <v>30334</v>
          </cell>
          <cell r="G46">
            <v>230334</v>
          </cell>
          <cell r="H46">
            <v>230334</v>
          </cell>
          <cell r="I46">
            <v>230334</v>
          </cell>
          <cell r="J46">
            <v>230334</v>
          </cell>
          <cell r="K46">
            <v>230334</v>
          </cell>
          <cell r="L46">
            <v>282217</v>
          </cell>
          <cell r="M46">
            <v>282217</v>
          </cell>
          <cell r="N46">
            <v>282217</v>
          </cell>
          <cell r="O46">
            <v>282217</v>
          </cell>
          <cell r="P46">
            <v>282217</v>
          </cell>
          <cell r="Q46"/>
          <cell r="R46"/>
          <cell r="S46"/>
        </row>
        <row r="47">
          <cell r="C47">
            <v>2.5099999999999998</v>
          </cell>
          <cell r="D47">
            <v>0</v>
          </cell>
          <cell r="E47">
            <v>0</v>
          </cell>
          <cell r="F47">
            <v>270266</v>
          </cell>
          <cell r="G47">
            <v>270266</v>
          </cell>
          <cell r="H47">
            <v>385372</v>
          </cell>
          <cell r="I47">
            <v>385372</v>
          </cell>
          <cell r="J47">
            <v>385372</v>
          </cell>
          <cell r="K47">
            <v>385372</v>
          </cell>
          <cell r="L47">
            <v>446380</v>
          </cell>
          <cell r="M47">
            <v>446380</v>
          </cell>
          <cell r="N47">
            <v>446380</v>
          </cell>
          <cell r="O47">
            <v>446380</v>
          </cell>
          <cell r="P47">
            <v>446380</v>
          </cell>
          <cell r="Q47"/>
          <cell r="R47"/>
          <cell r="S47"/>
        </row>
        <row r="48">
          <cell r="C48">
            <v>2.5110000000000001</v>
          </cell>
          <cell r="D48">
            <v>40000</v>
          </cell>
          <cell r="E48">
            <v>40000</v>
          </cell>
          <cell r="F48">
            <v>40000</v>
          </cell>
          <cell r="G48">
            <v>40000</v>
          </cell>
          <cell r="H48">
            <v>40000</v>
          </cell>
          <cell r="I48">
            <v>40000</v>
          </cell>
          <cell r="J48">
            <v>40000</v>
          </cell>
          <cell r="K48">
            <v>40000</v>
          </cell>
          <cell r="L48">
            <v>40000</v>
          </cell>
          <cell r="M48">
            <v>40000</v>
          </cell>
          <cell r="N48">
            <v>40000</v>
          </cell>
          <cell r="O48">
            <v>40000</v>
          </cell>
          <cell r="P48">
            <v>40000</v>
          </cell>
          <cell r="Q48"/>
          <cell r="R48"/>
          <cell r="S48"/>
        </row>
        <row r="49">
          <cell r="C49">
            <v>2.512</v>
          </cell>
          <cell r="D49">
            <v>0</v>
          </cell>
          <cell r="E49">
            <v>27000</v>
          </cell>
          <cell r="F49">
            <v>73000</v>
          </cell>
          <cell r="G49">
            <v>73000</v>
          </cell>
          <cell r="H49">
            <v>73000</v>
          </cell>
          <cell r="I49">
            <v>83000</v>
          </cell>
          <cell r="J49">
            <v>83000</v>
          </cell>
          <cell r="K49">
            <v>83000</v>
          </cell>
          <cell r="L49">
            <v>83000</v>
          </cell>
          <cell r="M49">
            <v>80000</v>
          </cell>
          <cell r="N49">
            <v>80000</v>
          </cell>
          <cell r="O49">
            <v>80000</v>
          </cell>
          <cell r="P49">
            <v>80000</v>
          </cell>
          <cell r="Q49"/>
          <cell r="R49"/>
          <cell r="S49"/>
        </row>
        <row r="50">
          <cell r="C50">
            <v>2.5129999999999999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/>
          <cell r="K50"/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/>
          <cell r="R50"/>
          <cell r="S50"/>
        </row>
        <row r="51">
          <cell r="C51">
            <v>2.516</v>
          </cell>
          <cell r="D51">
            <v>7600</v>
          </cell>
          <cell r="E51">
            <v>7600</v>
          </cell>
          <cell r="F51">
            <v>7600</v>
          </cell>
          <cell r="G51">
            <v>7600</v>
          </cell>
          <cell r="H51">
            <v>7600</v>
          </cell>
          <cell r="I51">
            <v>7600</v>
          </cell>
          <cell r="J51">
            <v>7600</v>
          </cell>
          <cell r="K51">
            <v>7600</v>
          </cell>
          <cell r="L51">
            <v>7600</v>
          </cell>
          <cell r="M51">
            <v>7600</v>
          </cell>
          <cell r="N51">
            <v>7600</v>
          </cell>
          <cell r="O51">
            <v>7600</v>
          </cell>
          <cell r="P51">
            <v>7600</v>
          </cell>
          <cell r="Q51"/>
          <cell r="R51"/>
          <cell r="S51"/>
        </row>
        <row r="52">
          <cell r="C52">
            <v>2.5169999999999999</v>
          </cell>
          <cell r="D52">
            <v>29874</v>
          </cell>
          <cell r="E52">
            <v>29874</v>
          </cell>
          <cell r="F52">
            <v>29874</v>
          </cell>
          <cell r="G52">
            <v>29874</v>
          </cell>
          <cell r="H52">
            <v>29874</v>
          </cell>
          <cell r="I52">
            <v>29874</v>
          </cell>
          <cell r="J52">
            <v>29874</v>
          </cell>
          <cell r="K52">
            <v>29874</v>
          </cell>
          <cell r="L52">
            <v>29874</v>
          </cell>
          <cell r="M52">
            <v>29874</v>
          </cell>
          <cell r="N52">
            <v>29874</v>
          </cell>
          <cell r="O52">
            <v>29874</v>
          </cell>
          <cell r="P52">
            <v>29874</v>
          </cell>
          <cell r="Q52"/>
          <cell r="R52"/>
          <cell r="S52"/>
        </row>
        <row r="53">
          <cell r="C53">
            <v>2.5179999999999998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340000</v>
          </cell>
          <cell r="J53">
            <v>340000</v>
          </cell>
          <cell r="K53">
            <v>340000</v>
          </cell>
          <cell r="L53">
            <v>340000</v>
          </cell>
          <cell r="M53">
            <v>340000</v>
          </cell>
          <cell r="N53">
            <v>340000</v>
          </cell>
          <cell r="O53">
            <v>340000</v>
          </cell>
          <cell r="P53">
            <v>340000</v>
          </cell>
          <cell r="Q53"/>
          <cell r="R53"/>
          <cell r="S53"/>
        </row>
        <row r="54">
          <cell r="C54">
            <v>2.5190000000000001</v>
          </cell>
          <cell r="D54">
            <v>30000</v>
          </cell>
          <cell r="E54">
            <v>30000</v>
          </cell>
          <cell r="F54">
            <v>30000</v>
          </cell>
          <cell r="G54">
            <v>130000</v>
          </cell>
          <cell r="H54">
            <v>130000</v>
          </cell>
          <cell r="I54">
            <v>130000</v>
          </cell>
          <cell r="J54">
            <v>130000</v>
          </cell>
          <cell r="K54">
            <v>235470</v>
          </cell>
          <cell r="L54">
            <v>235470</v>
          </cell>
          <cell r="M54">
            <v>237470</v>
          </cell>
          <cell r="N54">
            <v>237470</v>
          </cell>
          <cell r="O54">
            <v>237470</v>
          </cell>
          <cell r="P54">
            <v>237470</v>
          </cell>
          <cell r="Q54"/>
          <cell r="R54"/>
          <cell r="S54"/>
        </row>
        <row r="55">
          <cell r="C55">
            <v>2.5209999999999999</v>
          </cell>
          <cell r="D55">
            <v>0</v>
          </cell>
          <cell r="E55">
            <v>11000</v>
          </cell>
          <cell r="F55">
            <v>11000</v>
          </cell>
          <cell r="G55">
            <v>11000</v>
          </cell>
          <cell r="H55">
            <v>11000</v>
          </cell>
          <cell r="I55">
            <v>11000</v>
          </cell>
          <cell r="J55">
            <v>31000</v>
          </cell>
          <cell r="K55">
            <v>31000</v>
          </cell>
          <cell r="L55">
            <v>31000</v>
          </cell>
          <cell r="M55">
            <v>37513</v>
          </cell>
          <cell r="N55">
            <v>37513</v>
          </cell>
          <cell r="O55">
            <v>37513</v>
          </cell>
          <cell r="P55">
            <v>52513</v>
          </cell>
          <cell r="Q55"/>
          <cell r="R55"/>
          <cell r="S55"/>
        </row>
        <row r="56">
          <cell r="C56">
            <v>2.5219999999999998</v>
          </cell>
          <cell r="D56">
            <v>0</v>
          </cell>
          <cell r="E56">
            <v>11000</v>
          </cell>
          <cell r="F56"/>
          <cell r="G56"/>
          <cell r="H56">
            <v>0</v>
          </cell>
          <cell r="I56">
            <v>0</v>
          </cell>
          <cell r="J56">
            <v>35200</v>
          </cell>
          <cell r="K56">
            <v>35200</v>
          </cell>
          <cell r="L56">
            <v>35200</v>
          </cell>
          <cell r="M56">
            <v>35200</v>
          </cell>
          <cell r="N56">
            <v>35200</v>
          </cell>
          <cell r="O56">
            <v>35200</v>
          </cell>
          <cell r="P56">
            <v>35200</v>
          </cell>
          <cell r="Q56"/>
          <cell r="R56"/>
          <cell r="S56"/>
        </row>
        <row r="57">
          <cell r="C57">
            <v>2.5230000000000001</v>
          </cell>
          <cell r="D57">
            <v>0</v>
          </cell>
          <cell r="E57">
            <v>0</v>
          </cell>
          <cell r="F57">
            <v>0</v>
          </cell>
          <cell r="G57">
            <v>10037</v>
          </cell>
          <cell r="H57">
            <v>10037</v>
          </cell>
          <cell r="I57">
            <v>10037</v>
          </cell>
          <cell r="J57">
            <v>10037</v>
          </cell>
          <cell r="K57">
            <v>10037</v>
          </cell>
          <cell r="L57">
            <v>10037</v>
          </cell>
          <cell r="M57">
            <v>10037</v>
          </cell>
          <cell r="N57">
            <v>10037</v>
          </cell>
          <cell r="O57">
            <v>10037</v>
          </cell>
          <cell r="P57">
            <v>10037</v>
          </cell>
          <cell r="Q57"/>
          <cell r="R57"/>
          <cell r="S57"/>
        </row>
        <row r="58">
          <cell r="C58">
            <v>2.524</v>
          </cell>
          <cell r="D58">
            <v>0</v>
          </cell>
          <cell r="E58">
            <v>0</v>
          </cell>
          <cell r="F58">
            <v>0</v>
          </cell>
          <cell r="G58">
            <v>10000</v>
          </cell>
          <cell r="H58">
            <v>10000</v>
          </cell>
          <cell r="I58">
            <v>10000</v>
          </cell>
          <cell r="J58">
            <v>10000</v>
          </cell>
          <cell r="K58">
            <v>10000</v>
          </cell>
          <cell r="L58">
            <v>10000</v>
          </cell>
          <cell r="M58">
            <v>10000</v>
          </cell>
          <cell r="N58">
            <v>10000</v>
          </cell>
          <cell r="O58">
            <v>10000</v>
          </cell>
          <cell r="P58">
            <v>10000</v>
          </cell>
          <cell r="Q58"/>
          <cell r="R58"/>
          <cell r="S58"/>
        </row>
        <row r="59">
          <cell r="C59">
            <v>2.5249999999999999</v>
          </cell>
          <cell r="D59">
            <v>0</v>
          </cell>
          <cell r="E59">
            <v>0</v>
          </cell>
          <cell r="F59">
            <v>20887</v>
          </cell>
          <cell r="G59">
            <v>20887</v>
          </cell>
          <cell r="H59">
            <v>20887</v>
          </cell>
          <cell r="I59">
            <v>20887</v>
          </cell>
          <cell r="J59">
            <v>20887</v>
          </cell>
          <cell r="K59">
            <v>20887</v>
          </cell>
          <cell r="L59">
            <v>20887</v>
          </cell>
          <cell r="M59">
            <v>20887</v>
          </cell>
          <cell r="N59">
            <v>20887</v>
          </cell>
          <cell r="O59">
            <v>20887</v>
          </cell>
          <cell r="P59">
            <v>20887</v>
          </cell>
          <cell r="Q59"/>
          <cell r="R59"/>
          <cell r="S59"/>
        </row>
        <row r="60">
          <cell r="C60">
            <v>2.5259999999999998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68000</v>
          </cell>
          <cell r="J60">
            <v>68000</v>
          </cell>
          <cell r="K60">
            <v>68000</v>
          </cell>
          <cell r="L60">
            <v>68000</v>
          </cell>
          <cell r="M60">
            <v>68000</v>
          </cell>
          <cell r="N60">
            <v>68000</v>
          </cell>
          <cell r="O60">
            <v>68000</v>
          </cell>
          <cell r="P60">
            <v>68000</v>
          </cell>
          <cell r="Q60"/>
          <cell r="R60"/>
          <cell r="S60"/>
        </row>
        <row r="61">
          <cell r="C61">
            <v>2.5270000000000001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68462</v>
          </cell>
          <cell r="J61">
            <v>68462</v>
          </cell>
          <cell r="K61">
            <v>68462</v>
          </cell>
          <cell r="L61">
            <v>68462</v>
          </cell>
          <cell r="M61">
            <v>68462</v>
          </cell>
          <cell r="N61">
            <v>68462</v>
          </cell>
          <cell r="O61">
            <v>68462</v>
          </cell>
          <cell r="P61">
            <v>68462</v>
          </cell>
          <cell r="Q61"/>
          <cell r="R61"/>
          <cell r="S61"/>
        </row>
        <row r="62">
          <cell r="C62">
            <v>2.528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42179</v>
          </cell>
          <cell r="J62">
            <v>42179</v>
          </cell>
          <cell r="K62">
            <v>42179</v>
          </cell>
          <cell r="L62">
            <v>42179</v>
          </cell>
          <cell r="M62">
            <v>42179</v>
          </cell>
          <cell r="N62">
            <v>42179</v>
          </cell>
          <cell r="O62">
            <v>42179</v>
          </cell>
          <cell r="P62">
            <v>42179</v>
          </cell>
          <cell r="Q62"/>
          <cell r="R62"/>
          <cell r="S62"/>
        </row>
        <row r="63">
          <cell r="C63">
            <v>2.5289999999999999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104050</v>
          </cell>
          <cell r="N63">
            <v>104050</v>
          </cell>
          <cell r="O63">
            <v>104050</v>
          </cell>
          <cell r="P63">
            <v>104050</v>
          </cell>
          <cell r="Q63"/>
          <cell r="R63"/>
          <cell r="S63"/>
        </row>
        <row r="64">
          <cell r="C64">
            <v>2.5299999999999998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25000</v>
          </cell>
          <cell r="M64">
            <v>25000</v>
          </cell>
          <cell r="N64">
            <v>25000</v>
          </cell>
          <cell r="O64">
            <v>25000</v>
          </cell>
          <cell r="P64">
            <v>25000</v>
          </cell>
          <cell r="Q64"/>
          <cell r="R64"/>
          <cell r="S64"/>
        </row>
        <row r="65">
          <cell r="C65">
            <v>2.5310000000000001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9100</v>
          </cell>
          <cell r="N65">
            <v>9100</v>
          </cell>
          <cell r="O65">
            <v>9100</v>
          </cell>
          <cell r="P65">
            <v>9100</v>
          </cell>
          <cell r="Q65"/>
          <cell r="R65"/>
          <cell r="S65"/>
        </row>
        <row r="66">
          <cell r="C66">
            <v>2.532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100000</v>
          </cell>
          <cell r="N66">
            <v>100000</v>
          </cell>
          <cell r="O66">
            <v>100000</v>
          </cell>
          <cell r="P66">
            <v>100000</v>
          </cell>
          <cell r="Q66"/>
          <cell r="R66"/>
          <cell r="S66"/>
        </row>
        <row r="67">
          <cell r="C67">
            <v>2.5329999999999999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16909</v>
          </cell>
          <cell r="N67">
            <v>16909</v>
          </cell>
          <cell r="O67">
            <v>16909</v>
          </cell>
          <cell r="P67">
            <v>16909</v>
          </cell>
          <cell r="Q67"/>
          <cell r="R67"/>
          <cell r="S67"/>
        </row>
        <row r="68">
          <cell r="C68">
            <v>2.5339999999999998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7700</v>
          </cell>
          <cell r="N68">
            <v>7700</v>
          </cell>
          <cell r="O68">
            <v>7700</v>
          </cell>
          <cell r="P68">
            <v>7700</v>
          </cell>
          <cell r="Q68"/>
          <cell r="R68"/>
          <cell r="S68"/>
        </row>
      </sheetData>
      <sheetData sheetId="11" refreshError="1"/>
      <sheetData sheetId="1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rt"/>
      <sheetName val="Contract"/>
      <sheetName val="Letterhead"/>
      <sheetName val="SF-1034(PV)"/>
      <sheetName val="Base Letterhead"/>
      <sheetName val="SF-1035(PV)"/>
      <sheetName val="Base SF-1035(PV)"/>
      <sheetName val="Fees"/>
      <sheetName val="Award Fees"/>
      <sheetName val="Costs Retention"/>
      <sheetName val="Labor Co 01"/>
      <sheetName val="Labor Co 06"/>
      <sheetName val="Labor Co 49"/>
      <sheetName val="Labor OT Prem"/>
      <sheetName val="LOE Report"/>
      <sheetName val="LOE Categories"/>
      <sheetName val="Labor DownloadXX"/>
      <sheetName val="Labor InputXX"/>
      <sheetName val="Unbillable LaborXX"/>
      <sheetName val="Labor Conversion"/>
      <sheetName val="ODC Co 06"/>
      <sheetName val="ODC Co 01"/>
      <sheetName val="ODC Co amsec"/>
      <sheetName val="ODC Co 49"/>
      <sheetName val="ODC Download"/>
      <sheetName val="ODC Input"/>
      <sheetName val="Unbillable ODC"/>
      <sheetName val="NTE Adjs"/>
      <sheetName val="ODC Conversion"/>
      <sheetName val="Labor Download"/>
      <sheetName val="Labor Input"/>
      <sheetName val="Unbillable Labor"/>
      <sheetName val="Labor Sort"/>
      <sheetName val="Labor Table"/>
      <sheetName val="Labor Rates"/>
      <sheetName val="Certification"/>
      <sheetName val="CBIC - Government"/>
      <sheetName val="CBIC MOD Summary Govt"/>
      <sheetName val="CBIC Funding Summary Govt"/>
      <sheetName val="CBIC - Commercial"/>
      <sheetName val="CBIC MOD Summary Commercial"/>
      <sheetName val="CBIC Funding Summary Commercial"/>
      <sheetName val="Tax"/>
      <sheetName val="2.1 Input"/>
      <sheetName val="Variance"/>
      <sheetName val="ACRN"/>
      <sheetName val="Misc"/>
    </sheetNames>
    <sheetDataSet>
      <sheetData sheetId="0" refreshError="1"/>
      <sheetData sheetId="1" refreshError="1">
        <row r="8">
          <cell r="C8" t="str">
            <v>SYCOLEMAN CORPORATION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220 CMR LOF "/>
      <sheetName val="0320 CMR OC"/>
      <sheetName val="OC Build Up"/>
      <sheetName val="ACWP FYTC"/>
      <sheetName val="subclin projections thru 2021"/>
      <sheetName val="Stop Light Data"/>
      <sheetName val="Orig EY Plans"/>
      <sheetName val="Battelle"/>
      <sheetName val="0320 Fee Accrual"/>
      <sheetName val="0320 Inv"/>
      <sheetName val="0220 Inv"/>
      <sheetName val="0019 CMR"/>
      <sheetName val="0018 CMR"/>
      <sheetName val="0017 CMR"/>
      <sheetName val="0016 CMR"/>
      <sheetName val="0015 CMR"/>
      <sheetName val="0005 CMR"/>
    </sheetNames>
    <sheetDataSet>
      <sheetData sheetId="0"/>
      <sheetData sheetId="1"/>
      <sheetData sheetId="2"/>
      <sheetData sheetId="3"/>
      <sheetData sheetId="4"/>
      <sheetData sheetId="5"/>
      <sheetData sheetId="6">
        <row r="4">
          <cell r="D4">
            <v>1.0009999999999999</v>
          </cell>
        </row>
        <row r="5">
          <cell r="D5">
            <v>1.002</v>
          </cell>
        </row>
        <row r="6">
          <cell r="D6">
            <v>1.0029999999999999</v>
          </cell>
        </row>
        <row r="7">
          <cell r="D7">
            <v>1.004</v>
          </cell>
        </row>
        <row r="8">
          <cell r="D8">
            <v>1.0049999999999999</v>
          </cell>
        </row>
        <row r="9">
          <cell r="D9">
            <v>1.006</v>
          </cell>
        </row>
        <row r="10">
          <cell r="D10">
            <v>1.008</v>
          </cell>
        </row>
        <row r="11">
          <cell r="D11">
            <v>1.0089999999999999</v>
          </cell>
        </row>
        <row r="12">
          <cell r="D12">
            <v>2.0009999999999999</v>
          </cell>
        </row>
        <row r="13">
          <cell r="D13">
            <v>2.0019999999999998</v>
          </cell>
        </row>
        <row r="14">
          <cell r="D14">
            <v>2.0030000000000001</v>
          </cell>
        </row>
        <row r="15">
          <cell r="D15">
            <v>2.004</v>
          </cell>
        </row>
        <row r="16">
          <cell r="D16">
            <v>2.0049999999999999</v>
          </cell>
        </row>
        <row r="17">
          <cell r="D17">
            <v>2.0059999999999998</v>
          </cell>
        </row>
        <row r="18">
          <cell r="D18">
            <v>2.0070000000000001</v>
          </cell>
        </row>
        <row r="19">
          <cell r="D19">
            <v>2.008</v>
          </cell>
        </row>
        <row r="20">
          <cell r="D20">
            <v>2.0089999999999999</v>
          </cell>
        </row>
        <row r="21">
          <cell r="D21">
            <v>2.0110000000000001</v>
          </cell>
        </row>
        <row r="22">
          <cell r="D22">
            <v>2.012</v>
          </cell>
        </row>
        <row r="23">
          <cell r="D23">
            <v>2.0129999999999999</v>
          </cell>
        </row>
        <row r="24">
          <cell r="D24">
            <v>2.0150000000000001</v>
          </cell>
        </row>
        <row r="25">
          <cell r="D25">
            <v>2.016</v>
          </cell>
        </row>
        <row r="26">
          <cell r="D26">
            <v>2.0169999999999999</v>
          </cell>
        </row>
        <row r="27">
          <cell r="D27">
            <v>2.0179999999999998</v>
          </cell>
        </row>
        <row r="28">
          <cell r="D28">
            <v>2.0190000000000001</v>
          </cell>
        </row>
        <row r="29">
          <cell r="D29">
            <v>2.02</v>
          </cell>
        </row>
        <row r="30">
          <cell r="D30">
            <v>2.0209999999999999</v>
          </cell>
        </row>
        <row r="31">
          <cell r="D31">
            <v>2.0219999999999998</v>
          </cell>
        </row>
        <row r="32">
          <cell r="D32">
            <v>2.0230000000000001</v>
          </cell>
        </row>
        <row r="33">
          <cell r="D33">
            <v>2.0249999999999999</v>
          </cell>
        </row>
        <row r="34">
          <cell r="D34">
            <v>2.0259999999999998</v>
          </cell>
        </row>
        <row r="35">
          <cell r="D35">
            <v>2.0270000000000001</v>
          </cell>
        </row>
        <row r="36">
          <cell r="D36">
            <v>2.028</v>
          </cell>
        </row>
        <row r="37">
          <cell r="D37">
            <v>2.0289999999999999</v>
          </cell>
        </row>
        <row r="38">
          <cell r="D38">
            <v>2.5009999999999999</v>
          </cell>
        </row>
        <row r="39">
          <cell r="D39">
            <v>2.5019999999999998</v>
          </cell>
        </row>
        <row r="40">
          <cell r="D40">
            <v>2.5049999999999999</v>
          </cell>
        </row>
        <row r="41">
          <cell r="D41">
            <v>2.5059999999999998</v>
          </cell>
        </row>
        <row r="42">
          <cell r="D42">
            <v>2.5070000000000001</v>
          </cell>
        </row>
        <row r="43">
          <cell r="D43">
            <v>2.508</v>
          </cell>
        </row>
        <row r="44">
          <cell r="D44">
            <v>2.5089999999999999</v>
          </cell>
        </row>
        <row r="45">
          <cell r="D45">
            <v>2.5099999999999998</v>
          </cell>
        </row>
        <row r="46">
          <cell r="D46">
            <v>2.5110000000000001</v>
          </cell>
        </row>
        <row r="47">
          <cell r="D47">
            <v>2.512</v>
          </cell>
        </row>
        <row r="48">
          <cell r="D48">
            <v>2.5129999999999999</v>
          </cell>
        </row>
        <row r="49">
          <cell r="D49">
            <v>2.516</v>
          </cell>
        </row>
        <row r="50">
          <cell r="D50">
            <v>2.5169999999999999</v>
          </cell>
        </row>
        <row r="51">
          <cell r="D51">
            <v>2.5179999999999998</v>
          </cell>
        </row>
        <row r="52">
          <cell r="D52">
            <v>2.5190000000000001</v>
          </cell>
        </row>
        <row r="53">
          <cell r="D53">
            <v>2.5209999999999999</v>
          </cell>
        </row>
        <row r="54">
          <cell r="D54">
            <v>2.5219999999999998</v>
          </cell>
        </row>
        <row r="55">
          <cell r="D55">
            <v>2.5230000000000001</v>
          </cell>
        </row>
        <row r="56">
          <cell r="D56">
            <v>2.524</v>
          </cell>
        </row>
        <row r="57">
          <cell r="D57">
            <v>2.5249999999999999</v>
          </cell>
        </row>
        <row r="58">
          <cell r="D58">
            <v>2.5259999999999998</v>
          </cell>
        </row>
        <row r="59">
          <cell r="D59">
            <v>2.5270000000000001</v>
          </cell>
        </row>
        <row r="60">
          <cell r="D60">
            <v>2.528</v>
          </cell>
        </row>
        <row r="61">
          <cell r="D61">
            <v>2.5289999999999999</v>
          </cell>
        </row>
        <row r="62">
          <cell r="D62">
            <v>2.5299999999999998</v>
          </cell>
        </row>
        <row r="63">
          <cell r="D63">
            <v>2.5310000000000001</v>
          </cell>
        </row>
        <row r="64">
          <cell r="D64">
            <v>2.532</v>
          </cell>
        </row>
        <row r="65">
          <cell r="D65">
            <v>2.5329999999999999</v>
          </cell>
        </row>
        <row r="66">
          <cell r="D66">
            <v>2.5339999999999998</v>
          </cell>
        </row>
        <row r="67">
          <cell r="D67">
            <v>2.536</v>
          </cell>
        </row>
        <row r="68">
          <cell r="D68">
            <v>2.5369999999999999</v>
          </cell>
        </row>
        <row r="69">
          <cell r="D69">
            <v>2.5390000000000001</v>
          </cell>
        </row>
        <row r="70">
          <cell r="D70">
            <v>2.5409999999999999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034"/>
      <sheetName val="Letterhead"/>
      <sheetName val="Summary Multi CLIN LOE TAX"/>
      <sheetName val="ACRN"/>
      <sheetName val="EWW"/>
      <sheetName val="FEE CALCULATION"/>
      <sheetName val="Summary Multi-CLIN LOE Cert"/>
      <sheetName val="T&amp;M CERT"/>
      <sheetName val="TA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mitation of Funds"/>
      <sheetName val="Summary"/>
      <sheetName val="Staffing Summary"/>
      <sheetName val="CMR"/>
      <sheetName val="1034"/>
      <sheetName val="Subtask Breakdown"/>
      <sheetName val="Contract Rollup Summary"/>
      <sheetName val="CERTCOST"/>
      <sheetName val="OT Summary Report"/>
      <sheetName val="Labor Summary"/>
      <sheetName val="Labor Summary Subtotaled"/>
      <sheetName val="Task Aging"/>
      <sheetName val="Subcontractor Aging"/>
      <sheetName val="Non-Upload Aging"/>
      <sheetName val="Open Commiment, Fee, IRD"/>
      <sheetName val="Total Aged OC"/>
      <sheetName val="Aged O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4">
          <cell r="L4">
            <v>5.9799999999999999E-2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mitation of Funds"/>
      <sheetName val="CMR"/>
      <sheetName val="Summary"/>
      <sheetName val="1034"/>
      <sheetName val="Subtask Breakdown"/>
      <sheetName val="Staffing Summary"/>
      <sheetName val="Contract Rollup Summary"/>
      <sheetName val="CERTCOST"/>
      <sheetName val="OT Summary Report"/>
      <sheetName val="Labor Summary"/>
      <sheetName val="Labor Summary Subtotaled"/>
      <sheetName val="Task Aging"/>
      <sheetName val="Subcontractor Aging"/>
      <sheetName val="Non-Upload Aging"/>
      <sheetName val="Open Commitment, Fee, IRD"/>
      <sheetName val="Total Aged OC"/>
      <sheetName val="Aged O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8">
          <cell r="A8" t="str">
            <v>41817.610.01.002.000</v>
          </cell>
        </row>
        <row r="61">
          <cell r="A61" t="str">
            <v>41817.725.01.002.000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 Analysis 08-1028"/>
      <sheetName val="AR Analysis 11-5307"/>
      <sheetName val="AR Analysis 11-6555"/>
      <sheetName val="PROCESSING RULES"/>
      <sheetName val="UPDATE"/>
      <sheetName val="SF1034"/>
      <sheetName val="SF1035-SUM"/>
      <sheetName val="INPUT"/>
      <sheetName val="CERT"/>
      <sheetName val="CBIC - Government"/>
      <sheetName val="MOD Summary Govt"/>
      <sheetName val="Funding Summary Govt"/>
    </sheetNames>
    <sheetDataSet>
      <sheetData sheetId="0"/>
      <sheetData sheetId="1"/>
      <sheetData sheetId="2"/>
      <sheetData sheetId="3"/>
      <sheetData sheetId="4">
        <row r="5">
          <cell r="B5" t="str">
            <v xml:space="preserve">(091) 06-6667-11-6555 </v>
          </cell>
        </row>
        <row r="14">
          <cell r="B14">
            <v>655516</v>
          </cell>
        </row>
        <row r="15">
          <cell r="B15">
            <v>40006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F3B5063-494F-40EC-9F87-E53668280A66}" name="Table1" displayName="Table1" ref="B4:L23" totalsRowShown="0" headerRowDxfId="14" dataDxfId="13" headerRowBorderDxfId="11" tableBorderDxfId="12">
  <tableColumns count="11">
    <tableColumn id="1" xr3:uid="{D9B81656-F736-493A-9FDB-67D1C14DF233}" name="CLIN/SubCLIN/Task/Activity" dataDxfId="10"/>
    <tableColumn id="3" xr3:uid="{B55E4AC5-29D2-4897-93E0-C5902009E875}" name="AWARD FEE (Prior Period)" dataDxfId="9"/>
    <tableColumn id="4" xr3:uid="{CDC7EC88-FE2A-4770-BEE0-163C9454C102}" name="AWARD FEE (Current Period)" dataDxfId="8"/>
    <tableColumn id="5" xr3:uid="{1D235A3B-14AE-4EA3-9D4B-0D72AE826585}" name="RATE ADJUSTMENT RESERVE" dataDxfId="7"/>
    <tableColumn id="6" xr3:uid="{B41E057B-2B61-4429-94F1-A36F6A61B6AE}" name="LABOR" dataDxfId="6"/>
    <tableColumn id="7" xr3:uid="{3AA27208-7325-48F0-A083-E06FF860ACA7}" name="SUBCONTRACT" dataDxfId="5"/>
    <tableColumn id="8" xr3:uid="{D3C9850C-20EE-4FF0-A32B-86E06C481C4D}" name="UNIVERSITY" dataDxfId="4"/>
    <tableColumn id="9" xr3:uid="{2842AEB5-CE7C-4397-BC71-16E57733EB74}" name="SUPPLIES_x000a_MATERIALS_x000a_EQUIPMENT" dataDxfId="3"/>
    <tableColumn id="10" xr3:uid="{DCC24A34-7BB8-4913-B684-CB6FF4C80295}" name="TRAVEL/_x000a_TRAINING" dataDxfId="2"/>
    <tableColumn id="11" xr3:uid="{6C4B33B0-0CBB-47B8-BD1F-EB5209A86944}" name="OTHER 1" dataDxfId="1"/>
    <tableColumn id="12" xr3:uid="{693CB7A9-6F34-42C4-BFC4-3AD469604198}" name="TOTAL OCs" dataDxfId="0" dataCellStyle="Currency"/>
  </tableColumns>
  <tableStyleInfo name="TableStyleLight1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CC"/>
  </sheetPr>
  <dimension ref="B1:AA322"/>
  <sheetViews>
    <sheetView showGridLines="0" tabSelected="1" zoomScaleNormal="100" workbookViewId="0">
      <pane xSplit="1" ySplit="11" topLeftCell="B12" activePane="bottomRight" state="frozen"/>
      <selection pane="topRight" activeCell="B1" sqref="B1"/>
      <selection pane="bottomLeft" activeCell="A12" sqref="A12"/>
      <selection pane="bottomRight" activeCell="C4" sqref="C4:J4"/>
    </sheetView>
  </sheetViews>
  <sheetFormatPr defaultColWidth="10.42578125" defaultRowHeight="12" x14ac:dyDescent="0.2"/>
  <cols>
    <col min="1" max="1" width="3.7109375" style="1" customWidth="1"/>
    <col min="2" max="2" width="25.42578125" style="1" customWidth="1"/>
    <col min="3" max="3" width="4.140625" style="1" bestFit="1" customWidth="1"/>
    <col min="4" max="4" width="5.85546875" style="1" customWidth="1"/>
    <col min="5" max="5" width="6" style="1" bestFit="1" customWidth="1"/>
    <col min="6" max="6" width="7.5703125" style="1" bestFit="1" customWidth="1"/>
    <col min="7" max="7" width="6.7109375" style="1" customWidth="1"/>
    <col min="8" max="8" width="7.7109375" style="1" customWidth="1"/>
    <col min="9" max="9" width="7.85546875" style="1" customWidth="1"/>
    <col min="10" max="10" width="7.7109375" style="1" customWidth="1"/>
    <col min="11" max="11" width="7.7109375" style="1" bestFit="1" customWidth="1"/>
    <col min="12" max="13" width="9.28515625" style="1" bestFit="1" customWidth="1"/>
    <col min="14" max="14" width="10.28515625" style="1" bestFit="1" customWidth="1"/>
    <col min="15" max="15" width="9.28515625" style="1" bestFit="1" customWidth="1"/>
    <col min="16" max="16" width="8" style="1" bestFit="1" customWidth="1"/>
    <col min="17" max="17" width="8" style="1" customWidth="1"/>
    <col min="18" max="18" width="9.28515625" style="1" bestFit="1" customWidth="1"/>
    <col min="19" max="19" width="9.28515625" style="1" customWidth="1"/>
    <col min="20" max="21" width="9.28515625" style="1" bestFit="1" customWidth="1"/>
    <col min="22" max="22" width="10.7109375" style="1" bestFit="1" customWidth="1"/>
    <col min="23" max="23" width="9" style="1" customWidth="1"/>
    <col min="24" max="24" width="9.42578125" style="1" customWidth="1"/>
    <col min="25" max="25" width="14.85546875" style="1" customWidth="1"/>
    <col min="26" max="16384" width="10.42578125" style="1"/>
  </cols>
  <sheetData>
    <row r="1" spans="2:25" ht="11.25" customHeight="1" thickBot="1" x14ac:dyDescent="0.25"/>
    <row r="2" spans="2:25" ht="19.5" customHeight="1" thickTop="1" x14ac:dyDescent="0.2">
      <c r="B2" s="169" t="s">
        <v>0</v>
      </c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0"/>
      <c r="R2" s="170"/>
      <c r="S2" s="170"/>
      <c r="T2" s="170"/>
      <c r="U2" s="170"/>
      <c r="V2" s="170"/>
      <c r="W2" s="170"/>
      <c r="X2" s="170"/>
      <c r="Y2" s="171"/>
    </row>
    <row r="3" spans="2:25" ht="16.5" customHeight="1" thickBot="1" x14ac:dyDescent="0.25">
      <c r="B3" s="172" t="s">
        <v>1</v>
      </c>
      <c r="C3" s="173"/>
      <c r="D3" s="173"/>
      <c r="E3" s="173"/>
      <c r="F3" s="173"/>
      <c r="G3" s="173"/>
      <c r="H3" s="173"/>
      <c r="I3" s="173"/>
      <c r="J3" s="173"/>
      <c r="K3" s="173"/>
      <c r="L3" s="173"/>
      <c r="M3" s="173"/>
      <c r="N3" s="173"/>
      <c r="O3" s="173"/>
      <c r="P3" s="173"/>
      <c r="Q3" s="173"/>
      <c r="R3" s="173"/>
      <c r="S3" s="173"/>
      <c r="T3" s="173"/>
      <c r="U3" s="173"/>
      <c r="V3" s="173"/>
      <c r="W3" s="173"/>
      <c r="X3" s="173"/>
      <c r="Y3" s="174"/>
    </row>
    <row r="4" spans="2:25" ht="20.25" customHeight="1" thickBot="1" x14ac:dyDescent="0.25">
      <c r="B4" s="2" t="s">
        <v>19</v>
      </c>
      <c r="C4" s="175" t="s">
        <v>67</v>
      </c>
      <c r="D4" s="175"/>
      <c r="E4" s="175"/>
      <c r="F4" s="175"/>
      <c r="G4" s="175"/>
      <c r="H4" s="175"/>
      <c r="I4" s="175"/>
      <c r="J4" s="175"/>
      <c r="K4" s="3"/>
      <c r="L4" s="4"/>
      <c r="M4" s="4"/>
      <c r="N4" s="4"/>
      <c r="O4" s="3"/>
      <c r="P4" s="176" t="s">
        <v>20</v>
      </c>
      <c r="Q4" s="177"/>
      <c r="R4" s="178" t="s">
        <v>68</v>
      </c>
      <c r="S4" s="178"/>
      <c r="T4" s="178"/>
      <c r="U4" s="5"/>
      <c r="V4" s="176" t="s">
        <v>21</v>
      </c>
      <c r="W4" s="177"/>
      <c r="X4" s="175" t="s">
        <v>89</v>
      </c>
      <c r="Y4" s="179"/>
    </row>
    <row r="5" spans="2:25" ht="15" thickBot="1" x14ac:dyDescent="0.25">
      <c r="B5" s="6" t="s">
        <v>22</v>
      </c>
      <c r="C5" s="192" t="s">
        <v>65</v>
      </c>
      <c r="D5" s="192"/>
      <c r="E5" s="192"/>
      <c r="F5" s="192"/>
      <c r="G5" s="192"/>
      <c r="H5" s="192"/>
      <c r="I5" s="192"/>
      <c r="J5" s="192"/>
      <c r="K5" s="7"/>
      <c r="L5" s="8"/>
      <c r="M5" s="8"/>
      <c r="N5" s="8"/>
      <c r="O5" s="8"/>
      <c r="P5" s="180" t="s">
        <v>23</v>
      </c>
      <c r="Q5" s="181"/>
      <c r="R5" s="193" t="s">
        <v>69</v>
      </c>
      <c r="S5" s="194"/>
      <c r="T5" s="194"/>
      <c r="U5" s="9"/>
      <c r="V5" s="180" t="s">
        <v>24</v>
      </c>
      <c r="W5" s="181"/>
      <c r="X5" s="182">
        <v>45078</v>
      </c>
      <c r="Y5" s="183"/>
    </row>
    <row r="6" spans="2:25" ht="15" thickBot="1" x14ac:dyDescent="0.25">
      <c r="B6" s="10" t="s">
        <v>2</v>
      </c>
      <c r="C6" s="184" t="s">
        <v>66</v>
      </c>
      <c r="D6" s="184"/>
      <c r="E6" s="184"/>
      <c r="F6" s="184"/>
      <c r="G6" s="184"/>
      <c r="H6" s="184"/>
      <c r="I6" s="184"/>
      <c r="J6" s="184"/>
      <c r="K6" s="11"/>
      <c r="L6" s="11"/>
      <c r="M6" s="11"/>
      <c r="N6" s="11"/>
      <c r="O6" s="11"/>
      <c r="P6" s="185"/>
      <c r="Q6" s="186"/>
      <c r="R6" s="187"/>
      <c r="S6" s="187"/>
      <c r="T6" s="187"/>
      <c r="U6" s="12"/>
      <c r="V6" s="188" t="s">
        <v>25</v>
      </c>
      <c r="W6" s="189"/>
      <c r="X6" s="190">
        <v>46173</v>
      </c>
      <c r="Y6" s="191"/>
    </row>
    <row r="7" spans="2:25" ht="20.25" customHeight="1" thickBot="1" x14ac:dyDescent="0.25">
      <c r="B7" s="195" t="s">
        <v>3</v>
      </c>
      <c r="C7" s="196"/>
      <c r="D7" s="196"/>
      <c r="E7" s="196"/>
      <c r="F7" s="196"/>
      <c r="G7" s="196"/>
      <c r="H7" s="196"/>
      <c r="I7" s="196"/>
      <c r="J7" s="196"/>
      <c r="K7" s="197"/>
      <c r="L7" s="198" t="s">
        <v>4</v>
      </c>
      <c r="M7" s="199"/>
      <c r="N7" s="200" t="s">
        <v>5</v>
      </c>
      <c r="O7" s="201"/>
      <c r="P7" s="202" t="s">
        <v>6</v>
      </c>
      <c r="Q7" s="203"/>
      <c r="R7" s="203"/>
      <c r="S7" s="203"/>
      <c r="T7" s="203"/>
      <c r="U7" s="204"/>
      <c r="V7" s="223" t="s">
        <v>7</v>
      </c>
      <c r="W7" s="223"/>
      <c r="X7" s="223"/>
      <c r="Y7" s="224"/>
    </row>
    <row r="8" spans="2:25" ht="18.75" customHeight="1" x14ac:dyDescent="0.2">
      <c r="B8" s="166" t="s">
        <v>54</v>
      </c>
      <c r="C8" s="163" t="s">
        <v>26</v>
      </c>
      <c r="D8" s="163" t="s">
        <v>27</v>
      </c>
      <c r="E8" s="163" t="s">
        <v>28</v>
      </c>
      <c r="F8" s="214" t="s">
        <v>29</v>
      </c>
      <c r="G8" s="214" t="s">
        <v>30</v>
      </c>
      <c r="H8" s="163" t="s">
        <v>31</v>
      </c>
      <c r="I8" s="163" t="s">
        <v>32</v>
      </c>
      <c r="J8" s="163" t="s">
        <v>33</v>
      </c>
      <c r="K8" s="208" t="s">
        <v>34</v>
      </c>
      <c r="L8" s="205" t="s">
        <v>35</v>
      </c>
      <c r="M8" s="208" t="s">
        <v>36</v>
      </c>
      <c r="N8" s="205" t="s">
        <v>37</v>
      </c>
      <c r="O8" s="208" t="s">
        <v>38</v>
      </c>
      <c r="P8" s="234" t="s">
        <v>8</v>
      </c>
      <c r="Q8" s="235"/>
      <c r="R8" s="236" t="s">
        <v>9</v>
      </c>
      <c r="S8" s="237"/>
      <c r="T8" s="238" t="s">
        <v>10</v>
      </c>
      <c r="U8" s="239"/>
      <c r="V8" s="13"/>
      <c r="W8" s="13"/>
      <c r="X8" s="13"/>
      <c r="Y8" s="14"/>
    </row>
    <row r="9" spans="2:25" ht="18" customHeight="1" x14ac:dyDescent="0.2">
      <c r="B9" s="167"/>
      <c r="C9" s="164"/>
      <c r="D9" s="164"/>
      <c r="E9" s="164"/>
      <c r="F9" s="215"/>
      <c r="G9" s="215"/>
      <c r="H9" s="164"/>
      <c r="I9" s="164"/>
      <c r="J9" s="164"/>
      <c r="K9" s="209"/>
      <c r="L9" s="206"/>
      <c r="M9" s="209"/>
      <c r="N9" s="206"/>
      <c r="O9" s="209"/>
      <c r="P9" s="217" t="s">
        <v>39</v>
      </c>
      <c r="Q9" s="220" t="s">
        <v>40</v>
      </c>
      <c r="R9" s="217" t="s">
        <v>41</v>
      </c>
      <c r="S9" s="220" t="s">
        <v>42</v>
      </c>
      <c r="T9" s="211" t="s">
        <v>43</v>
      </c>
      <c r="U9" s="220" t="s">
        <v>44</v>
      </c>
      <c r="V9" s="227" t="s">
        <v>45</v>
      </c>
      <c r="W9" s="220" t="s">
        <v>46</v>
      </c>
      <c r="X9" s="231" t="s">
        <v>47</v>
      </c>
      <c r="Y9" s="225" t="s">
        <v>48</v>
      </c>
    </row>
    <row r="10" spans="2:25" ht="18" customHeight="1" x14ac:dyDescent="0.2">
      <c r="B10" s="167"/>
      <c r="C10" s="164"/>
      <c r="D10" s="164"/>
      <c r="E10" s="164"/>
      <c r="F10" s="215"/>
      <c r="G10" s="215"/>
      <c r="H10" s="164"/>
      <c r="I10" s="164"/>
      <c r="J10" s="164"/>
      <c r="K10" s="209"/>
      <c r="L10" s="206"/>
      <c r="M10" s="209"/>
      <c r="N10" s="206"/>
      <c r="O10" s="209"/>
      <c r="P10" s="218"/>
      <c r="Q10" s="221"/>
      <c r="R10" s="218"/>
      <c r="S10" s="229"/>
      <c r="T10" s="212"/>
      <c r="U10" s="221"/>
      <c r="V10" s="227"/>
      <c r="W10" s="229"/>
      <c r="X10" s="232"/>
      <c r="Y10" s="225"/>
    </row>
    <row r="11" spans="2:25" ht="16.5" customHeight="1" thickBot="1" x14ac:dyDescent="0.25">
      <c r="B11" s="168"/>
      <c r="C11" s="165"/>
      <c r="D11" s="165"/>
      <c r="E11" s="165"/>
      <c r="F11" s="216"/>
      <c r="G11" s="216"/>
      <c r="H11" s="165"/>
      <c r="I11" s="165"/>
      <c r="J11" s="165"/>
      <c r="K11" s="210"/>
      <c r="L11" s="207"/>
      <c r="M11" s="210"/>
      <c r="N11" s="207"/>
      <c r="O11" s="210"/>
      <c r="P11" s="219"/>
      <c r="Q11" s="222"/>
      <c r="R11" s="219"/>
      <c r="S11" s="230"/>
      <c r="T11" s="213"/>
      <c r="U11" s="222"/>
      <c r="V11" s="228"/>
      <c r="W11" s="230"/>
      <c r="X11" s="233"/>
      <c r="Y11" s="226"/>
    </row>
    <row r="12" spans="2:25" ht="14.25" x14ac:dyDescent="0.2">
      <c r="B12" s="269"/>
      <c r="C12" s="270"/>
      <c r="D12" s="270"/>
      <c r="E12" s="270"/>
      <c r="F12" s="270"/>
      <c r="G12" s="270"/>
      <c r="H12" s="270"/>
      <c r="I12" s="270"/>
      <c r="J12" s="270"/>
      <c r="K12" s="271"/>
      <c r="L12" s="15"/>
      <c r="M12" s="16"/>
      <c r="N12" s="17"/>
      <c r="O12" s="16"/>
      <c r="P12" s="18"/>
      <c r="Q12" s="19"/>
      <c r="R12" s="20"/>
      <c r="S12" s="19"/>
      <c r="T12" s="21"/>
      <c r="U12" s="19"/>
      <c r="V12" s="22"/>
      <c r="W12" s="23"/>
      <c r="X12" s="24"/>
      <c r="Y12" s="25"/>
    </row>
    <row r="13" spans="2:25" s="26" customFormat="1" ht="18" customHeight="1" x14ac:dyDescent="0.2">
      <c r="B13" s="157" t="s">
        <v>88</v>
      </c>
      <c r="C13" s="158"/>
      <c r="D13" s="158"/>
      <c r="E13" s="158"/>
      <c r="F13" s="158"/>
      <c r="G13" s="158"/>
      <c r="H13" s="158"/>
      <c r="I13" s="158"/>
      <c r="J13" s="158"/>
      <c r="K13" s="159"/>
      <c r="L13" s="35"/>
      <c r="M13" s="36"/>
      <c r="N13" s="35"/>
      <c r="O13" s="36"/>
      <c r="P13" s="35"/>
      <c r="Q13" s="36"/>
      <c r="R13" s="35"/>
      <c r="S13" s="36"/>
      <c r="T13" s="37"/>
      <c r="U13" s="36"/>
      <c r="V13" s="38"/>
      <c r="W13" s="36"/>
      <c r="X13" s="39"/>
      <c r="Y13" s="25"/>
    </row>
    <row r="14" spans="2:25" s="26" customFormat="1" ht="18" customHeight="1" x14ac:dyDescent="0.2">
      <c r="B14" s="27" t="s">
        <v>70</v>
      </c>
      <c r="C14" s="28" t="s">
        <v>60</v>
      </c>
      <c r="D14" s="29" t="s">
        <v>61</v>
      </c>
      <c r="E14" s="28">
        <v>2020</v>
      </c>
      <c r="F14" s="30">
        <v>220318</v>
      </c>
      <c r="G14" s="31">
        <v>25100</v>
      </c>
      <c r="H14" s="31">
        <v>1610328</v>
      </c>
      <c r="I14" s="54" t="s">
        <v>16</v>
      </c>
      <c r="J14" s="54" t="s">
        <v>16</v>
      </c>
      <c r="K14" s="55" t="s">
        <v>16</v>
      </c>
      <c r="L14" s="56">
        <v>0</v>
      </c>
      <c r="M14" s="36">
        <v>5800</v>
      </c>
      <c r="N14" s="35">
        <v>0</v>
      </c>
      <c r="O14" s="36">
        <v>5800</v>
      </c>
      <c r="P14" s="35">
        <v>0</v>
      </c>
      <c r="Q14" s="36">
        <v>0</v>
      </c>
      <c r="R14" s="35">
        <v>0</v>
      </c>
      <c r="S14" s="36">
        <v>0</v>
      </c>
      <c r="T14" s="37">
        <v>5800</v>
      </c>
      <c r="U14" s="36">
        <v>5800</v>
      </c>
      <c r="V14" s="38">
        <v>0</v>
      </c>
      <c r="W14" s="36">
        <v>0</v>
      </c>
      <c r="X14" s="39">
        <v>0</v>
      </c>
      <c r="Y14" s="40"/>
    </row>
    <row r="15" spans="2:25" s="26" customFormat="1" ht="18" customHeight="1" x14ac:dyDescent="0.2">
      <c r="B15" s="27" t="s">
        <v>70</v>
      </c>
      <c r="C15" s="28" t="s">
        <v>60</v>
      </c>
      <c r="D15" s="29" t="s">
        <v>11</v>
      </c>
      <c r="E15" s="28">
        <v>2023</v>
      </c>
      <c r="F15" s="30">
        <v>220318</v>
      </c>
      <c r="G15" s="31">
        <v>25100</v>
      </c>
      <c r="H15" s="31">
        <v>1610232</v>
      </c>
      <c r="I15" s="54" t="s">
        <v>16</v>
      </c>
      <c r="J15" s="54" t="s">
        <v>16</v>
      </c>
      <c r="K15" s="55" t="s">
        <v>16</v>
      </c>
      <c r="L15" s="57">
        <v>100000</v>
      </c>
      <c r="M15" s="58">
        <v>891159</v>
      </c>
      <c r="N15" s="35">
        <v>173037</v>
      </c>
      <c r="O15" s="58">
        <v>893189</v>
      </c>
      <c r="P15" s="59">
        <v>20886.63</v>
      </c>
      <c r="Q15" s="36">
        <v>15033</v>
      </c>
      <c r="R15" s="59">
        <v>202180</v>
      </c>
      <c r="S15" s="36">
        <v>27979</v>
      </c>
      <c r="T15" s="38">
        <v>836633</v>
      </c>
      <c r="U15" s="36">
        <v>840395</v>
      </c>
      <c r="V15" s="38">
        <v>11487</v>
      </c>
      <c r="W15" s="36">
        <v>12946</v>
      </c>
      <c r="X15" s="39">
        <v>187282</v>
      </c>
      <c r="Y15" s="40"/>
    </row>
    <row r="16" spans="2:25" ht="18" customHeight="1" x14ac:dyDescent="0.2">
      <c r="B16" s="240" t="s">
        <v>55</v>
      </c>
      <c r="C16" s="241"/>
      <c r="D16" s="241"/>
      <c r="E16" s="241"/>
      <c r="F16" s="241"/>
      <c r="G16" s="241"/>
      <c r="H16" s="241"/>
      <c r="I16" s="241"/>
      <c r="J16" s="241"/>
      <c r="K16" s="242"/>
      <c r="L16" s="145">
        <f t="shared" ref="L16:X16" si="0">SUM(L14:L15)</f>
        <v>100000</v>
      </c>
      <c r="M16" s="146">
        <f t="shared" si="0"/>
        <v>896959</v>
      </c>
      <c r="N16" s="145">
        <f t="shared" si="0"/>
        <v>173037</v>
      </c>
      <c r="O16" s="146">
        <f t="shared" si="0"/>
        <v>898989</v>
      </c>
      <c r="P16" s="145">
        <f t="shared" si="0"/>
        <v>20886.63</v>
      </c>
      <c r="Q16" s="148">
        <f t="shared" si="0"/>
        <v>15033</v>
      </c>
      <c r="R16" s="152">
        <f t="shared" si="0"/>
        <v>202180</v>
      </c>
      <c r="S16" s="148">
        <f t="shared" si="0"/>
        <v>27979</v>
      </c>
      <c r="T16" s="153">
        <f t="shared" si="0"/>
        <v>842433</v>
      </c>
      <c r="U16" s="148">
        <f t="shared" si="0"/>
        <v>846195</v>
      </c>
      <c r="V16" s="149">
        <f t="shared" si="0"/>
        <v>11487</v>
      </c>
      <c r="W16" s="148">
        <f t="shared" si="0"/>
        <v>12946</v>
      </c>
      <c r="X16" s="150">
        <f t="shared" si="0"/>
        <v>187282</v>
      </c>
      <c r="Y16" s="151">
        <v>45383</v>
      </c>
    </row>
    <row r="17" spans="2:25" x14ac:dyDescent="0.2">
      <c r="B17" s="243"/>
      <c r="C17" s="244"/>
      <c r="D17" s="244"/>
      <c r="E17" s="244"/>
      <c r="F17" s="244"/>
      <c r="G17" s="244"/>
      <c r="H17" s="244"/>
      <c r="I17" s="244"/>
      <c r="J17" s="244"/>
      <c r="K17" s="245"/>
      <c r="L17" s="48"/>
      <c r="M17" s="49"/>
      <c r="N17" s="48"/>
      <c r="O17" s="49"/>
      <c r="P17" s="50"/>
      <c r="Q17" s="51"/>
      <c r="R17" s="50"/>
      <c r="S17" s="51"/>
      <c r="T17" s="52"/>
      <c r="U17" s="51"/>
      <c r="V17" s="52"/>
      <c r="W17" s="51"/>
      <c r="X17" s="53"/>
      <c r="Y17" s="25"/>
    </row>
    <row r="18" spans="2:25" s="26" customFormat="1" ht="18" customHeight="1" x14ac:dyDescent="0.2">
      <c r="B18" s="157" t="s">
        <v>71</v>
      </c>
      <c r="C18" s="158"/>
      <c r="D18" s="158"/>
      <c r="E18" s="158"/>
      <c r="F18" s="158"/>
      <c r="G18" s="158"/>
      <c r="H18" s="158"/>
      <c r="I18" s="158"/>
      <c r="J18" s="158"/>
      <c r="K18" s="159"/>
      <c r="L18" s="35"/>
      <c r="M18" s="36"/>
      <c r="N18" s="35"/>
      <c r="O18" s="36"/>
      <c r="P18" s="35"/>
      <c r="Q18" s="36"/>
      <c r="R18" s="35"/>
      <c r="S18" s="36"/>
      <c r="T18" s="37"/>
      <c r="U18" s="36"/>
      <c r="V18" s="38"/>
      <c r="W18" s="36"/>
      <c r="X18" s="39"/>
      <c r="Y18" s="25"/>
    </row>
    <row r="19" spans="2:25" s="26" customFormat="1" ht="18" customHeight="1" x14ac:dyDescent="0.2">
      <c r="B19" s="27" t="s">
        <v>72</v>
      </c>
      <c r="C19" s="28" t="s">
        <v>60</v>
      </c>
      <c r="D19" s="29" t="s">
        <v>11</v>
      </c>
      <c r="E19" s="28">
        <v>2022</v>
      </c>
      <c r="F19" s="30">
        <v>220620</v>
      </c>
      <c r="G19" s="31">
        <v>25100</v>
      </c>
      <c r="H19" s="31">
        <v>1610314</v>
      </c>
      <c r="I19" s="32" t="s">
        <v>16</v>
      </c>
      <c r="J19" s="54" t="s">
        <v>16</v>
      </c>
      <c r="K19" s="68" t="s">
        <v>14</v>
      </c>
      <c r="L19" s="57">
        <v>19723</v>
      </c>
      <c r="M19" s="58">
        <f>SUM(L19:L19)</f>
        <v>19723</v>
      </c>
      <c r="N19" s="35">
        <v>28448</v>
      </c>
      <c r="O19" s="36">
        <v>38104</v>
      </c>
      <c r="P19" s="35">
        <v>4357.03</v>
      </c>
      <c r="Q19" s="36">
        <v>5164</v>
      </c>
      <c r="R19" s="56">
        <v>4576</v>
      </c>
      <c r="S19" s="36">
        <v>10377</v>
      </c>
      <c r="T19" s="37">
        <v>4576</v>
      </c>
      <c r="U19" s="36">
        <v>18070</v>
      </c>
      <c r="V19" s="38">
        <v>9053</v>
      </c>
      <c r="W19" s="36">
        <v>50290</v>
      </c>
      <c r="X19" s="39">
        <v>21458</v>
      </c>
      <c r="Y19" s="40"/>
    </row>
    <row r="20" spans="2:25" ht="18" customHeight="1" x14ac:dyDescent="0.2">
      <c r="B20" s="240" t="s">
        <v>55</v>
      </c>
      <c r="C20" s="241"/>
      <c r="D20" s="241"/>
      <c r="E20" s="241"/>
      <c r="F20" s="241"/>
      <c r="G20" s="241"/>
      <c r="H20" s="241"/>
      <c r="I20" s="241"/>
      <c r="J20" s="241"/>
      <c r="K20" s="242"/>
      <c r="L20" s="145">
        <f t="shared" ref="L20:X20" si="1">SUM(L19:L19)</f>
        <v>19723</v>
      </c>
      <c r="M20" s="146">
        <f t="shared" si="1"/>
        <v>19723</v>
      </c>
      <c r="N20" s="145">
        <f t="shared" si="1"/>
        <v>28448</v>
      </c>
      <c r="O20" s="146">
        <f t="shared" si="1"/>
        <v>38104</v>
      </c>
      <c r="P20" s="147">
        <f t="shared" si="1"/>
        <v>4357.03</v>
      </c>
      <c r="Q20" s="148">
        <f t="shared" si="1"/>
        <v>5164</v>
      </c>
      <c r="R20" s="147">
        <f t="shared" si="1"/>
        <v>4576</v>
      </c>
      <c r="S20" s="148">
        <f t="shared" si="1"/>
        <v>10377</v>
      </c>
      <c r="T20" s="149">
        <f t="shared" si="1"/>
        <v>4576</v>
      </c>
      <c r="U20" s="148">
        <f t="shared" si="1"/>
        <v>18070</v>
      </c>
      <c r="V20" s="149">
        <f t="shared" si="1"/>
        <v>9053</v>
      </c>
      <c r="W20" s="148">
        <f t="shared" si="1"/>
        <v>50290</v>
      </c>
      <c r="X20" s="150">
        <f t="shared" si="1"/>
        <v>21458</v>
      </c>
      <c r="Y20" s="151">
        <v>45352</v>
      </c>
    </row>
    <row r="21" spans="2:25" x14ac:dyDescent="0.2">
      <c r="B21" s="243"/>
      <c r="C21" s="244"/>
      <c r="D21" s="244"/>
      <c r="E21" s="244"/>
      <c r="F21" s="244"/>
      <c r="G21" s="244"/>
      <c r="H21" s="244"/>
      <c r="I21" s="244"/>
      <c r="J21" s="244"/>
      <c r="K21" s="245"/>
      <c r="L21" s="48"/>
      <c r="M21" s="49"/>
      <c r="N21" s="48"/>
      <c r="O21" s="49"/>
      <c r="P21" s="50"/>
      <c r="Q21" s="51"/>
      <c r="R21" s="50"/>
      <c r="S21" s="51"/>
      <c r="T21" s="52"/>
      <c r="U21" s="51"/>
      <c r="V21" s="52"/>
      <c r="W21" s="51"/>
      <c r="X21" s="53"/>
      <c r="Y21" s="25"/>
    </row>
    <row r="22" spans="2:25" s="26" customFormat="1" ht="18" customHeight="1" x14ac:dyDescent="0.2">
      <c r="B22" s="157" t="s">
        <v>73</v>
      </c>
      <c r="C22" s="158"/>
      <c r="D22" s="158"/>
      <c r="E22" s="158"/>
      <c r="F22" s="158"/>
      <c r="G22" s="158"/>
      <c r="H22" s="158"/>
      <c r="I22" s="158"/>
      <c r="J22" s="158"/>
      <c r="K22" s="159"/>
      <c r="L22" s="35"/>
      <c r="M22" s="36"/>
      <c r="N22" s="35"/>
      <c r="O22" s="36"/>
      <c r="P22" s="35"/>
      <c r="Q22" s="36"/>
      <c r="R22" s="35"/>
      <c r="S22" s="36"/>
      <c r="T22" s="37"/>
      <c r="U22" s="36"/>
      <c r="V22" s="38"/>
      <c r="W22" s="36"/>
      <c r="X22" s="39"/>
      <c r="Y22" s="25"/>
    </row>
    <row r="23" spans="2:25" s="26" customFormat="1" ht="18" customHeight="1" x14ac:dyDescent="0.2">
      <c r="B23" s="27" t="s">
        <v>74</v>
      </c>
      <c r="C23" s="28" t="s">
        <v>60</v>
      </c>
      <c r="D23" s="29" t="s">
        <v>11</v>
      </c>
      <c r="E23" s="33">
        <v>2022</v>
      </c>
      <c r="F23" s="30">
        <v>220140</v>
      </c>
      <c r="G23" s="31">
        <v>25100</v>
      </c>
      <c r="H23" s="31">
        <v>1610328</v>
      </c>
      <c r="I23" s="70" t="s">
        <v>16</v>
      </c>
      <c r="J23" s="71" t="s">
        <v>16</v>
      </c>
      <c r="K23" s="68" t="s">
        <v>16</v>
      </c>
      <c r="L23" s="56">
        <v>0</v>
      </c>
      <c r="M23" s="36">
        <v>345570</v>
      </c>
      <c r="N23" s="35">
        <v>204500.31263934579</v>
      </c>
      <c r="O23" s="36">
        <v>422614.49991166004</v>
      </c>
      <c r="P23" s="35">
        <v>0</v>
      </c>
      <c r="Q23" s="36">
        <v>0</v>
      </c>
      <c r="R23" s="35">
        <v>71237.25</v>
      </c>
      <c r="S23" s="36">
        <v>0</v>
      </c>
      <c r="T23" s="37">
        <v>343723</v>
      </c>
      <c r="U23" s="36">
        <v>349930</v>
      </c>
      <c r="V23" s="38">
        <v>0</v>
      </c>
      <c r="W23" s="36">
        <v>0</v>
      </c>
      <c r="X23" s="39">
        <v>71237.25</v>
      </c>
      <c r="Y23" s="40"/>
    </row>
    <row r="24" spans="2:25" s="26" customFormat="1" ht="18" customHeight="1" x14ac:dyDescent="0.2">
      <c r="B24" s="27" t="s">
        <v>74</v>
      </c>
      <c r="C24" s="28" t="s">
        <v>60</v>
      </c>
      <c r="D24" s="29" t="s">
        <v>17</v>
      </c>
      <c r="E24" s="33">
        <v>2022</v>
      </c>
      <c r="F24" s="30">
        <v>220112</v>
      </c>
      <c r="G24" s="31">
        <v>25100</v>
      </c>
      <c r="H24" s="31">
        <v>1610920</v>
      </c>
      <c r="I24" s="70" t="s">
        <v>16</v>
      </c>
      <c r="J24" s="71" t="s">
        <v>16</v>
      </c>
      <c r="K24" s="34" t="s">
        <v>16</v>
      </c>
      <c r="L24" s="57">
        <v>24910</v>
      </c>
      <c r="M24" s="58">
        <v>24910</v>
      </c>
      <c r="N24" s="35">
        <v>14741.160366484659</v>
      </c>
      <c r="O24" s="58">
        <v>30463.660597851238</v>
      </c>
      <c r="P24" s="59">
        <v>0</v>
      </c>
      <c r="Q24" s="36">
        <v>0</v>
      </c>
      <c r="R24" s="59">
        <v>24687.99</v>
      </c>
      <c r="S24" s="36">
        <v>0</v>
      </c>
      <c r="T24" s="38">
        <v>24687.989999999998</v>
      </c>
      <c r="U24" s="36">
        <v>25224</v>
      </c>
      <c r="V24" s="38">
        <v>0</v>
      </c>
      <c r="W24" s="36">
        <v>0</v>
      </c>
      <c r="X24" s="39">
        <v>24687.99</v>
      </c>
      <c r="Y24" s="40"/>
    </row>
    <row r="25" spans="2:25" s="26" customFormat="1" ht="18" customHeight="1" x14ac:dyDescent="0.2">
      <c r="B25" s="27" t="s">
        <v>74</v>
      </c>
      <c r="C25" s="28" t="s">
        <v>60</v>
      </c>
      <c r="D25" s="72" t="s">
        <v>18</v>
      </c>
      <c r="E25" s="73">
        <v>2023</v>
      </c>
      <c r="F25" s="74">
        <v>220112</v>
      </c>
      <c r="G25" s="75">
        <v>25100</v>
      </c>
      <c r="H25" s="75">
        <v>1610328</v>
      </c>
      <c r="I25" s="76" t="s">
        <v>16</v>
      </c>
      <c r="J25" s="77" t="s">
        <v>16</v>
      </c>
      <c r="K25" s="78" t="s">
        <v>16</v>
      </c>
      <c r="L25" s="79">
        <v>104956</v>
      </c>
      <c r="M25" s="80">
        <v>104956</v>
      </c>
      <c r="N25" s="81">
        <v>62110.526994169559</v>
      </c>
      <c r="O25" s="80">
        <v>128355.83949048872</v>
      </c>
      <c r="P25" s="82">
        <v>22008.07</v>
      </c>
      <c r="Q25" s="83">
        <v>23446</v>
      </c>
      <c r="R25" s="82">
        <v>55401.82</v>
      </c>
      <c r="S25" s="83">
        <v>211014</v>
      </c>
      <c r="T25" s="84">
        <v>55401.82</v>
      </c>
      <c r="U25" s="83">
        <v>65128</v>
      </c>
      <c r="V25" s="84">
        <v>3257</v>
      </c>
      <c r="W25" s="83">
        <v>23446</v>
      </c>
      <c r="X25" s="85">
        <v>173075</v>
      </c>
      <c r="Y25" s="86">
        <v>45323</v>
      </c>
    </row>
    <row r="26" spans="2:25" ht="18" customHeight="1" x14ac:dyDescent="0.2">
      <c r="B26" s="240" t="s">
        <v>55</v>
      </c>
      <c r="C26" s="241"/>
      <c r="D26" s="241"/>
      <c r="E26" s="241"/>
      <c r="F26" s="241"/>
      <c r="G26" s="241"/>
      <c r="H26" s="241"/>
      <c r="I26" s="241"/>
      <c r="J26" s="241"/>
      <c r="K26" s="242"/>
      <c r="L26" s="145">
        <f t="shared" ref="L26:X26" si="2">SUM(L23:L25)</f>
        <v>129866</v>
      </c>
      <c r="M26" s="146">
        <f t="shared" si="2"/>
        <v>475436</v>
      </c>
      <c r="N26" s="145">
        <f t="shared" si="2"/>
        <v>281352</v>
      </c>
      <c r="O26" s="146">
        <f t="shared" si="2"/>
        <v>581434</v>
      </c>
      <c r="P26" s="145">
        <f t="shared" si="2"/>
        <v>22008.07</v>
      </c>
      <c r="Q26" s="148">
        <f t="shared" si="2"/>
        <v>23446</v>
      </c>
      <c r="R26" s="152">
        <f t="shared" si="2"/>
        <v>151327.06</v>
      </c>
      <c r="S26" s="148">
        <f t="shared" si="2"/>
        <v>211014</v>
      </c>
      <c r="T26" s="153">
        <f t="shared" si="2"/>
        <v>423812.81</v>
      </c>
      <c r="U26" s="148">
        <f t="shared" si="2"/>
        <v>440282</v>
      </c>
      <c r="V26" s="149">
        <f t="shared" si="2"/>
        <v>3257</v>
      </c>
      <c r="W26" s="148">
        <f t="shared" si="2"/>
        <v>23446</v>
      </c>
      <c r="X26" s="150">
        <f t="shared" si="2"/>
        <v>269000.24</v>
      </c>
      <c r="Y26" s="151">
        <v>45413</v>
      </c>
    </row>
    <row r="27" spans="2:25" s="26" customFormat="1" ht="18" customHeight="1" x14ac:dyDescent="0.2">
      <c r="B27" s="157" t="s">
        <v>75</v>
      </c>
      <c r="C27" s="158"/>
      <c r="D27" s="158"/>
      <c r="E27" s="158"/>
      <c r="F27" s="158"/>
      <c r="G27" s="158"/>
      <c r="H27" s="158"/>
      <c r="I27" s="158"/>
      <c r="J27" s="158"/>
      <c r="K27" s="159"/>
      <c r="L27" s="35"/>
      <c r="M27" s="36"/>
      <c r="N27" s="35"/>
      <c r="O27" s="36"/>
      <c r="P27" s="35"/>
      <c r="Q27" s="36"/>
      <c r="R27" s="35"/>
      <c r="S27" s="36"/>
      <c r="T27" s="37"/>
      <c r="U27" s="36"/>
      <c r="V27" s="38"/>
      <c r="W27" s="36"/>
      <c r="X27" s="39"/>
      <c r="Y27" s="25"/>
    </row>
    <row r="28" spans="2:25" s="26" customFormat="1" ht="18" customHeight="1" x14ac:dyDescent="0.2">
      <c r="B28" s="27" t="s">
        <v>76</v>
      </c>
      <c r="C28" s="28" t="s">
        <v>60</v>
      </c>
      <c r="D28" s="29" t="s">
        <v>11</v>
      </c>
      <c r="E28" s="28">
        <v>2022</v>
      </c>
      <c r="F28" s="30">
        <v>220318</v>
      </c>
      <c r="G28" s="31">
        <v>25100</v>
      </c>
      <c r="H28" s="31">
        <v>1610328</v>
      </c>
      <c r="I28" s="54" t="s">
        <v>16</v>
      </c>
      <c r="J28" s="54" t="s">
        <v>16</v>
      </c>
      <c r="K28" s="55" t="s">
        <v>16</v>
      </c>
      <c r="L28" s="56">
        <v>0</v>
      </c>
      <c r="M28" s="36">
        <v>5800</v>
      </c>
      <c r="N28" s="35">
        <v>0</v>
      </c>
      <c r="O28" s="36">
        <v>5800</v>
      </c>
      <c r="P28" s="35">
        <v>0</v>
      </c>
      <c r="Q28" s="36">
        <v>0</v>
      </c>
      <c r="R28" s="35">
        <v>0</v>
      </c>
      <c r="S28" s="36">
        <v>0</v>
      </c>
      <c r="T28" s="37">
        <v>5800</v>
      </c>
      <c r="U28" s="36">
        <v>5800</v>
      </c>
      <c r="V28" s="38">
        <v>0</v>
      </c>
      <c r="W28" s="36">
        <v>0</v>
      </c>
      <c r="X28" s="39">
        <v>0</v>
      </c>
      <c r="Y28" s="40"/>
    </row>
    <row r="29" spans="2:25" s="26" customFormat="1" ht="18" customHeight="1" x14ac:dyDescent="0.2">
      <c r="B29" s="27" t="s">
        <v>76</v>
      </c>
      <c r="C29" s="28" t="s">
        <v>60</v>
      </c>
      <c r="D29" s="29" t="s">
        <v>11</v>
      </c>
      <c r="E29" s="28">
        <v>2022</v>
      </c>
      <c r="F29" s="30">
        <v>220318</v>
      </c>
      <c r="G29" s="31">
        <v>25100</v>
      </c>
      <c r="H29" s="31">
        <v>1610232</v>
      </c>
      <c r="I29" s="54" t="s">
        <v>16</v>
      </c>
      <c r="J29" s="54" t="s">
        <v>16</v>
      </c>
      <c r="K29" s="55" t="s">
        <v>16</v>
      </c>
      <c r="L29" s="57">
        <v>100000</v>
      </c>
      <c r="M29" s="58">
        <v>891159</v>
      </c>
      <c r="N29" s="35">
        <v>173037</v>
      </c>
      <c r="O29" s="58">
        <v>893189</v>
      </c>
      <c r="P29" s="59">
        <v>20886.63</v>
      </c>
      <c r="Q29" s="36">
        <v>15033</v>
      </c>
      <c r="R29" s="59">
        <v>202180</v>
      </c>
      <c r="S29" s="36">
        <v>27979</v>
      </c>
      <c r="T29" s="38">
        <v>836633</v>
      </c>
      <c r="U29" s="36">
        <v>840395</v>
      </c>
      <c r="V29" s="38">
        <v>11487</v>
      </c>
      <c r="W29" s="36">
        <v>12946</v>
      </c>
      <c r="X29" s="39">
        <v>187282</v>
      </c>
      <c r="Y29" s="40"/>
    </row>
    <row r="30" spans="2:25" ht="18" customHeight="1" x14ac:dyDescent="0.2">
      <c r="B30" s="240" t="s">
        <v>55</v>
      </c>
      <c r="C30" s="241"/>
      <c r="D30" s="241"/>
      <c r="E30" s="241"/>
      <c r="F30" s="241"/>
      <c r="G30" s="241"/>
      <c r="H30" s="241"/>
      <c r="I30" s="241"/>
      <c r="J30" s="241"/>
      <c r="K30" s="242"/>
      <c r="L30" s="145">
        <f t="shared" ref="L30:X30" si="3">SUM(L28:L29)</f>
        <v>100000</v>
      </c>
      <c r="M30" s="146">
        <f t="shared" si="3"/>
        <v>896959</v>
      </c>
      <c r="N30" s="145">
        <f t="shared" si="3"/>
        <v>173037</v>
      </c>
      <c r="O30" s="146">
        <f t="shared" si="3"/>
        <v>898989</v>
      </c>
      <c r="P30" s="145">
        <f t="shared" si="3"/>
        <v>20886.63</v>
      </c>
      <c r="Q30" s="148">
        <f t="shared" si="3"/>
        <v>15033</v>
      </c>
      <c r="R30" s="152">
        <f t="shared" si="3"/>
        <v>202180</v>
      </c>
      <c r="S30" s="148">
        <f t="shared" si="3"/>
        <v>27979</v>
      </c>
      <c r="T30" s="153">
        <f t="shared" si="3"/>
        <v>842433</v>
      </c>
      <c r="U30" s="148">
        <f t="shared" si="3"/>
        <v>846195</v>
      </c>
      <c r="V30" s="149">
        <f t="shared" si="3"/>
        <v>11487</v>
      </c>
      <c r="W30" s="148">
        <f t="shared" si="3"/>
        <v>12946</v>
      </c>
      <c r="X30" s="150">
        <f t="shared" si="3"/>
        <v>187282</v>
      </c>
      <c r="Y30" s="151">
        <v>45383</v>
      </c>
    </row>
    <row r="31" spans="2:25" s="93" customFormat="1" ht="18" customHeight="1" x14ac:dyDescent="0.2">
      <c r="B31" s="246" t="s">
        <v>77</v>
      </c>
      <c r="C31" s="247"/>
      <c r="D31" s="247"/>
      <c r="E31" s="247"/>
      <c r="F31" s="247"/>
      <c r="G31" s="247"/>
      <c r="H31" s="247"/>
      <c r="I31" s="247"/>
      <c r="J31" s="247"/>
      <c r="K31" s="248"/>
      <c r="L31" s="87"/>
      <c r="M31" s="88"/>
      <c r="N31" s="87"/>
      <c r="O31" s="88"/>
      <c r="P31" s="89"/>
      <c r="Q31" s="90"/>
      <c r="R31" s="89"/>
      <c r="S31" s="90"/>
      <c r="T31" s="91"/>
      <c r="U31" s="90"/>
      <c r="V31" s="91"/>
      <c r="W31" s="90"/>
      <c r="X31" s="92"/>
      <c r="Y31" s="25"/>
    </row>
    <row r="32" spans="2:25" ht="18" customHeight="1" x14ac:dyDescent="0.2">
      <c r="B32" s="258" t="s">
        <v>56</v>
      </c>
      <c r="C32" s="259"/>
      <c r="D32" s="259"/>
      <c r="E32" s="259"/>
      <c r="F32" s="259"/>
      <c r="G32" s="259"/>
      <c r="H32" s="259"/>
      <c r="I32" s="259"/>
      <c r="J32" s="259"/>
      <c r="K32" s="260"/>
      <c r="L32" s="41">
        <f>L16+L20+L26+L30</f>
        <v>349589</v>
      </c>
      <c r="M32" s="42">
        <f t="shared" ref="M32:X32" si="4">M16+M20+M26+M30</f>
        <v>2289077</v>
      </c>
      <c r="N32" s="41">
        <f t="shared" si="4"/>
        <v>655874</v>
      </c>
      <c r="O32" s="42">
        <f t="shared" si="4"/>
        <v>2417516</v>
      </c>
      <c r="P32" s="43">
        <f t="shared" si="4"/>
        <v>68138.36</v>
      </c>
      <c r="Q32" s="44">
        <f t="shared" si="4"/>
        <v>58676</v>
      </c>
      <c r="R32" s="43">
        <f t="shared" si="4"/>
        <v>560263.06000000006</v>
      </c>
      <c r="S32" s="44">
        <f t="shared" si="4"/>
        <v>277349</v>
      </c>
      <c r="T32" s="45">
        <f t="shared" si="4"/>
        <v>2113254.81</v>
      </c>
      <c r="U32" s="44">
        <f t="shared" si="4"/>
        <v>2150742</v>
      </c>
      <c r="V32" s="45">
        <f t="shared" si="4"/>
        <v>35284</v>
      </c>
      <c r="W32" s="44">
        <f t="shared" si="4"/>
        <v>99628</v>
      </c>
      <c r="X32" s="46">
        <f t="shared" si="4"/>
        <v>665022.24</v>
      </c>
      <c r="Y32" s="47"/>
    </row>
    <row r="33" spans="2:27" x14ac:dyDescent="0.2">
      <c r="B33" s="249"/>
      <c r="C33" s="250"/>
      <c r="D33" s="250"/>
      <c r="E33" s="250"/>
      <c r="F33" s="250"/>
      <c r="G33" s="250"/>
      <c r="H33" s="250"/>
      <c r="I33" s="250"/>
      <c r="J33" s="250"/>
      <c r="K33" s="251"/>
      <c r="L33" s="138"/>
      <c r="M33" s="139"/>
      <c r="N33" s="138"/>
      <c r="O33" s="139"/>
      <c r="P33" s="140"/>
      <c r="Q33" s="141"/>
      <c r="R33" s="140"/>
      <c r="S33" s="141"/>
      <c r="T33" s="142"/>
      <c r="U33" s="141"/>
      <c r="V33" s="142"/>
      <c r="W33" s="141"/>
      <c r="X33" s="143"/>
      <c r="Y33" s="144"/>
    </row>
    <row r="34" spans="2:27" s="26" customFormat="1" ht="18" customHeight="1" x14ac:dyDescent="0.2">
      <c r="B34" s="157" t="s">
        <v>90</v>
      </c>
      <c r="C34" s="158"/>
      <c r="D34" s="158"/>
      <c r="E34" s="158"/>
      <c r="F34" s="158"/>
      <c r="G34" s="158"/>
      <c r="H34" s="158"/>
      <c r="I34" s="158"/>
      <c r="J34" s="158"/>
      <c r="K34" s="159"/>
      <c r="L34" s="35"/>
      <c r="M34" s="36"/>
      <c r="N34" s="35"/>
      <c r="O34" s="36"/>
      <c r="P34" s="35"/>
      <c r="Q34" s="36"/>
      <c r="R34" s="35"/>
      <c r="S34" s="36"/>
      <c r="T34" s="37"/>
      <c r="U34" s="36"/>
      <c r="V34" s="38"/>
      <c r="W34" s="36"/>
      <c r="X34" s="39"/>
      <c r="Y34" s="25"/>
    </row>
    <row r="35" spans="2:27" s="26" customFormat="1" ht="18" customHeight="1" x14ac:dyDescent="0.2">
      <c r="B35" s="27" t="s">
        <v>91</v>
      </c>
      <c r="C35" s="28" t="s">
        <v>60</v>
      </c>
      <c r="D35" s="29" t="s">
        <v>11</v>
      </c>
      <c r="E35" s="28">
        <v>2021</v>
      </c>
      <c r="F35" s="30">
        <v>232300</v>
      </c>
      <c r="G35" s="31">
        <v>25104</v>
      </c>
      <c r="H35" s="31">
        <v>1611079</v>
      </c>
      <c r="I35" s="54">
        <v>1022406</v>
      </c>
      <c r="J35" s="54" t="s">
        <v>16</v>
      </c>
      <c r="K35" s="68" t="s">
        <v>64</v>
      </c>
      <c r="L35" s="154">
        <v>32630</v>
      </c>
      <c r="M35" s="58">
        <v>32630</v>
      </c>
      <c r="N35" s="35">
        <f>$N$37*AA35</f>
        <v>8559.0773166752388</v>
      </c>
      <c r="O35" s="36">
        <f>$O$37*AA35</f>
        <v>35334.163731675239</v>
      </c>
      <c r="P35" s="35">
        <v>3333.5049611111003</v>
      </c>
      <c r="Q35" s="36">
        <f>$Q$37*AA35</f>
        <v>935.75217783945038</v>
      </c>
      <c r="R35" s="56">
        <v>3333.5049611111003</v>
      </c>
      <c r="S35" s="36">
        <f>$S$37*AA35</f>
        <v>7623.3251388357885</v>
      </c>
      <c r="T35" s="37">
        <v>3333.5049611111003</v>
      </c>
      <c r="U35" s="36">
        <f>$U$37*AA35</f>
        <v>935.75217783945038</v>
      </c>
      <c r="V35" s="38">
        <f>$V$37*AA35</f>
        <v>37.82</v>
      </c>
      <c r="W35" s="36">
        <f>$W$37*AA35</f>
        <v>929.67586499633705</v>
      </c>
      <c r="X35" s="39">
        <f>$X$37*AA35</f>
        <v>8201.98</v>
      </c>
      <c r="Y35" s="40"/>
      <c r="AA35" s="156">
        <f>ROUND(M35/M37,2)</f>
        <v>0.31</v>
      </c>
    </row>
    <row r="36" spans="2:27" s="26" customFormat="1" ht="18" customHeight="1" x14ac:dyDescent="0.2">
      <c r="B36" s="27" t="s">
        <v>91</v>
      </c>
      <c r="C36" s="28" t="s">
        <v>60</v>
      </c>
      <c r="D36" s="29" t="s">
        <v>11</v>
      </c>
      <c r="E36" s="28">
        <v>2022</v>
      </c>
      <c r="F36" s="30">
        <v>232300</v>
      </c>
      <c r="G36" s="31">
        <v>25104</v>
      </c>
      <c r="H36" s="31">
        <v>1611079</v>
      </c>
      <c r="I36" s="54">
        <v>1022406</v>
      </c>
      <c r="J36" s="54" t="s">
        <v>16</v>
      </c>
      <c r="K36" s="68" t="s">
        <v>63</v>
      </c>
      <c r="L36" s="154">
        <v>72450</v>
      </c>
      <c r="M36" s="58">
        <v>72450</v>
      </c>
      <c r="N36" s="35">
        <f>$N$37*AA36</f>
        <v>19050.849511309403</v>
      </c>
      <c r="O36" s="36">
        <f>$O$37*AA36</f>
        <v>78647.009596309406</v>
      </c>
      <c r="P36" s="35">
        <v>0</v>
      </c>
      <c r="Q36" s="36">
        <f>$Q$37*AA36</f>
        <v>2082.8032345458732</v>
      </c>
      <c r="R36" s="56">
        <v>3333.5049611111003</v>
      </c>
      <c r="S36" s="36">
        <f>$S$37*AA36</f>
        <v>16968.046276763529</v>
      </c>
      <c r="T36" s="37">
        <v>3333.5049611111003</v>
      </c>
      <c r="U36" s="36">
        <f>$U$37*AA36</f>
        <v>2082.8032345458732</v>
      </c>
      <c r="V36" s="38">
        <f>$V$37*AA36</f>
        <v>84.179999999999993</v>
      </c>
      <c r="W36" s="36">
        <f>$W$37*AA36</f>
        <v>2069.2785382176535</v>
      </c>
      <c r="X36" s="39">
        <f>$X$37*AA36</f>
        <v>18256.019999999997</v>
      </c>
      <c r="Y36" s="40"/>
      <c r="AA36" s="156">
        <f>ROUND(M36/M37,2)</f>
        <v>0.69</v>
      </c>
    </row>
    <row r="37" spans="2:27" ht="18" customHeight="1" x14ac:dyDescent="0.2">
      <c r="B37" s="160" t="s">
        <v>59</v>
      </c>
      <c r="C37" s="161"/>
      <c r="D37" s="161"/>
      <c r="E37" s="161"/>
      <c r="F37" s="161"/>
      <c r="G37" s="161"/>
      <c r="H37" s="161"/>
      <c r="I37" s="161"/>
      <c r="J37" s="161"/>
      <c r="K37" s="162"/>
      <c r="L37" s="60">
        <f>SUM(L35:L36)</f>
        <v>105080</v>
      </c>
      <c r="M37" s="61">
        <f t="shared" ref="M37:T37" si="5">SUM(M35:M36)</f>
        <v>105080</v>
      </c>
      <c r="N37" s="60">
        <v>27609.926827984644</v>
      </c>
      <c r="O37" s="61">
        <v>113981.17332798465</v>
      </c>
      <c r="P37" s="69">
        <f t="shared" si="5"/>
        <v>3333.5049611111003</v>
      </c>
      <c r="Q37" s="62">
        <v>3018.555412385324</v>
      </c>
      <c r="R37" s="69">
        <f t="shared" si="5"/>
        <v>6667.0099222222007</v>
      </c>
      <c r="S37" s="62">
        <v>24591.371415599318</v>
      </c>
      <c r="T37" s="65">
        <f t="shared" si="5"/>
        <v>6667.0099222222007</v>
      </c>
      <c r="U37" s="62">
        <v>3018.555412385324</v>
      </c>
      <c r="V37" s="65">
        <v>122</v>
      </c>
      <c r="W37" s="62">
        <v>2998.9544032139906</v>
      </c>
      <c r="X37" s="66">
        <v>26458</v>
      </c>
      <c r="Y37" s="67">
        <v>45579</v>
      </c>
    </row>
    <row r="38" spans="2:27" x14ac:dyDescent="0.2">
      <c r="B38" s="243"/>
      <c r="C38" s="244"/>
      <c r="D38" s="244"/>
      <c r="E38" s="244"/>
      <c r="F38" s="244"/>
      <c r="G38" s="244"/>
      <c r="H38" s="244"/>
      <c r="I38" s="244"/>
      <c r="J38" s="244"/>
      <c r="K38" s="245"/>
      <c r="L38" s="48"/>
      <c r="M38" s="49"/>
      <c r="N38" s="48"/>
      <c r="O38" s="49"/>
      <c r="P38" s="50"/>
      <c r="Q38" s="51"/>
      <c r="R38" s="50"/>
      <c r="S38" s="51"/>
      <c r="T38" s="52"/>
      <c r="U38" s="51"/>
      <c r="V38" s="52"/>
      <c r="W38" s="51"/>
      <c r="X38" s="53"/>
      <c r="Y38" s="25"/>
    </row>
    <row r="39" spans="2:27" s="26" customFormat="1" ht="18" customHeight="1" x14ac:dyDescent="0.2">
      <c r="B39" s="157" t="s">
        <v>92</v>
      </c>
      <c r="C39" s="158"/>
      <c r="D39" s="158"/>
      <c r="E39" s="158"/>
      <c r="F39" s="158"/>
      <c r="G39" s="158"/>
      <c r="H39" s="158"/>
      <c r="I39" s="158"/>
      <c r="J39" s="158"/>
      <c r="K39" s="159"/>
      <c r="L39" s="35"/>
      <c r="M39" s="36"/>
      <c r="N39" s="35"/>
      <c r="O39" s="36"/>
      <c r="P39" s="35"/>
      <c r="Q39" s="36"/>
      <c r="R39" s="35"/>
      <c r="S39" s="36"/>
      <c r="T39" s="37"/>
      <c r="U39" s="36"/>
      <c r="V39" s="38"/>
      <c r="W39" s="36"/>
      <c r="X39" s="39"/>
      <c r="Y39" s="25"/>
    </row>
    <row r="40" spans="2:27" s="26" customFormat="1" ht="18" customHeight="1" x14ac:dyDescent="0.2">
      <c r="B40" s="27" t="s">
        <v>93</v>
      </c>
      <c r="C40" s="28" t="s">
        <v>12</v>
      </c>
      <c r="D40" s="29" t="s">
        <v>11</v>
      </c>
      <c r="E40" s="33">
        <v>2022</v>
      </c>
      <c r="F40" s="30">
        <v>220140</v>
      </c>
      <c r="G40" s="31">
        <v>25100</v>
      </c>
      <c r="H40" s="31">
        <v>1610328</v>
      </c>
      <c r="I40" s="70" t="s">
        <v>16</v>
      </c>
      <c r="J40" s="71" t="s">
        <v>16</v>
      </c>
      <c r="K40" s="68" t="s">
        <v>16</v>
      </c>
      <c r="L40" s="56">
        <v>0</v>
      </c>
      <c r="M40" s="36">
        <v>345570</v>
      </c>
      <c r="N40" s="35">
        <v>204500.31263934579</v>
      </c>
      <c r="O40" s="36">
        <v>422614.49991166004</v>
      </c>
      <c r="P40" s="35">
        <v>0</v>
      </c>
      <c r="Q40" s="36">
        <v>0</v>
      </c>
      <c r="R40" s="35">
        <v>71237.25</v>
      </c>
      <c r="S40" s="36">
        <v>0</v>
      </c>
      <c r="T40" s="37">
        <v>343723</v>
      </c>
      <c r="U40" s="36">
        <v>349930</v>
      </c>
      <c r="V40" s="38">
        <v>0</v>
      </c>
      <c r="W40" s="36">
        <v>0</v>
      </c>
      <c r="X40" s="39">
        <v>71237.25</v>
      </c>
      <c r="Y40" s="40"/>
    </row>
    <row r="41" spans="2:27" s="26" customFormat="1" ht="18" customHeight="1" x14ac:dyDescent="0.2">
      <c r="B41" s="27" t="s">
        <v>93</v>
      </c>
      <c r="C41" s="28" t="s">
        <v>12</v>
      </c>
      <c r="D41" s="29" t="s">
        <v>17</v>
      </c>
      <c r="E41" s="33">
        <v>2022</v>
      </c>
      <c r="F41" s="30">
        <v>220112</v>
      </c>
      <c r="G41" s="31">
        <v>25100</v>
      </c>
      <c r="H41" s="31">
        <v>1610920</v>
      </c>
      <c r="I41" s="70" t="s">
        <v>16</v>
      </c>
      <c r="J41" s="71" t="s">
        <v>16</v>
      </c>
      <c r="K41" s="34" t="s">
        <v>16</v>
      </c>
      <c r="L41" s="154">
        <v>24910</v>
      </c>
      <c r="M41" s="58">
        <v>24910</v>
      </c>
      <c r="N41" s="35">
        <v>14741.160366484659</v>
      </c>
      <c r="O41" s="58">
        <v>30463.660597851238</v>
      </c>
      <c r="P41" s="59">
        <v>0</v>
      </c>
      <c r="Q41" s="36">
        <v>0</v>
      </c>
      <c r="R41" s="59">
        <v>24687.99</v>
      </c>
      <c r="S41" s="36">
        <v>0</v>
      </c>
      <c r="T41" s="38">
        <v>24687.989999999998</v>
      </c>
      <c r="U41" s="36">
        <v>25224</v>
      </c>
      <c r="V41" s="38">
        <v>0</v>
      </c>
      <c r="W41" s="36">
        <v>0</v>
      </c>
      <c r="X41" s="39">
        <v>24687.99</v>
      </c>
      <c r="Y41" s="40"/>
    </row>
    <row r="42" spans="2:27" s="26" customFormat="1" ht="18" customHeight="1" x14ac:dyDescent="0.2">
      <c r="B42" s="27" t="s">
        <v>93</v>
      </c>
      <c r="C42" s="28" t="s">
        <v>12</v>
      </c>
      <c r="D42" s="72" t="s">
        <v>18</v>
      </c>
      <c r="E42" s="73">
        <v>2023</v>
      </c>
      <c r="F42" s="74">
        <v>220112</v>
      </c>
      <c r="G42" s="75">
        <v>25100</v>
      </c>
      <c r="H42" s="75">
        <v>1610328</v>
      </c>
      <c r="I42" s="76" t="s">
        <v>16</v>
      </c>
      <c r="J42" s="77" t="s">
        <v>16</v>
      </c>
      <c r="K42" s="78" t="s">
        <v>16</v>
      </c>
      <c r="L42" s="155">
        <v>104956</v>
      </c>
      <c r="M42" s="80">
        <v>104956</v>
      </c>
      <c r="N42" s="81">
        <v>62110.526994169559</v>
      </c>
      <c r="O42" s="80">
        <v>128355.83949048872</v>
      </c>
      <c r="P42" s="82">
        <v>22008.07</v>
      </c>
      <c r="Q42" s="83">
        <v>7487.5185000000001</v>
      </c>
      <c r="R42" s="82">
        <v>55401.82</v>
      </c>
      <c r="S42" s="83">
        <v>211014</v>
      </c>
      <c r="T42" s="84">
        <v>55401.82</v>
      </c>
      <c r="U42" s="83">
        <v>65128</v>
      </c>
      <c r="V42" s="84">
        <v>3257</v>
      </c>
      <c r="W42" s="83">
        <v>23446</v>
      </c>
      <c r="X42" s="85">
        <v>173075</v>
      </c>
      <c r="Y42" s="86">
        <v>45323</v>
      </c>
    </row>
    <row r="43" spans="2:27" ht="18" customHeight="1" x14ac:dyDescent="0.2">
      <c r="B43" s="160" t="s">
        <v>59</v>
      </c>
      <c r="C43" s="161"/>
      <c r="D43" s="161"/>
      <c r="E43" s="161"/>
      <c r="F43" s="161"/>
      <c r="G43" s="161"/>
      <c r="H43" s="161"/>
      <c r="I43" s="161"/>
      <c r="J43" s="161"/>
      <c r="K43" s="162"/>
      <c r="L43" s="60">
        <f t="shared" ref="L43:X43" si="6">SUM(L40:L42)</f>
        <v>129866</v>
      </c>
      <c r="M43" s="61">
        <f t="shared" si="6"/>
        <v>475436</v>
      </c>
      <c r="N43" s="60">
        <f t="shared" si="6"/>
        <v>281352</v>
      </c>
      <c r="O43" s="61">
        <f t="shared" si="6"/>
        <v>581434</v>
      </c>
      <c r="P43" s="60">
        <f t="shared" si="6"/>
        <v>22008.07</v>
      </c>
      <c r="Q43" s="62">
        <f t="shared" si="6"/>
        <v>7487.5185000000001</v>
      </c>
      <c r="R43" s="63">
        <f t="shared" si="6"/>
        <v>151327.06</v>
      </c>
      <c r="S43" s="62">
        <f t="shared" si="6"/>
        <v>211014</v>
      </c>
      <c r="T43" s="64">
        <f t="shared" si="6"/>
        <v>423812.81</v>
      </c>
      <c r="U43" s="62">
        <f t="shared" si="6"/>
        <v>440282</v>
      </c>
      <c r="V43" s="65">
        <f t="shared" si="6"/>
        <v>3257</v>
      </c>
      <c r="W43" s="62">
        <f t="shared" si="6"/>
        <v>23446</v>
      </c>
      <c r="X43" s="66">
        <f t="shared" si="6"/>
        <v>269000.24</v>
      </c>
      <c r="Y43" s="67">
        <v>45383</v>
      </c>
    </row>
    <row r="44" spans="2:27" x14ac:dyDescent="0.2">
      <c r="B44" s="243"/>
      <c r="C44" s="244"/>
      <c r="D44" s="244"/>
      <c r="E44" s="244"/>
      <c r="F44" s="244"/>
      <c r="G44" s="244"/>
      <c r="H44" s="244"/>
      <c r="I44" s="244"/>
      <c r="J44" s="244"/>
      <c r="K44" s="245"/>
      <c r="L44" s="48"/>
      <c r="M44" s="49"/>
      <c r="N44" s="48"/>
      <c r="O44" s="49"/>
      <c r="P44" s="50"/>
      <c r="Q44" s="51"/>
      <c r="R44" s="50"/>
      <c r="S44" s="51"/>
      <c r="T44" s="52"/>
      <c r="U44" s="51"/>
      <c r="V44" s="52"/>
      <c r="W44" s="51"/>
      <c r="X44" s="53"/>
      <c r="Y44" s="25"/>
    </row>
    <row r="45" spans="2:27" s="26" customFormat="1" ht="18" customHeight="1" x14ac:dyDescent="0.2">
      <c r="B45" s="157" t="s">
        <v>94</v>
      </c>
      <c r="C45" s="158"/>
      <c r="D45" s="158"/>
      <c r="E45" s="158"/>
      <c r="F45" s="158"/>
      <c r="G45" s="158"/>
      <c r="H45" s="158"/>
      <c r="I45" s="158"/>
      <c r="J45" s="158"/>
      <c r="K45" s="159"/>
      <c r="L45" s="35"/>
      <c r="M45" s="36"/>
      <c r="N45" s="35"/>
      <c r="O45" s="36"/>
      <c r="P45" s="35"/>
      <c r="Q45" s="36"/>
      <c r="R45" s="35"/>
      <c r="S45" s="36"/>
      <c r="T45" s="37"/>
      <c r="U45" s="36"/>
      <c r="V45" s="38"/>
      <c r="W45" s="36"/>
      <c r="X45" s="39"/>
      <c r="Y45" s="25"/>
    </row>
    <row r="46" spans="2:27" s="26" customFormat="1" ht="18" customHeight="1" x14ac:dyDescent="0.2">
      <c r="B46" s="27" t="s">
        <v>78</v>
      </c>
      <c r="C46" s="28" t="s">
        <v>60</v>
      </c>
      <c r="D46" s="29" t="s">
        <v>11</v>
      </c>
      <c r="E46" s="28">
        <v>2022</v>
      </c>
      <c r="F46" s="30">
        <v>220620</v>
      </c>
      <c r="G46" s="31">
        <v>25100</v>
      </c>
      <c r="H46" s="31">
        <v>1610314</v>
      </c>
      <c r="I46" s="32" t="s">
        <v>16</v>
      </c>
      <c r="J46" s="54" t="s">
        <v>16</v>
      </c>
      <c r="K46" s="68" t="s">
        <v>14</v>
      </c>
      <c r="L46" s="57">
        <v>19723</v>
      </c>
      <c r="M46" s="58">
        <f>SUM(L46:L46)</f>
        <v>19723</v>
      </c>
      <c r="N46" s="35">
        <v>28448</v>
      </c>
      <c r="O46" s="36">
        <v>38104</v>
      </c>
      <c r="P46" s="35">
        <v>4357.03</v>
      </c>
      <c r="Q46" s="36">
        <v>5164</v>
      </c>
      <c r="R46" s="56">
        <v>4576</v>
      </c>
      <c r="S46" s="36">
        <v>10377</v>
      </c>
      <c r="T46" s="37">
        <v>4576</v>
      </c>
      <c r="U46" s="36">
        <v>18070</v>
      </c>
      <c r="V46" s="38">
        <v>9053</v>
      </c>
      <c r="W46" s="36">
        <v>50290</v>
      </c>
      <c r="X46" s="39">
        <v>21458</v>
      </c>
      <c r="Y46" s="40"/>
    </row>
    <row r="47" spans="2:27" ht="18" customHeight="1" x14ac:dyDescent="0.2">
      <c r="B47" s="160" t="s">
        <v>59</v>
      </c>
      <c r="C47" s="161"/>
      <c r="D47" s="161"/>
      <c r="E47" s="161"/>
      <c r="F47" s="161"/>
      <c r="G47" s="161"/>
      <c r="H47" s="161"/>
      <c r="I47" s="161"/>
      <c r="J47" s="161"/>
      <c r="K47" s="162"/>
      <c r="L47" s="60">
        <f t="shared" ref="L47:X47" si="7">SUM(L46:L46)</f>
        <v>19723</v>
      </c>
      <c r="M47" s="61">
        <f t="shared" si="7"/>
        <v>19723</v>
      </c>
      <c r="N47" s="60">
        <f t="shared" si="7"/>
        <v>28448</v>
      </c>
      <c r="O47" s="61">
        <f t="shared" si="7"/>
        <v>38104</v>
      </c>
      <c r="P47" s="69">
        <f t="shared" si="7"/>
        <v>4357.03</v>
      </c>
      <c r="Q47" s="62">
        <f t="shared" si="7"/>
        <v>5164</v>
      </c>
      <c r="R47" s="69">
        <f t="shared" si="7"/>
        <v>4576</v>
      </c>
      <c r="S47" s="62">
        <f t="shared" si="7"/>
        <v>10377</v>
      </c>
      <c r="T47" s="65">
        <f t="shared" si="7"/>
        <v>4576</v>
      </c>
      <c r="U47" s="62">
        <f t="shared" si="7"/>
        <v>18070</v>
      </c>
      <c r="V47" s="65">
        <f t="shared" si="7"/>
        <v>9053</v>
      </c>
      <c r="W47" s="62">
        <f t="shared" si="7"/>
        <v>50290</v>
      </c>
      <c r="X47" s="66">
        <f t="shared" si="7"/>
        <v>21458</v>
      </c>
      <c r="Y47" s="67">
        <v>45352</v>
      </c>
    </row>
    <row r="48" spans="2:27" x14ac:dyDescent="0.2">
      <c r="B48" s="243"/>
      <c r="C48" s="244"/>
      <c r="D48" s="244"/>
      <c r="E48" s="244"/>
      <c r="F48" s="244"/>
      <c r="G48" s="244"/>
      <c r="H48" s="244"/>
      <c r="I48" s="244"/>
      <c r="J48" s="244"/>
      <c r="K48" s="245"/>
      <c r="L48" s="48"/>
      <c r="M48" s="49"/>
      <c r="N48" s="48"/>
      <c r="O48" s="49"/>
      <c r="P48" s="50"/>
      <c r="Q48" s="51"/>
      <c r="R48" s="50"/>
      <c r="S48" s="51"/>
      <c r="T48" s="52"/>
      <c r="U48" s="51"/>
      <c r="V48" s="52"/>
      <c r="W48" s="51"/>
      <c r="X48" s="53"/>
      <c r="Y48" s="25"/>
    </row>
    <row r="49" spans="2:25" s="26" customFormat="1" ht="18" customHeight="1" x14ac:dyDescent="0.2">
      <c r="B49" s="157" t="s">
        <v>95</v>
      </c>
      <c r="C49" s="158"/>
      <c r="D49" s="158"/>
      <c r="E49" s="158"/>
      <c r="F49" s="158"/>
      <c r="G49" s="158"/>
      <c r="H49" s="158"/>
      <c r="I49" s="158"/>
      <c r="J49" s="158"/>
      <c r="K49" s="159"/>
      <c r="L49" s="35"/>
      <c r="M49" s="36"/>
      <c r="N49" s="35"/>
      <c r="O49" s="36"/>
      <c r="P49" s="35"/>
      <c r="Q49" s="36"/>
      <c r="R49" s="35"/>
      <c r="S49" s="36"/>
      <c r="T49" s="37"/>
      <c r="U49" s="36"/>
      <c r="V49" s="38"/>
      <c r="W49" s="36"/>
      <c r="X49" s="39"/>
      <c r="Y49" s="25"/>
    </row>
    <row r="50" spans="2:25" s="26" customFormat="1" ht="18" customHeight="1" x14ac:dyDescent="0.2">
      <c r="B50" s="27" t="s">
        <v>79</v>
      </c>
      <c r="C50" s="28" t="s">
        <v>60</v>
      </c>
      <c r="D50" s="29" t="s">
        <v>11</v>
      </c>
      <c r="E50" s="33">
        <v>2022</v>
      </c>
      <c r="F50" s="30">
        <v>220140</v>
      </c>
      <c r="G50" s="31">
        <v>25100</v>
      </c>
      <c r="H50" s="31">
        <v>1610328</v>
      </c>
      <c r="I50" s="70" t="s">
        <v>16</v>
      </c>
      <c r="J50" s="71" t="s">
        <v>16</v>
      </c>
      <c r="K50" s="68" t="s">
        <v>16</v>
      </c>
      <c r="L50" s="56">
        <v>0</v>
      </c>
      <c r="M50" s="36">
        <v>345570</v>
      </c>
      <c r="N50" s="35">
        <v>204500.31263934579</v>
      </c>
      <c r="O50" s="36">
        <v>422614.49991166004</v>
      </c>
      <c r="P50" s="35">
        <v>0</v>
      </c>
      <c r="Q50" s="36">
        <v>0</v>
      </c>
      <c r="R50" s="35">
        <v>71237.25</v>
      </c>
      <c r="S50" s="36">
        <v>0</v>
      </c>
      <c r="T50" s="37">
        <v>343723</v>
      </c>
      <c r="U50" s="36">
        <v>349930</v>
      </c>
      <c r="V50" s="38">
        <v>0</v>
      </c>
      <c r="W50" s="36">
        <v>0</v>
      </c>
      <c r="X50" s="39">
        <v>71237.25</v>
      </c>
      <c r="Y50" s="40"/>
    </row>
    <row r="51" spans="2:25" s="26" customFormat="1" ht="18" customHeight="1" x14ac:dyDescent="0.2">
      <c r="B51" s="27" t="s">
        <v>79</v>
      </c>
      <c r="C51" s="28" t="s">
        <v>60</v>
      </c>
      <c r="D51" s="29" t="s">
        <v>17</v>
      </c>
      <c r="E51" s="33">
        <v>2023</v>
      </c>
      <c r="F51" s="30">
        <v>220112</v>
      </c>
      <c r="G51" s="31">
        <v>25100</v>
      </c>
      <c r="H51" s="31">
        <v>1610920</v>
      </c>
      <c r="I51" s="70" t="s">
        <v>16</v>
      </c>
      <c r="J51" s="71" t="s">
        <v>16</v>
      </c>
      <c r="K51" s="34" t="s">
        <v>16</v>
      </c>
      <c r="L51" s="57">
        <v>24910</v>
      </c>
      <c r="M51" s="58">
        <v>24910</v>
      </c>
      <c r="N51" s="35">
        <v>14741.160366484659</v>
      </c>
      <c r="O51" s="58">
        <v>30463.660597851238</v>
      </c>
      <c r="P51" s="59">
        <v>0</v>
      </c>
      <c r="Q51" s="36">
        <v>0</v>
      </c>
      <c r="R51" s="59">
        <v>24687.99</v>
      </c>
      <c r="S51" s="36">
        <v>0</v>
      </c>
      <c r="T51" s="38">
        <v>24687.989999999998</v>
      </c>
      <c r="U51" s="36">
        <v>25224</v>
      </c>
      <c r="V51" s="38">
        <v>0</v>
      </c>
      <c r="W51" s="36">
        <v>0</v>
      </c>
      <c r="X51" s="39">
        <v>24687.99</v>
      </c>
      <c r="Y51" s="40"/>
    </row>
    <row r="52" spans="2:25" s="26" customFormat="1" ht="18" customHeight="1" x14ac:dyDescent="0.2">
      <c r="B52" s="27" t="s">
        <v>79</v>
      </c>
      <c r="C52" s="28" t="s">
        <v>60</v>
      </c>
      <c r="D52" s="72" t="s">
        <v>18</v>
      </c>
      <c r="E52" s="73">
        <v>2023</v>
      </c>
      <c r="F52" s="74">
        <v>220112</v>
      </c>
      <c r="G52" s="75">
        <v>25100</v>
      </c>
      <c r="H52" s="75">
        <v>1610328</v>
      </c>
      <c r="I52" s="76" t="s">
        <v>16</v>
      </c>
      <c r="J52" s="77" t="s">
        <v>16</v>
      </c>
      <c r="K52" s="78" t="s">
        <v>16</v>
      </c>
      <c r="L52" s="79">
        <v>104956</v>
      </c>
      <c r="M52" s="80">
        <v>104956</v>
      </c>
      <c r="N52" s="81">
        <v>62110.526994169559</v>
      </c>
      <c r="O52" s="80">
        <v>128355.83949048872</v>
      </c>
      <c r="P52" s="82">
        <v>22008.07</v>
      </c>
      <c r="Q52" s="83">
        <v>23446</v>
      </c>
      <c r="R52" s="82">
        <v>55401.82</v>
      </c>
      <c r="S52" s="83">
        <v>211014</v>
      </c>
      <c r="T52" s="84">
        <v>55401.82</v>
      </c>
      <c r="U52" s="83">
        <v>65128</v>
      </c>
      <c r="V52" s="84">
        <v>3257</v>
      </c>
      <c r="W52" s="83">
        <v>23446</v>
      </c>
      <c r="X52" s="85">
        <v>173075</v>
      </c>
      <c r="Y52" s="86">
        <v>45323</v>
      </c>
    </row>
    <row r="53" spans="2:25" ht="18" customHeight="1" x14ac:dyDescent="0.2">
      <c r="B53" s="160" t="s">
        <v>59</v>
      </c>
      <c r="C53" s="161"/>
      <c r="D53" s="161"/>
      <c r="E53" s="161"/>
      <c r="F53" s="161"/>
      <c r="G53" s="161"/>
      <c r="H53" s="161"/>
      <c r="I53" s="161"/>
      <c r="J53" s="161"/>
      <c r="K53" s="162"/>
      <c r="L53" s="60">
        <f t="shared" ref="L53:X53" si="8">SUM(L50:L52)</f>
        <v>129866</v>
      </c>
      <c r="M53" s="61">
        <f t="shared" si="8"/>
        <v>475436</v>
      </c>
      <c r="N53" s="60">
        <f t="shared" si="8"/>
        <v>281352</v>
      </c>
      <c r="O53" s="61">
        <f t="shared" si="8"/>
        <v>581434</v>
      </c>
      <c r="P53" s="60">
        <f t="shared" si="8"/>
        <v>22008.07</v>
      </c>
      <c r="Q53" s="62">
        <f t="shared" si="8"/>
        <v>23446</v>
      </c>
      <c r="R53" s="63">
        <f t="shared" si="8"/>
        <v>151327.06</v>
      </c>
      <c r="S53" s="62">
        <f t="shared" si="8"/>
        <v>211014</v>
      </c>
      <c r="T53" s="64">
        <f t="shared" si="8"/>
        <v>423812.81</v>
      </c>
      <c r="U53" s="62">
        <f t="shared" si="8"/>
        <v>440282</v>
      </c>
      <c r="V53" s="65">
        <f t="shared" si="8"/>
        <v>3257</v>
      </c>
      <c r="W53" s="62">
        <f t="shared" si="8"/>
        <v>23446</v>
      </c>
      <c r="X53" s="66">
        <f t="shared" si="8"/>
        <v>269000.24</v>
      </c>
      <c r="Y53" s="67">
        <v>45383</v>
      </c>
    </row>
    <row r="54" spans="2:25" x14ac:dyDescent="0.2">
      <c r="B54" s="243"/>
      <c r="C54" s="244"/>
      <c r="D54" s="244"/>
      <c r="E54" s="244"/>
      <c r="F54" s="244"/>
      <c r="G54" s="244"/>
      <c r="H54" s="244"/>
      <c r="I54" s="244"/>
      <c r="J54" s="244"/>
      <c r="K54" s="245"/>
      <c r="L54" s="48"/>
      <c r="M54" s="49"/>
      <c r="N54" s="48"/>
      <c r="O54" s="49"/>
      <c r="P54" s="50"/>
      <c r="Q54" s="51"/>
      <c r="R54" s="50"/>
      <c r="S54" s="51"/>
      <c r="T54" s="52"/>
      <c r="U54" s="51"/>
      <c r="V54" s="52"/>
      <c r="W54" s="51"/>
      <c r="X54" s="53"/>
      <c r="Y54" s="25"/>
    </row>
    <row r="55" spans="2:25" s="93" customFormat="1" ht="18" customHeight="1" x14ac:dyDescent="0.2">
      <c r="B55" s="246" t="s">
        <v>80</v>
      </c>
      <c r="C55" s="247"/>
      <c r="D55" s="247"/>
      <c r="E55" s="247"/>
      <c r="F55" s="247"/>
      <c r="G55" s="247"/>
      <c r="H55" s="247"/>
      <c r="I55" s="247"/>
      <c r="J55" s="247"/>
      <c r="K55" s="248"/>
      <c r="L55" s="87"/>
      <c r="M55" s="88"/>
      <c r="N55" s="87"/>
      <c r="O55" s="88"/>
      <c r="P55" s="89"/>
      <c r="Q55" s="90"/>
      <c r="R55" s="89"/>
      <c r="S55" s="90"/>
      <c r="T55" s="91"/>
      <c r="U55" s="90"/>
      <c r="V55" s="91"/>
      <c r="W55" s="90"/>
      <c r="X55" s="92"/>
      <c r="Y55" s="25"/>
    </row>
    <row r="56" spans="2:25" ht="18" customHeight="1" x14ac:dyDescent="0.2">
      <c r="B56" s="240" t="s">
        <v>62</v>
      </c>
      <c r="C56" s="241"/>
      <c r="D56" s="241"/>
      <c r="E56" s="241"/>
      <c r="F56" s="241"/>
      <c r="G56" s="241"/>
      <c r="H56" s="241"/>
      <c r="I56" s="241"/>
      <c r="J56" s="241"/>
      <c r="K56" s="242"/>
      <c r="L56" s="145">
        <f t="shared" ref="L56:X56" si="9">L37+L43+L47+L53</f>
        <v>384535</v>
      </c>
      <c r="M56" s="146">
        <f t="shared" si="9"/>
        <v>1075675</v>
      </c>
      <c r="N56" s="145">
        <f t="shared" si="9"/>
        <v>618761.92682798463</v>
      </c>
      <c r="O56" s="146">
        <f t="shared" si="9"/>
        <v>1314953.1733279848</v>
      </c>
      <c r="P56" s="147">
        <f t="shared" si="9"/>
        <v>51706.674961111101</v>
      </c>
      <c r="Q56" s="148">
        <f t="shared" si="9"/>
        <v>39116.073912385327</v>
      </c>
      <c r="R56" s="147">
        <f t="shared" si="9"/>
        <v>313897.12992222223</v>
      </c>
      <c r="S56" s="148">
        <f t="shared" si="9"/>
        <v>456996.37141559931</v>
      </c>
      <c r="T56" s="149">
        <f t="shared" si="9"/>
        <v>858868.62992222211</v>
      </c>
      <c r="U56" s="148">
        <f t="shared" si="9"/>
        <v>901652.55541238538</v>
      </c>
      <c r="V56" s="149">
        <f t="shared" si="9"/>
        <v>15689</v>
      </c>
      <c r="W56" s="148">
        <f t="shared" si="9"/>
        <v>100180.95440321398</v>
      </c>
      <c r="X56" s="150">
        <f t="shared" si="9"/>
        <v>585916.48</v>
      </c>
      <c r="Y56" s="151"/>
    </row>
    <row r="57" spans="2:25" x14ac:dyDescent="0.2">
      <c r="B57" s="94"/>
      <c r="C57" s="95"/>
      <c r="D57" s="95"/>
      <c r="E57" s="95"/>
      <c r="F57" s="96"/>
      <c r="G57" s="97"/>
      <c r="H57" s="97"/>
      <c r="I57" s="98"/>
      <c r="J57" s="71"/>
      <c r="K57" s="34"/>
      <c r="L57" s="48"/>
      <c r="M57" s="49"/>
      <c r="N57" s="48"/>
      <c r="O57" s="49"/>
      <c r="P57" s="50"/>
      <c r="Q57" s="51"/>
      <c r="R57" s="50"/>
      <c r="S57" s="51"/>
      <c r="T57" s="52"/>
      <c r="U57" s="51"/>
      <c r="V57" s="52"/>
      <c r="W57" s="51"/>
      <c r="X57" s="53"/>
      <c r="Y57" s="25"/>
    </row>
    <row r="58" spans="2:25" s="26" customFormat="1" ht="18" customHeight="1" x14ac:dyDescent="0.2">
      <c r="B58" s="157" t="s">
        <v>96</v>
      </c>
      <c r="C58" s="158"/>
      <c r="D58" s="158"/>
      <c r="E58" s="158"/>
      <c r="F58" s="158"/>
      <c r="G58" s="158"/>
      <c r="H58" s="158"/>
      <c r="I58" s="158"/>
      <c r="J58" s="158"/>
      <c r="K58" s="159"/>
      <c r="L58" s="35"/>
      <c r="M58" s="36"/>
      <c r="N58" s="35"/>
      <c r="O58" s="36"/>
      <c r="P58" s="35"/>
      <c r="Q58" s="36"/>
      <c r="R58" s="35"/>
      <c r="S58" s="36"/>
      <c r="T58" s="37"/>
      <c r="U58" s="36"/>
      <c r="V58" s="38"/>
      <c r="W58" s="36"/>
      <c r="X58" s="39"/>
      <c r="Y58" s="25"/>
    </row>
    <row r="59" spans="2:25" s="26" customFormat="1" ht="18" customHeight="1" x14ac:dyDescent="0.2">
      <c r="B59" s="27" t="s">
        <v>97</v>
      </c>
      <c r="C59" s="28" t="s">
        <v>60</v>
      </c>
      <c r="D59" s="29" t="s">
        <v>11</v>
      </c>
      <c r="E59" s="28">
        <v>2022</v>
      </c>
      <c r="F59" s="30">
        <v>220620</v>
      </c>
      <c r="G59" s="31">
        <v>25100</v>
      </c>
      <c r="H59" s="31">
        <v>1610314</v>
      </c>
      <c r="I59" s="32" t="s">
        <v>16</v>
      </c>
      <c r="J59" s="54" t="s">
        <v>16</v>
      </c>
      <c r="K59" s="68" t="s">
        <v>14</v>
      </c>
      <c r="L59" s="57">
        <v>19723</v>
      </c>
      <c r="M59" s="58">
        <f>SUM(L59:L59)</f>
        <v>19723</v>
      </c>
      <c r="N59" s="35">
        <v>28448</v>
      </c>
      <c r="O59" s="36">
        <v>38104</v>
      </c>
      <c r="P59" s="35">
        <v>4357.03</v>
      </c>
      <c r="Q59" s="36">
        <v>5164</v>
      </c>
      <c r="R59" s="56">
        <v>4576</v>
      </c>
      <c r="S59" s="36">
        <v>10377</v>
      </c>
      <c r="T59" s="37">
        <v>4576</v>
      </c>
      <c r="U59" s="36">
        <v>18070</v>
      </c>
      <c r="V59" s="38">
        <v>9053</v>
      </c>
      <c r="W59" s="36">
        <v>50290</v>
      </c>
      <c r="X59" s="39">
        <v>21458</v>
      </c>
      <c r="Y59" s="40"/>
    </row>
    <row r="60" spans="2:25" ht="18" customHeight="1" x14ac:dyDescent="0.2">
      <c r="B60" s="160" t="s">
        <v>59</v>
      </c>
      <c r="C60" s="161"/>
      <c r="D60" s="161"/>
      <c r="E60" s="161"/>
      <c r="F60" s="161"/>
      <c r="G60" s="161"/>
      <c r="H60" s="161"/>
      <c r="I60" s="161"/>
      <c r="J60" s="161"/>
      <c r="K60" s="162"/>
      <c r="L60" s="60">
        <f t="shared" ref="L60:X60" si="10">SUM(L59:L59)</f>
        <v>19723</v>
      </c>
      <c r="M60" s="61">
        <f t="shared" si="10"/>
        <v>19723</v>
      </c>
      <c r="N60" s="60">
        <f t="shared" si="10"/>
        <v>28448</v>
      </c>
      <c r="O60" s="61">
        <f t="shared" si="10"/>
        <v>38104</v>
      </c>
      <c r="P60" s="69">
        <f t="shared" si="10"/>
        <v>4357.03</v>
      </c>
      <c r="Q60" s="62">
        <f t="shared" si="10"/>
        <v>5164</v>
      </c>
      <c r="R60" s="69">
        <f t="shared" si="10"/>
        <v>4576</v>
      </c>
      <c r="S60" s="62">
        <f t="shared" si="10"/>
        <v>10377</v>
      </c>
      <c r="T60" s="65">
        <f t="shared" si="10"/>
        <v>4576</v>
      </c>
      <c r="U60" s="62">
        <f t="shared" si="10"/>
        <v>18070</v>
      </c>
      <c r="V60" s="65">
        <f t="shared" si="10"/>
        <v>9053</v>
      </c>
      <c r="W60" s="62">
        <f t="shared" si="10"/>
        <v>50290</v>
      </c>
      <c r="X60" s="66">
        <f t="shared" si="10"/>
        <v>21458</v>
      </c>
      <c r="Y60" s="67">
        <v>45352</v>
      </c>
    </row>
    <row r="61" spans="2:25" x14ac:dyDescent="0.2">
      <c r="B61" s="243"/>
      <c r="C61" s="244"/>
      <c r="D61" s="244"/>
      <c r="E61" s="244"/>
      <c r="F61" s="244"/>
      <c r="G61" s="244"/>
      <c r="H61" s="244"/>
      <c r="I61" s="244"/>
      <c r="J61" s="244"/>
      <c r="K61" s="245"/>
      <c r="L61" s="48"/>
      <c r="M61" s="49"/>
      <c r="N61" s="48"/>
      <c r="O61" s="49"/>
      <c r="P61" s="50"/>
      <c r="Q61" s="51"/>
      <c r="R61" s="50"/>
      <c r="S61" s="51"/>
      <c r="T61" s="52"/>
      <c r="U61" s="51"/>
      <c r="V61" s="52"/>
      <c r="W61" s="51"/>
      <c r="X61" s="53"/>
      <c r="Y61" s="25"/>
    </row>
    <row r="62" spans="2:25" s="26" customFormat="1" ht="18" customHeight="1" x14ac:dyDescent="0.2">
      <c r="B62" s="157" t="s">
        <v>98</v>
      </c>
      <c r="C62" s="158"/>
      <c r="D62" s="158"/>
      <c r="E62" s="158"/>
      <c r="F62" s="158"/>
      <c r="G62" s="158"/>
      <c r="H62" s="158"/>
      <c r="I62" s="158"/>
      <c r="J62" s="158"/>
      <c r="K62" s="159"/>
      <c r="L62" s="35"/>
      <c r="M62" s="36"/>
      <c r="N62" s="35"/>
      <c r="O62" s="36"/>
      <c r="P62" s="35"/>
      <c r="Q62" s="36"/>
      <c r="R62" s="35"/>
      <c r="S62" s="36"/>
      <c r="T62" s="37"/>
      <c r="U62" s="36"/>
      <c r="V62" s="38"/>
      <c r="W62" s="36"/>
      <c r="X62" s="39"/>
      <c r="Y62" s="25"/>
    </row>
    <row r="63" spans="2:25" s="26" customFormat="1" ht="18" customHeight="1" x14ac:dyDescent="0.2">
      <c r="B63" s="27" t="s">
        <v>81</v>
      </c>
      <c r="C63" s="28" t="s">
        <v>60</v>
      </c>
      <c r="D63" s="29" t="s">
        <v>11</v>
      </c>
      <c r="E63" s="33">
        <v>2022</v>
      </c>
      <c r="F63" s="30">
        <v>220140</v>
      </c>
      <c r="G63" s="31">
        <v>25100</v>
      </c>
      <c r="H63" s="31">
        <v>1610328</v>
      </c>
      <c r="I63" s="70" t="s">
        <v>16</v>
      </c>
      <c r="J63" s="71" t="s">
        <v>16</v>
      </c>
      <c r="K63" s="68" t="s">
        <v>16</v>
      </c>
      <c r="L63" s="56">
        <v>0</v>
      </c>
      <c r="M63" s="36">
        <v>345570</v>
      </c>
      <c r="N63" s="35">
        <v>204500.31263934579</v>
      </c>
      <c r="O63" s="36">
        <v>422614.49991166004</v>
      </c>
      <c r="P63" s="35">
        <v>0</v>
      </c>
      <c r="Q63" s="36">
        <v>0</v>
      </c>
      <c r="R63" s="35">
        <v>71237.25</v>
      </c>
      <c r="S63" s="36">
        <v>0</v>
      </c>
      <c r="T63" s="37">
        <v>343723</v>
      </c>
      <c r="U63" s="36">
        <v>349930</v>
      </c>
      <c r="V63" s="38">
        <v>0</v>
      </c>
      <c r="W63" s="36">
        <v>0</v>
      </c>
      <c r="X63" s="39">
        <v>71237.25</v>
      </c>
      <c r="Y63" s="40"/>
    </row>
    <row r="64" spans="2:25" s="26" customFormat="1" ht="18" customHeight="1" x14ac:dyDescent="0.2">
      <c r="B64" s="27" t="s">
        <v>81</v>
      </c>
      <c r="C64" s="28" t="s">
        <v>60</v>
      </c>
      <c r="D64" s="29" t="s">
        <v>17</v>
      </c>
      <c r="E64" s="33">
        <v>2022</v>
      </c>
      <c r="F64" s="30">
        <v>220112</v>
      </c>
      <c r="G64" s="31">
        <v>25100</v>
      </c>
      <c r="H64" s="31">
        <v>1610920</v>
      </c>
      <c r="I64" s="70" t="s">
        <v>16</v>
      </c>
      <c r="J64" s="71" t="s">
        <v>16</v>
      </c>
      <c r="K64" s="34" t="s">
        <v>16</v>
      </c>
      <c r="L64" s="57">
        <v>24910</v>
      </c>
      <c r="M64" s="58">
        <v>24910</v>
      </c>
      <c r="N64" s="35">
        <v>14741.160366484659</v>
      </c>
      <c r="O64" s="58">
        <v>30463.660597851238</v>
      </c>
      <c r="P64" s="59">
        <v>0</v>
      </c>
      <c r="Q64" s="36">
        <v>0</v>
      </c>
      <c r="R64" s="59">
        <v>24687.99</v>
      </c>
      <c r="S64" s="36">
        <v>0</v>
      </c>
      <c r="T64" s="38">
        <v>24687.989999999998</v>
      </c>
      <c r="U64" s="36">
        <v>25224</v>
      </c>
      <c r="V64" s="38">
        <v>0</v>
      </c>
      <c r="W64" s="36">
        <v>0</v>
      </c>
      <c r="X64" s="39">
        <v>24687.99</v>
      </c>
      <c r="Y64" s="40"/>
    </row>
    <row r="65" spans="2:25" s="26" customFormat="1" ht="18" customHeight="1" x14ac:dyDescent="0.2">
      <c r="B65" s="27" t="s">
        <v>81</v>
      </c>
      <c r="C65" s="28" t="s">
        <v>60</v>
      </c>
      <c r="D65" s="72" t="s">
        <v>18</v>
      </c>
      <c r="E65" s="73">
        <v>2023</v>
      </c>
      <c r="F65" s="74">
        <v>220112</v>
      </c>
      <c r="G65" s="75">
        <v>25100</v>
      </c>
      <c r="H65" s="75">
        <v>1610328</v>
      </c>
      <c r="I65" s="76" t="s">
        <v>16</v>
      </c>
      <c r="J65" s="77" t="s">
        <v>16</v>
      </c>
      <c r="K65" s="78" t="s">
        <v>16</v>
      </c>
      <c r="L65" s="79">
        <v>104956</v>
      </c>
      <c r="M65" s="80">
        <v>104956</v>
      </c>
      <c r="N65" s="81">
        <v>62110.526994169559</v>
      </c>
      <c r="O65" s="80">
        <v>128355.83949048872</v>
      </c>
      <c r="P65" s="82">
        <v>22008.07</v>
      </c>
      <c r="Q65" s="83">
        <v>23446</v>
      </c>
      <c r="R65" s="82">
        <v>55401.82</v>
      </c>
      <c r="S65" s="83">
        <v>211014</v>
      </c>
      <c r="T65" s="84">
        <v>55401.82</v>
      </c>
      <c r="U65" s="83">
        <v>65128</v>
      </c>
      <c r="V65" s="84">
        <v>3257</v>
      </c>
      <c r="W65" s="83">
        <v>23446</v>
      </c>
      <c r="X65" s="85">
        <v>173075</v>
      </c>
      <c r="Y65" s="86">
        <v>45323</v>
      </c>
    </row>
    <row r="66" spans="2:25" ht="18" customHeight="1" x14ac:dyDescent="0.2">
      <c r="B66" s="160" t="s">
        <v>59</v>
      </c>
      <c r="C66" s="161"/>
      <c r="D66" s="161"/>
      <c r="E66" s="161"/>
      <c r="F66" s="161"/>
      <c r="G66" s="161"/>
      <c r="H66" s="161"/>
      <c r="I66" s="161"/>
      <c r="J66" s="161"/>
      <c r="K66" s="162"/>
      <c r="L66" s="60">
        <f t="shared" ref="L66:X66" si="11">SUM(L63:L65)</f>
        <v>129866</v>
      </c>
      <c r="M66" s="61">
        <f t="shared" si="11"/>
        <v>475436</v>
      </c>
      <c r="N66" s="60">
        <f t="shared" si="11"/>
        <v>281352</v>
      </c>
      <c r="O66" s="61">
        <f t="shared" si="11"/>
        <v>581434</v>
      </c>
      <c r="P66" s="60">
        <f t="shared" si="11"/>
        <v>22008.07</v>
      </c>
      <c r="Q66" s="62">
        <f t="shared" si="11"/>
        <v>23446</v>
      </c>
      <c r="R66" s="63">
        <f t="shared" si="11"/>
        <v>151327.06</v>
      </c>
      <c r="S66" s="62">
        <f t="shared" si="11"/>
        <v>211014</v>
      </c>
      <c r="T66" s="64">
        <f t="shared" si="11"/>
        <v>423812.81</v>
      </c>
      <c r="U66" s="62">
        <f t="shared" si="11"/>
        <v>440282</v>
      </c>
      <c r="V66" s="65">
        <f t="shared" si="11"/>
        <v>3257</v>
      </c>
      <c r="W66" s="62">
        <f t="shared" si="11"/>
        <v>23446</v>
      </c>
      <c r="X66" s="66">
        <f t="shared" si="11"/>
        <v>269000.24</v>
      </c>
      <c r="Y66" s="67">
        <v>45383</v>
      </c>
    </row>
    <row r="67" spans="2:25" x14ac:dyDescent="0.2">
      <c r="B67" s="243"/>
      <c r="C67" s="244"/>
      <c r="D67" s="244"/>
      <c r="E67" s="244"/>
      <c r="F67" s="244"/>
      <c r="G67" s="244"/>
      <c r="H67" s="244"/>
      <c r="I67" s="244"/>
      <c r="J67" s="244"/>
      <c r="K67" s="245"/>
      <c r="L67" s="48"/>
      <c r="M67" s="49"/>
      <c r="N67" s="48"/>
      <c r="O67" s="49"/>
      <c r="P67" s="50"/>
      <c r="Q67" s="51"/>
      <c r="R67" s="50"/>
      <c r="S67" s="51"/>
      <c r="T67" s="52"/>
      <c r="U67" s="51"/>
      <c r="V67" s="52"/>
      <c r="W67" s="51"/>
      <c r="X67" s="53"/>
      <c r="Y67" s="25"/>
    </row>
    <row r="68" spans="2:25" s="26" customFormat="1" ht="18" customHeight="1" x14ac:dyDescent="0.2">
      <c r="B68" s="157" t="s">
        <v>99</v>
      </c>
      <c r="C68" s="158"/>
      <c r="D68" s="158"/>
      <c r="E68" s="158"/>
      <c r="F68" s="158"/>
      <c r="G68" s="158"/>
      <c r="H68" s="158"/>
      <c r="I68" s="158"/>
      <c r="J68" s="158"/>
      <c r="K68" s="159"/>
      <c r="L68" s="35"/>
      <c r="M68" s="36"/>
      <c r="N68" s="35"/>
      <c r="O68" s="36"/>
      <c r="P68" s="35"/>
      <c r="Q68" s="36"/>
      <c r="R68" s="35"/>
      <c r="S68" s="36"/>
      <c r="T68" s="37"/>
      <c r="U68" s="36"/>
      <c r="V68" s="38"/>
      <c r="W68" s="36"/>
      <c r="X68" s="39"/>
      <c r="Y68" s="25"/>
    </row>
    <row r="69" spans="2:25" s="26" customFormat="1" ht="18" customHeight="1" x14ac:dyDescent="0.2">
      <c r="B69" s="27" t="s">
        <v>82</v>
      </c>
      <c r="C69" s="28" t="s">
        <v>60</v>
      </c>
      <c r="D69" s="29" t="s">
        <v>11</v>
      </c>
      <c r="E69" s="28">
        <v>2022</v>
      </c>
      <c r="F69" s="30">
        <v>220620</v>
      </c>
      <c r="G69" s="31">
        <v>25100</v>
      </c>
      <c r="H69" s="31">
        <v>1610314</v>
      </c>
      <c r="I69" s="32" t="s">
        <v>16</v>
      </c>
      <c r="J69" s="54" t="s">
        <v>16</v>
      </c>
      <c r="K69" s="68" t="s">
        <v>14</v>
      </c>
      <c r="L69" s="57">
        <v>19723</v>
      </c>
      <c r="M69" s="58">
        <f>SUM(L69:L69)</f>
        <v>19723</v>
      </c>
      <c r="N69" s="35">
        <v>28448</v>
      </c>
      <c r="O69" s="36">
        <v>38104</v>
      </c>
      <c r="P69" s="35">
        <v>4357.03</v>
      </c>
      <c r="Q69" s="36">
        <v>5164</v>
      </c>
      <c r="R69" s="56">
        <v>4576</v>
      </c>
      <c r="S69" s="36">
        <v>10377</v>
      </c>
      <c r="T69" s="37">
        <v>4576</v>
      </c>
      <c r="U69" s="36">
        <v>18070</v>
      </c>
      <c r="V69" s="38">
        <v>9053</v>
      </c>
      <c r="W69" s="36">
        <v>50290</v>
      </c>
      <c r="X69" s="39">
        <v>21458</v>
      </c>
      <c r="Y69" s="40"/>
    </row>
    <row r="70" spans="2:25" ht="18" customHeight="1" x14ac:dyDescent="0.2">
      <c r="B70" s="160" t="s">
        <v>59</v>
      </c>
      <c r="C70" s="161"/>
      <c r="D70" s="161"/>
      <c r="E70" s="161"/>
      <c r="F70" s="161"/>
      <c r="G70" s="161"/>
      <c r="H70" s="161"/>
      <c r="I70" s="161"/>
      <c r="J70" s="161"/>
      <c r="K70" s="162"/>
      <c r="L70" s="60">
        <f t="shared" ref="L70:X70" si="12">SUM(L69:L69)</f>
        <v>19723</v>
      </c>
      <c r="M70" s="61">
        <f t="shared" si="12"/>
        <v>19723</v>
      </c>
      <c r="N70" s="60">
        <f t="shared" si="12"/>
        <v>28448</v>
      </c>
      <c r="O70" s="61">
        <f t="shared" si="12"/>
        <v>38104</v>
      </c>
      <c r="P70" s="69">
        <f t="shared" si="12"/>
        <v>4357.03</v>
      </c>
      <c r="Q70" s="62">
        <f t="shared" si="12"/>
        <v>5164</v>
      </c>
      <c r="R70" s="69">
        <f t="shared" si="12"/>
        <v>4576</v>
      </c>
      <c r="S70" s="62">
        <f t="shared" si="12"/>
        <v>10377</v>
      </c>
      <c r="T70" s="65">
        <f t="shared" si="12"/>
        <v>4576</v>
      </c>
      <c r="U70" s="62">
        <f t="shared" si="12"/>
        <v>18070</v>
      </c>
      <c r="V70" s="65">
        <f t="shared" si="12"/>
        <v>9053</v>
      </c>
      <c r="W70" s="62">
        <f t="shared" si="12"/>
        <v>50290</v>
      </c>
      <c r="X70" s="66">
        <f t="shared" si="12"/>
        <v>21458</v>
      </c>
      <c r="Y70" s="67">
        <v>45352</v>
      </c>
    </row>
    <row r="71" spans="2:25" x14ac:dyDescent="0.2">
      <c r="B71" s="243"/>
      <c r="C71" s="244"/>
      <c r="D71" s="244"/>
      <c r="E71" s="244"/>
      <c r="F71" s="244"/>
      <c r="G71" s="244"/>
      <c r="H71" s="244"/>
      <c r="I71" s="244"/>
      <c r="J71" s="244"/>
      <c r="K71" s="245"/>
      <c r="L71" s="48"/>
      <c r="M71" s="49"/>
      <c r="N71" s="48"/>
      <c r="O71" s="49"/>
      <c r="P71" s="50"/>
      <c r="Q71" s="51"/>
      <c r="R71" s="50"/>
      <c r="S71" s="51"/>
      <c r="T71" s="52"/>
      <c r="U71" s="51"/>
      <c r="V71" s="52"/>
      <c r="W71" s="51"/>
      <c r="X71" s="53"/>
      <c r="Y71" s="25"/>
    </row>
    <row r="72" spans="2:25" s="26" customFormat="1" ht="18" customHeight="1" x14ac:dyDescent="0.2">
      <c r="B72" s="246" t="s">
        <v>83</v>
      </c>
      <c r="C72" s="247"/>
      <c r="D72" s="247"/>
      <c r="E72" s="247"/>
      <c r="F72" s="247"/>
      <c r="G72" s="247"/>
      <c r="H72" s="247"/>
      <c r="I72" s="247"/>
      <c r="J72" s="247"/>
      <c r="K72" s="248"/>
      <c r="L72" s="35"/>
      <c r="M72" s="36"/>
      <c r="N72" s="35"/>
      <c r="O72" s="36"/>
      <c r="P72" s="35"/>
      <c r="Q72" s="36"/>
      <c r="R72" s="35"/>
      <c r="S72" s="36"/>
      <c r="T72" s="37"/>
      <c r="U72" s="36"/>
      <c r="V72" s="38"/>
      <c r="W72" s="36"/>
      <c r="X72" s="39"/>
      <c r="Y72" s="25"/>
    </row>
    <row r="73" spans="2:25" ht="18" customHeight="1" x14ac:dyDescent="0.2">
      <c r="B73" s="240" t="s">
        <v>55</v>
      </c>
      <c r="C73" s="241"/>
      <c r="D73" s="241"/>
      <c r="E73" s="241"/>
      <c r="F73" s="241"/>
      <c r="G73" s="241"/>
      <c r="H73" s="241"/>
      <c r="I73" s="241"/>
      <c r="J73" s="241"/>
      <c r="K73" s="242"/>
      <c r="L73" s="145">
        <f>L60+L66+L70</f>
        <v>169312</v>
      </c>
      <c r="M73" s="146">
        <f t="shared" ref="M73:X73" si="13">M60+M66+M70</f>
        <v>514882</v>
      </c>
      <c r="N73" s="145">
        <f t="shared" si="13"/>
        <v>338248</v>
      </c>
      <c r="O73" s="146">
        <f t="shared" si="13"/>
        <v>657642</v>
      </c>
      <c r="P73" s="145">
        <f t="shared" si="13"/>
        <v>30722.129999999997</v>
      </c>
      <c r="Q73" s="148">
        <f t="shared" si="13"/>
        <v>33774</v>
      </c>
      <c r="R73" s="152">
        <f t="shared" si="13"/>
        <v>160479.06</v>
      </c>
      <c r="S73" s="148">
        <f t="shared" si="13"/>
        <v>231768</v>
      </c>
      <c r="T73" s="153">
        <f t="shared" si="13"/>
        <v>432964.81</v>
      </c>
      <c r="U73" s="148">
        <f t="shared" si="13"/>
        <v>476422</v>
      </c>
      <c r="V73" s="149">
        <f t="shared" si="13"/>
        <v>21363</v>
      </c>
      <c r="W73" s="148">
        <f t="shared" si="13"/>
        <v>124026</v>
      </c>
      <c r="X73" s="150">
        <f t="shared" si="13"/>
        <v>311916.24</v>
      </c>
      <c r="Y73" s="151"/>
    </row>
    <row r="74" spans="2:25" x14ac:dyDescent="0.2">
      <c r="B74" s="243"/>
      <c r="C74" s="244"/>
      <c r="D74" s="244"/>
      <c r="E74" s="244"/>
      <c r="F74" s="244"/>
      <c r="G74" s="244"/>
      <c r="H74" s="244"/>
      <c r="I74" s="244"/>
      <c r="J74" s="244"/>
      <c r="K74" s="245"/>
      <c r="L74" s="48"/>
      <c r="M74" s="49"/>
      <c r="N74" s="48"/>
      <c r="O74" s="49"/>
      <c r="P74" s="50"/>
      <c r="Q74" s="51"/>
      <c r="R74" s="50"/>
      <c r="S74" s="51"/>
      <c r="T74" s="52"/>
      <c r="U74" s="51"/>
      <c r="V74" s="52"/>
      <c r="W74" s="51"/>
      <c r="X74" s="53"/>
      <c r="Y74" s="25"/>
    </row>
    <row r="75" spans="2:25" s="26" customFormat="1" ht="15.75" customHeight="1" x14ac:dyDescent="0.2">
      <c r="B75" s="157" t="s">
        <v>100</v>
      </c>
      <c r="C75" s="158"/>
      <c r="D75" s="158"/>
      <c r="E75" s="158"/>
      <c r="F75" s="158"/>
      <c r="G75" s="158"/>
      <c r="H75" s="158"/>
      <c r="I75" s="158"/>
      <c r="J75" s="158"/>
      <c r="K75" s="159"/>
      <c r="L75" s="35"/>
      <c r="M75" s="36"/>
      <c r="N75" s="35"/>
      <c r="O75" s="36"/>
      <c r="P75" s="35"/>
      <c r="Q75" s="36"/>
      <c r="R75" s="35"/>
      <c r="S75" s="36"/>
      <c r="T75" s="37"/>
      <c r="U75" s="36"/>
      <c r="V75" s="38"/>
      <c r="W75" s="36"/>
      <c r="X75" s="39"/>
      <c r="Y75" s="25"/>
    </row>
    <row r="76" spans="2:25" s="26" customFormat="1" ht="18" customHeight="1" x14ac:dyDescent="0.2">
      <c r="B76" s="27" t="s">
        <v>101</v>
      </c>
      <c r="C76" s="28" t="s">
        <v>12</v>
      </c>
      <c r="D76" s="29" t="s">
        <v>11</v>
      </c>
      <c r="E76" s="33">
        <v>2022</v>
      </c>
      <c r="F76" s="30">
        <v>220140</v>
      </c>
      <c r="G76" s="31">
        <v>25100</v>
      </c>
      <c r="H76" s="31">
        <v>1610328</v>
      </c>
      <c r="I76" s="70" t="s">
        <v>16</v>
      </c>
      <c r="J76" s="71" t="s">
        <v>16</v>
      </c>
      <c r="K76" s="68" t="s">
        <v>16</v>
      </c>
      <c r="L76" s="56">
        <v>0</v>
      </c>
      <c r="M76" s="36">
        <v>345570</v>
      </c>
      <c r="N76" s="35">
        <v>204500.31263934579</v>
      </c>
      <c r="O76" s="36">
        <v>422614.49991166004</v>
      </c>
      <c r="P76" s="35">
        <v>0</v>
      </c>
      <c r="Q76" s="36">
        <v>0</v>
      </c>
      <c r="R76" s="35">
        <v>71237.25</v>
      </c>
      <c r="S76" s="36">
        <v>0</v>
      </c>
      <c r="T76" s="37">
        <v>343723</v>
      </c>
      <c r="U76" s="36">
        <v>349930</v>
      </c>
      <c r="V76" s="38">
        <v>0</v>
      </c>
      <c r="W76" s="36">
        <v>0</v>
      </c>
      <c r="X76" s="39">
        <v>71237.25</v>
      </c>
      <c r="Y76" s="40"/>
    </row>
    <row r="77" spans="2:25" s="26" customFormat="1" ht="18" customHeight="1" x14ac:dyDescent="0.2">
      <c r="B77" s="27" t="s">
        <v>101</v>
      </c>
      <c r="C77" s="28" t="s">
        <v>12</v>
      </c>
      <c r="D77" s="29" t="s">
        <v>17</v>
      </c>
      <c r="E77" s="33">
        <v>2023</v>
      </c>
      <c r="F77" s="30">
        <v>220112</v>
      </c>
      <c r="G77" s="31">
        <v>25100</v>
      </c>
      <c r="H77" s="31">
        <v>1610920</v>
      </c>
      <c r="I77" s="70" t="s">
        <v>16</v>
      </c>
      <c r="J77" s="71" t="s">
        <v>16</v>
      </c>
      <c r="K77" s="34" t="s">
        <v>16</v>
      </c>
      <c r="L77" s="57">
        <v>24910</v>
      </c>
      <c r="M77" s="58">
        <v>24910</v>
      </c>
      <c r="N77" s="35">
        <v>14741.160366484659</v>
      </c>
      <c r="O77" s="58">
        <v>30463.660597851238</v>
      </c>
      <c r="P77" s="59">
        <v>0</v>
      </c>
      <c r="Q77" s="36">
        <v>0</v>
      </c>
      <c r="R77" s="59">
        <v>24687.99</v>
      </c>
      <c r="S77" s="36">
        <v>0</v>
      </c>
      <c r="T77" s="38">
        <v>24687.989999999998</v>
      </c>
      <c r="U77" s="36">
        <v>25224</v>
      </c>
      <c r="V77" s="38">
        <v>0</v>
      </c>
      <c r="W77" s="36">
        <v>0</v>
      </c>
      <c r="X77" s="39">
        <v>24687.99</v>
      </c>
      <c r="Y77" s="40"/>
    </row>
    <row r="78" spans="2:25" s="26" customFormat="1" ht="18" customHeight="1" x14ac:dyDescent="0.2">
      <c r="B78" s="27" t="s">
        <v>101</v>
      </c>
      <c r="C78" s="28" t="s">
        <v>12</v>
      </c>
      <c r="D78" s="72" t="s">
        <v>18</v>
      </c>
      <c r="E78" s="73">
        <v>2023</v>
      </c>
      <c r="F78" s="74">
        <v>220112</v>
      </c>
      <c r="G78" s="75">
        <v>25100</v>
      </c>
      <c r="H78" s="75">
        <v>1610328</v>
      </c>
      <c r="I78" s="76" t="s">
        <v>16</v>
      </c>
      <c r="J78" s="77" t="s">
        <v>16</v>
      </c>
      <c r="K78" s="78" t="s">
        <v>16</v>
      </c>
      <c r="L78" s="79">
        <v>104956</v>
      </c>
      <c r="M78" s="80">
        <v>104956</v>
      </c>
      <c r="N78" s="81">
        <v>62110.526994169559</v>
      </c>
      <c r="O78" s="80">
        <v>128355.83949048872</v>
      </c>
      <c r="P78" s="82">
        <v>22008.07</v>
      </c>
      <c r="Q78" s="83">
        <v>23446</v>
      </c>
      <c r="R78" s="82">
        <v>55401.82</v>
      </c>
      <c r="S78" s="83">
        <v>211014</v>
      </c>
      <c r="T78" s="84">
        <v>55401.82</v>
      </c>
      <c r="U78" s="83">
        <v>65128</v>
      </c>
      <c r="V78" s="84">
        <v>3257</v>
      </c>
      <c r="W78" s="83">
        <v>23446</v>
      </c>
      <c r="X78" s="85">
        <v>173075</v>
      </c>
      <c r="Y78" s="86">
        <v>45323</v>
      </c>
    </row>
    <row r="79" spans="2:25" ht="18" customHeight="1" x14ac:dyDescent="0.2">
      <c r="B79" s="160" t="s">
        <v>59</v>
      </c>
      <c r="C79" s="161"/>
      <c r="D79" s="161"/>
      <c r="E79" s="161"/>
      <c r="F79" s="161"/>
      <c r="G79" s="161"/>
      <c r="H79" s="161"/>
      <c r="I79" s="161"/>
      <c r="J79" s="161"/>
      <c r="K79" s="162"/>
      <c r="L79" s="60">
        <f t="shared" ref="L79:X79" si="14">SUM(L76:L78)</f>
        <v>129866</v>
      </c>
      <c r="M79" s="61">
        <f t="shared" si="14"/>
        <v>475436</v>
      </c>
      <c r="N79" s="60">
        <f t="shared" si="14"/>
        <v>281352</v>
      </c>
      <c r="O79" s="61">
        <f t="shared" si="14"/>
        <v>581434</v>
      </c>
      <c r="P79" s="60">
        <f t="shared" si="14"/>
        <v>22008.07</v>
      </c>
      <c r="Q79" s="62">
        <f t="shared" si="14"/>
        <v>23446</v>
      </c>
      <c r="R79" s="63">
        <f t="shared" si="14"/>
        <v>151327.06</v>
      </c>
      <c r="S79" s="62">
        <f t="shared" si="14"/>
        <v>211014</v>
      </c>
      <c r="T79" s="64">
        <f t="shared" si="14"/>
        <v>423812.81</v>
      </c>
      <c r="U79" s="62">
        <f t="shared" si="14"/>
        <v>440282</v>
      </c>
      <c r="V79" s="65">
        <f t="shared" si="14"/>
        <v>3257</v>
      </c>
      <c r="W79" s="62">
        <f t="shared" si="14"/>
        <v>23446</v>
      </c>
      <c r="X79" s="66">
        <f t="shared" si="14"/>
        <v>269000.24</v>
      </c>
      <c r="Y79" s="67">
        <v>45383</v>
      </c>
    </row>
    <row r="80" spans="2:25" x14ac:dyDescent="0.2">
      <c r="B80" s="243"/>
      <c r="C80" s="244"/>
      <c r="D80" s="244"/>
      <c r="E80" s="244"/>
      <c r="F80" s="244"/>
      <c r="G80" s="244"/>
      <c r="H80" s="244"/>
      <c r="I80" s="244"/>
      <c r="J80" s="244"/>
      <c r="K80" s="245"/>
      <c r="L80" s="48"/>
      <c r="M80" s="49"/>
      <c r="N80" s="48"/>
      <c r="O80" s="49"/>
      <c r="P80" s="50"/>
      <c r="Q80" s="51"/>
      <c r="R80" s="50"/>
      <c r="S80" s="51"/>
      <c r="T80" s="52"/>
      <c r="U80" s="51"/>
      <c r="V80" s="52"/>
      <c r="W80" s="51"/>
      <c r="X80" s="53"/>
      <c r="Y80" s="25"/>
    </row>
    <row r="81" spans="2:25" s="26" customFormat="1" ht="18" customHeight="1" x14ac:dyDescent="0.2">
      <c r="B81" s="157" t="s">
        <v>102</v>
      </c>
      <c r="C81" s="158"/>
      <c r="D81" s="158"/>
      <c r="E81" s="158"/>
      <c r="F81" s="158"/>
      <c r="G81" s="158"/>
      <c r="H81" s="158"/>
      <c r="I81" s="158"/>
      <c r="J81" s="158"/>
      <c r="K81" s="159"/>
      <c r="L81" s="35"/>
      <c r="M81" s="36"/>
      <c r="N81" s="35"/>
      <c r="O81" s="36"/>
      <c r="P81" s="35"/>
      <c r="Q81" s="36"/>
      <c r="R81" s="35"/>
      <c r="S81" s="36"/>
      <c r="T81" s="37"/>
      <c r="U81" s="36"/>
      <c r="V81" s="38"/>
      <c r="W81" s="36"/>
      <c r="X81" s="39"/>
      <c r="Y81" s="25"/>
    </row>
    <row r="82" spans="2:25" s="26" customFormat="1" ht="18" customHeight="1" x14ac:dyDescent="0.2">
      <c r="B82" s="27" t="s">
        <v>103</v>
      </c>
      <c r="C82" s="28" t="s">
        <v>60</v>
      </c>
      <c r="D82" s="29" t="s">
        <v>11</v>
      </c>
      <c r="E82" s="33">
        <v>2022</v>
      </c>
      <c r="F82" s="30">
        <v>220140</v>
      </c>
      <c r="G82" s="31">
        <v>25100</v>
      </c>
      <c r="H82" s="31">
        <v>1610328</v>
      </c>
      <c r="I82" s="70" t="s">
        <v>16</v>
      </c>
      <c r="J82" s="71" t="s">
        <v>16</v>
      </c>
      <c r="K82" s="68" t="s">
        <v>16</v>
      </c>
      <c r="L82" s="56">
        <v>0</v>
      </c>
      <c r="M82" s="36">
        <v>345570</v>
      </c>
      <c r="N82" s="35">
        <v>204500.31263934579</v>
      </c>
      <c r="O82" s="36">
        <v>422614.49991166004</v>
      </c>
      <c r="P82" s="35">
        <v>0</v>
      </c>
      <c r="Q82" s="36">
        <v>0</v>
      </c>
      <c r="R82" s="35">
        <v>71237.25</v>
      </c>
      <c r="S82" s="36">
        <v>0</v>
      </c>
      <c r="T82" s="37">
        <v>343723</v>
      </c>
      <c r="U82" s="36">
        <v>349930</v>
      </c>
      <c r="V82" s="38">
        <v>0</v>
      </c>
      <c r="W82" s="36">
        <v>0</v>
      </c>
      <c r="X82" s="39">
        <v>71237.25</v>
      </c>
      <c r="Y82" s="40"/>
    </row>
    <row r="83" spans="2:25" s="26" customFormat="1" ht="18" customHeight="1" x14ac:dyDescent="0.2">
      <c r="B83" s="27" t="s">
        <v>103</v>
      </c>
      <c r="C83" s="28" t="s">
        <v>60</v>
      </c>
      <c r="D83" s="29" t="s">
        <v>17</v>
      </c>
      <c r="E83" s="33">
        <v>2022</v>
      </c>
      <c r="F83" s="30">
        <v>220112</v>
      </c>
      <c r="G83" s="31">
        <v>25100</v>
      </c>
      <c r="H83" s="31">
        <v>1610920</v>
      </c>
      <c r="I83" s="70" t="s">
        <v>16</v>
      </c>
      <c r="J83" s="71" t="s">
        <v>16</v>
      </c>
      <c r="K83" s="34" t="s">
        <v>16</v>
      </c>
      <c r="L83" s="57">
        <v>24910</v>
      </c>
      <c r="M83" s="58">
        <v>24910</v>
      </c>
      <c r="N83" s="35">
        <v>14741.160366484659</v>
      </c>
      <c r="O83" s="58">
        <v>30463.660597851238</v>
      </c>
      <c r="P83" s="59">
        <v>0</v>
      </c>
      <c r="Q83" s="36">
        <v>0</v>
      </c>
      <c r="R83" s="59">
        <v>24687.99</v>
      </c>
      <c r="S83" s="36">
        <v>0</v>
      </c>
      <c r="T83" s="38">
        <v>24687.989999999998</v>
      </c>
      <c r="U83" s="36">
        <v>25224</v>
      </c>
      <c r="V83" s="38">
        <v>0</v>
      </c>
      <c r="W83" s="36">
        <v>0</v>
      </c>
      <c r="X83" s="39">
        <v>24687.99</v>
      </c>
      <c r="Y83" s="40"/>
    </row>
    <row r="84" spans="2:25" s="26" customFormat="1" ht="18" customHeight="1" x14ac:dyDescent="0.2">
      <c r="B84" s="27" t="s">
        <v>103</v>
      </c>
      <c r="C84" s="28" t="s">
        <v>60</v>
      </c>
      <c r="D84" s="72" t="s">
        <v>18</v>
      </c>
      <c r="E84" s="73">
        <v>2023</v>
      </c>
      <c r="F84" s="74">
        <v>220112</v>
      </c>
      <c r="G84" s="75">
        <v>25100</v>
      </c>
      <c r="H84" s="75">
        <v>1610328</v>
      </c>
      <c r="I84" s="76" t="s">
        <v>16</v>
      </c>
      <c r="J84" s="77" t="s">
        <v>16</v>
      </c>
      <c r="K84" s="78" t="s">
        <v>16</v>
      </c>
      <c r="L84" s="79">
        <v>104956</v>
      </c>
      <c r="M84" s="80">
        <v>104956</v>
      </c>
      <c r="N84" s="81">
        <v>62110.526994169559</v>
      </c>
      <c r="O84" s="80">
        <v>128355.83949048872</v>
      </c>
      <c r="P84" s="82">
        <v>22008.07</v>
      </c>
      <c r="Q84" s="83">
        <v>23446</v>
      </c>
      <c r="R84" s="82">
        <v>55401.82</v>
      </c>
      <c r="S84" s="83">
        <v>211014</v>
      </c>
      <c r="T84" s="84">
        <v>55401.82</v>
      </c>
      <c r="U84" s="83">
        <v>65128</v>
      </c>
      <c r="V84" s="84">
        <v>3257</v>
      </c>
      <c r="W84" s="83">
        <v>23446</v>
      </c>
      <c r="X84" s="85">
        <v>173075</v>
      </c>
      <c r="Y84" s="86">
        <v>45323</v>
      </c>
    </row>
    <row r="85" spans="2:25" ht="18" customHeight="1" x14ac:dyDescent="0.2">
      <c r="B85" s="160" t="s">
        <v>59</v>
      </c>
      <c r="C85" s="161"/>
      <c r="D85" s="161"/>
      <c r="E85" s="161"/>
      <c r="F85" s="161"/>
      <c r="G85" s="161"/>
      <c r="H85" s="161"/>
      <c r="I85" s="161"/>
      <c r="J85" s="161"/>
      <c r="K85" s="162"/>
      <c r="L85" s="60">
        <f t="shared" ref="L85:X85" si="15">SUM(L82:L84)</f>
        <v>129866</v>
      </c>
      <c r="M85" s="61">
        <f t="shared" si="15"/>
        <v>475436</v>
      </c>
      <c r="N85" s="60">
        <f t="shared" si="15"/>
        <v>281352</v>
      </c>
      <c r="O85" s="61">
        <f t="shared" si="15"/>
        <v>581434</v>
      </c>
      <c r="P85" s="60">
        <f t="shared" si="15"/>
        <v>22008.07</v>
      </c>
      <c r="Q85" s="62">
        <f t="shared" si="15"/>
        <v>23446</v>
      </c>
      <c r="R85" s="63">
        <f t="shared" si="15"/>
        <v>151327.06</v>
      </c>
      <c r="S85" s="62">
        <f t="shared" si="15"/>
        <v>211014</v>
      </c>
      <c r="T85" s="64">
        <f t="shared" si="15"/>
        <v>423812.81</v>
      </c>
      <c r="U85" s="62">
        <f t="shared" si="15"/>
        <v>440282</v>
      </c>
      <c r="V85" s="65">
        <f t="shared" si="15"/>
        <v>3257</v>
      </c>
      <c r="W85" s="62">
        <f t="shared" si="15"/>
        <v>23446</v>
      </c>
      <c r="X85" s="66">
        <f t="shared" si="15"/>
        <v>269000.24</v>
      </c>
      <c r="Y85" s="67">
        <v>45383</v>
      </c>
    </row>
    <row r="86" spans="2:25" x14ac:dyDescent="0.2">
      <c r="B86" s="243"/>
      <c r="C86" s="244"/>
      <c r="D86" s="244"/>
      <c r="E86" s="244"/>
      <c r="F86" s="244"/>
      <c r="G86" s="244"/>
      <c r="H86" s="244"/>
      <c r="I86" s="244"/>
      <c r="J86" s="244"/>
      <c r="K86" s="245"/>
      <c r="L86" s="48"/>
      <c r="M86" s="49"/>
      <c r="N86" s="48"/>
      <c r="O86" s="49"/>
      <c r="P86" s="50"/>
      <c r="Q86" s="51"/>
      <c r="R86" s="50"/>
      <c r="S86" s="51"/>
      <c r="T86" s="52"/>
      <c r="U86" s="51"/>
      <c r="V86" s="52"/>
      <c r="W86" s="51"/>
      <c r="X86" s="53"/>
      <c r="Y86" s="25"/>
    </row>
    <row r="87" spans="2:25" s="26" customFormat="1" ht="18" customHeight="1" x14ac:dyDescent="0.2">
      <c r="B87" s="157" t="s">
        <v>104</v>
      </c>
      <c r="C87" s="158"/>
      <c r="D87" s="158"/>
      <c r="E87" s="158"/>
      <c r="F87" s="158"/>
      <c r="G87" s="158"/>
      <c r="H87" s="158"/>
      <c r="I87" s="158"/>
      <c r="J87" s="158"/>
      <c r="K87" s="159"/>
      <c r="L87" s="35"/>
      <c r="M87" s="36"/>
      <c r="N87" s="35"/>
      <c r="O87" s="36"/>
      <c r="P87" s="35"/>
      <c r="Q87" s="36"/>
      <c r="R87" s="35"/>
      <c r="S87" s="36"/>
      <c r="T87" s="37"/>
      <c r="U87" s="36"/>
      <c r="V87" s="38"/>
      <c r="W87" s="36"/>
      <c r="X87" s="39"/>
      <c r="Y87" s="25"/>
    </row>
    <row r="88" spans="2:25" s="26" customFormat="1" ht="18" customHeight="1" x14ac:dyDescent="0.2">
      <c r="B88" s="27" t="s">
        <v>105</v>
      </c>
      <c r="C88" s="28" t="s">
        <v>60</v>
      </c>
      <c r="D88" s="29" t="s">
        <v>11</v>
      </c>
      <c r="E88" s="28">
        <v>2022</v>
      </c>
      <c r="F88" s="30">
        <v>220620</v>
      </c>
      <c r="G88" s="31">
        <v>25100</v>
      </c>
      <c r="H88" s="31">
        <v>1610314</v>
      </c>
      <c r="I88" s="32" t="s">
        <v>16</v>
      </c>
      <c r="J88" s="54" t="s">
        <v>16</v>
      </c>
      <c r="K88" s="68" t="s">
        <v>14</v>
      </c>
      <c r="L88" s="57">
        <v>19723</v>
      </c>
      <c r="M88" s="58">
        <f>SUM(L88:L88)</f>
        <v>19723</v>
      </c>
      <c r="N88" s="35">
        <v>28448</v>
      </c>
      <c r="O88" s="36">
        <v>38104</v>
      </c>
      <c r="P88" s="35">
        <v>4357.03</v>
      </c>
      <c r="Q88" s="36">
        <v>5164</v>
      </c>
      <c r="R88" s="56">
        <v>4576</v>
      </c>
      <c r="S88" s="36">
        <v>10377</v>
      </c>
      <c r="T88" s="37">
        <v>4576</v>
      </c>
      <c r="U88" s="36">
        <v>18070</v>
      </c>
      <c r="V88" s="38">
        <v>9053</v>
      </c>
      <c r="W88" s="36">
        <v>50290</v>
      </c>
      <c r="X88" s="39">
        <v>21458</v>
      </c>
      <c r="Y88" s="40"/>
    </row>
    <row r="89" spans="2:25" ht="18" customHeight="1" x14ac:dyDescent="0.2">
      <c r="B89" s="160" t="s">
        <v>59</v>
      </c>
      <c r="C89" s="161"/>
      <c r="D89" s="161"/>
      <c r="E89" s="161"/>
      <c r="F89" s="161"/>
      <c r="G89" s="161"/>
      <c r="H89" s="161"/>
      <c r="I89" s="161"/>
      <c r="J89" s="161"/>
      <c r="K89" s="162"/>
      <c r="L89" s="60">
        <f t="shared" ref="L89:X89" si="16">SUM(L88:L88)</f>
        <v>19723</v>
      </c>
      <c r="M89" s="61">
        <f t="shared" si="16"/>
        <v>19723</v>
      </c>
      <c r="N89" s="60">
        <f t="shared" si="16"/>
        <v>28448</v>
      </c>
      <c r="O89" s="61">
        <f t="shared" si="16"/>
        <v>38104</v>
      </c>
      <c r="P89" s="69">
        <f t="shared" si="16"/>
        <v>4357.03</v>
      </c>
      <c r="Q89" s="62">
        <f t="shared" si="16"/>
        <v>5164</v>
      </c>
      <c r="R89" s="69">
        <f t="shared" si="16"/>
        <v>4576</v>
      </c>
      <c r="S89" s="62">
        <f t="shared" si="16"/>
        <v>10377</v>
      </c>
      <c r="T89" s="65">
        <f t="shared" si="16"/>
        <v>4576</v>
      </c>
      <c r="U89" s="62">
        <f t="shared" si="16"/>
        <v>18070</v>
      </c>
      <c r="V89" s="65">
        <f t="shared" si="16"/>
        <v>9053</v>
      </c>
      <c r="W89" s="62">
        <f t="shared" si="16"/>
        <v>50290</v>
      </c>
      <c r="X89" s="66">
        <f t="shared" si="16"/>
        <v>21458</v>
      </c>
      <c r="Y89" s="67">
        <v>45352</v>
      </c>
    </row>
    <row r="90" spans="2:25" x14ac:dyDescent="0.2">
      <c r="B90" s="243"/>
      <c r="C90" s="244"/>
      <c r="D90" s="244"/>
      <c r="E90" s="244"/>
      <c r="F90" s="244"/>
      <c r="G90" s="244"/>
      <c r="H90" s="244"/>
      <c r="I90" s="244"/>
      <c r="J90" s="244"/>
      <c r="K90" s="245"/>
      <c r="L90" s="48"/>
      <c r="M90" s="49"/>
      <c r="N90" s="48"/>
      <c r="O90" s="49"/>
      <c r="P90" s="50"/>
      <c r="Q90" s="51"/>
      <c r="R90" s="50"/>
      <c r="S90" s="51"/>
      <c r="T90" s="52"/>
      <c r="U90" s="51"/>
      <c r="V90" s="52"/>
      <c r="W90" s="51"/>
      <c r="X90" s="53"/>
      <c r="Y90" s="25"/>
    </row>
    <row r="91" spans="2:25" s="26" customFormat="1" ht="18" customHeight="1" x14ac:dyDescent="0.2">
      <c r="B91" s="246" t="s">
        <v>84</v>
      </c>
      <c r="C91" s="247"/>
      <c r="D91" s="247"/>
      <c r="E91" s="247"/>
      <c r="F91" s="247"/>
      <c r="G91" s="247"/>
      <c r="H91" s="247"/>
      <c r="I91" s="247"/>
      <c r="J91" s="247"/>
      <c r="K91" s="248"/>
      <c r="L91" s="35"/>
      <c r="M91" s="36"/>
      <c r="N91" s="35"/>
      <c r="O91" s="36"/>
      <c r="P91" s="35"/>
      <c r="Q91" s="36"/>
      <c r="R91" s="35"/>
      <c r="S91" s="36"/>
      <c r="T91" s="37"/>
      <c r="U91" s="36"/>
      <c r="V91" s="38"/>
      <c r="W91" s="36"/>
      <c r="X91" s="39"/>
      <c r="Y91" s="25"/>
    </row>
    <row r="92" spans="2:25" ht="18" customHeight="1" x14ac:dyDescent="0.2">
      <c r="B92" s="240" t="s">
        <v>55</v>
      </c>
      <c r="C92" s="241"/>
      <c r="D92" s="241"/>
      <c r="E92" s="241"/>
      <c r="F92" s="241"/>
      <c r="G92" s="241"/>
      <c r="H92" s="241"/>
      <c r="I92" s="241"/>
      <c r="J92" s="241"/>
      <c r="K92" s="242"/>
      <c r="L92" s="145">
        <f>L79+L85+L89</f>
        <v>279455</v>
      </c>
      <c r="M92" s="146">
        <f t="shared" ref="M92:X92" si="17">M79+M85+M89</f>
        <v>970595</v>
      </c>
      <c r="N92" s="145">
        <f t="shared" si="17"/>
        <v>591152</v>
      </c>
      <c r="O92" s="146">
        <f t="shared" si="17"/>
        <v>1200972</v>
      </c>
      <c r="P92" s="145">
        <f t="shared" si="17"/>
        <v>48373.17</v>
      </c>
      <c r="Q92" s="148">
        <f t="shared" si="17"/>
        <v>52056</v>
      </c>
      <c r="R92" s="152">
        <f t="shared" si="17"/>
        <v>307230.12</v>
      </c>
      <c r="S92" s="148">
        <f t="shared" si="17"/>
        <v>432405</v>
      </c>
      <c r="T92" s="153">
        <f t="shared" si="17"/>
        <v>852201.62</v>
      </c>
      <c r="U92" s="148">
        <f t="shared" si="17"/>
        <v>898634</v>
      </c>
      <c r="V92" s="149">
        <f t="shared" si="17"/>
        <v>15567</v>
      </c>
      <c r="W92" s="148">
        <f t="shared" si="17"/>
        <v>97182</v>
      </c>
      <c r="X92" s="150">
        <f t="shared" si="17"/>
        <v>559458.48</v>
      </c>
      <c r="Y92" s="151"/>
    </row>
    <row r="93" spans="2:25" s="93" customFormat="1" ht="18" customHeight="1" x14ac:dyDescent="0.2">
      <c r="B93" s="246" t="s">
        <v>85</v>
      </c>
      <c r="C93" s="247"/>
      <c r="D93" s="247"/>
      <c r="E93" s="247"/>
      <c r="F93" s="247"/>
      <c r="G93" s="247"/>
      <c r="H93" s="247"/>
      <c r="I93" s="247"/>
      <c r="J93" s="247"/>
      <c r="K93" s="248"/>
      <c r="L93" s="87"/>
      <c r="M93" s="88"/>
      <c r="N93" s="87"/>
      <c r="O93" s="88"/>
      <c r="P93" s="89"/>
      <c r="Q93" s="90"/>
      <c r="R93" s="89"/>
      <c r="S93" s="90"/>
      <c r="T93" s="91"/>
      <c r="U93" s="90"/>
      <c r="V93" s="91"/>
      <c r="W93" s="90"/>
      <c r="X93" s="92"/>
      <c r="Y93" s="25"/>
    </row>
    <row r="94" spans="2:25" ht="18" customHeight="1" x14ac:dyDescent="0.2">
      <c r="B94" s="258" t="s">
        <v>57</v>
      </c>
      <c r="C94" s="259"/>
      <c r="D94" s="259"/>
      <c r="E94" s="259"/>
      <c r="F94" s="259"/>
      <c r="G94" s="259"/>
      <c r="H94" s="259"/>
      <c r="I94" s="259"/>
      <c r="J94" s="259"/>
      <c r="K94" s="260"/>
      <c r="L94" s="41">
        <f>L56+L73+L92</f>
        <v>833302</v>
      </c>
      <c r="M94" s="42">
        <f t="shared" ref="M94:X94" si="18">M56+M73+M92</f>
        <v>2561152</v>
      </c>
      <c r="N94" s="41">
        <f t="shared" si="18"/>
        <v>1548161.9268279846</v>
      </c>
      <c r="O94" s="42">
        <f t="shared" si="18"/>
        <v>3173567.1733279848</v>
      </c>
      <c r="P94" s="43">
        <f t="shared" si="18"/>
        <v>130801.9749611111</v>
      </c>
      <c r="Q94" s="44">
        <f t="shared" si="18"/>
        <v>124946.07391238533</v>
      </c>
      <c r="R94" s="43">
        <f t="shared" si="18"/>
        <v>781606.30992222228</v>
      </c>
      <c r="S94" s="44">
        <f t="shared" si="18"/>
        <v>1121169.3714155992</v>
      </c>
      <c r="T94" s="45">
        <f t="shared" si="18"/>
        <v>2144035.059922222</v>
      </c>
      <c r="U94" s="44">
        <f t="shared" si="18"/>
        <v>2276708.5554123856</v>
      </c>
      <c r="V94" s="45">
        <f t="shared" si="18"/>
        <v>52619</v>
      </c>
      <c r="W94" s="44">
        <f t="shared" si="18"/>
        <v>321388.95440321398</v>
      </c>
      <c r="X94" s="46">
        <f t="shared" si="18"/>
        <v>1457291.2</v>
      </c>
      <c r="Y94" s="47"/>
    </row>
    <row r="95" spans="2:25" x14ac:dyDescent="0.2">
      <c r="B95" s="249"/>
      <c r="C95" s="250"/>
      <c r="D95" s="250"/>
      <c r="E95" s="250"/>
      <c r="F95" s="250"/>
      <c r="G95" s="250"/>
      <c r="H95" s="250"/>
      <c r="I95" s="250"/>
      <c r="J95" s="250"/>
      <c r="K95" s="251"/>
      <c r="L95" s="138"/>
      <c r="M95" s="139"/>
      <c r="N95" s="138"/>
      <c r="O95" s="139"/>
      <c r="P95" s="140"/>
      <c r="Q95" s="141"/>
      <c r="R95" s="140"/>
      <c r="S95" s="141"/>
      <c r="T95" s="142"/>
      <c r="U95" s="141"/>
      <c r="V95" s="142"/>
      <c r="W95" s="141"/>
      <c r="X95" s="143"/>
      <c r="Y95" s="144"/>
    </row>
    <row r="96" spans="2:25" ht="18" customHeight="1" x14ac:dyDescent="0.2">
      <c r="B96" s="255" t="s">
        <v>86</v>
      </c>
      <c r="C96" s="256"/>
      <c r="D96" s="256"/>
      <c r="E96" s="256"/>
      <c r="F96" s="256"/>
      <c r="G96" s="256"/>
      <c r="H96" s="256"/>
      <c r="I96" s="256"/>
      <c r="J96" s="256"/>
      <c r="K96" s="257"/>
      <c r="L96" s="48"/>
      <c r="M96" s="49"/>
      <c r="N96" s="48"/>
      <c r="O96" s="49"/>
      <c r="P96" s="50"/>
      <c r="Q96" s="51"/>
      <c r="R96" s="50"/>
      <c r="S96" s="51"/>
      <c r="T96" s="52"/>
      <c r="U96" s="51"/>
      <c r="V96" s="52"/>
      <c r="W96" s="51"/>
      <c r="X96" s="53"/>
      <c r="Y96" s="25"/>
    </row>
    <row r="97" spans="2:25" s="26" customFormat="1" ht="18" customHeight="1" x14ac:dyDescent="0.2">
      <c r="B97" s="27" t="s">
        <v>87</v>
      </c>
      <c r="C97" s="28" t="s">
        <v>13</v>
      </c>
      <c r="D97" s="29" t="s">
        <v>15</v>
      </c>
      <c r="E97" s="28">
        <v>2022</v>
      </c>
      <c r="F97" s="30">
        <v>220520</v>
      </c>
      <c r="G97" s="31">
        <v>25100</v>
      </c>
      <c r="H97" s="31">
        <v>1005098</v>
      </c>
      <c r="I97" s="32">
        <v>2004040</v>
      </c>
      <c r="J97" s="54" t="s">
        <v>16</v>
      </c>
      <c r="K97" s="54" t="s">
        <v>16</v>
      </c>
      <c r="L97" s="57">
        <v>653651</v>
      </c>
      <c r="M97" s="58">
        <v>653651</v>
      </c>
      <c r="N97" s="35">
        <v>653651</v>
      </c>
      <c r="O97" s="36">
        <v>653651</v>
      </c>
      <c r="P97" s="35">
        <v>217880</v>
      </c>
      <c r="Q97" s="36">
        <v>217884</v>
      </c>
      <c r="R97" s="56">
        <v>217880</v>
      </c>
      <c r="S97" s="36">
        <v>435771</v>
      </c>
      <c r="T97" s="37">
        <v>217880</v>
      </c>
      <c r="U97" s="36">
        <v>217880</v>
      </c>
      <c r="V97" s="38">
        <v>217884</v>
      </c>
      <c r="W97" s="36">
        <v>50000</v>
      </c>
      <c r="X97" s="39">
        <v>653651</v>
      </c>
      <c r="Y97" s="40"/>
    </row>
    <row r="98" spans="2:25" ht="18" customHeight="1" x14ac:dyDescent="0.2">
      <c r="B98" s="258" t="s">
        <v>58</v>
      </c>
      <c r="C98" s="259"/>
      <c r="D98" s="259"/>
      <c r="E98" s="259"/>
      <c r="F98" s="259"/>
      <c r="G98" s="259"/>
      <c r="H98" s="259"/>
      <c r="I98" s="259"/>
      <c r="J98" s="259"/>
      <c r="K98" s="260"/>
      <c r="L98" s="41">
        <f>SUM(L97)</f>
        <v>653651</v>
      </c>
      <c r="M98" s="99">
        <f t="shared" ref="M98:X98" si="19">SUM(M97)</f>
        <v>653651</v>
      </c>
      <c r="N98" s="41">
        <f t="shared" si="19"/>
        <v>653651</v>
      </c>
      <c r="O98" s="99">
        <f t="shared" si="19"/>
        <v>653651</v>
      </c>
      <c r="P98" s="41">
        <f t="shared" si="19"/>
        <v>217880</v>
      </c>
      <c r="Q98" s="99">
        <f t="shared" si="19"/>
        <v>217884</v>
      </c>
      <c r="R98" s="41">
        <f t="shared" si="19"/>
        <v>217880</v>
      </c>
      <c r="S98" s="99">
        <f t="shared" si="19"/>
        <v>435771</v>
      </c>
      <c r="T98" s="100">
        <f t="shared" si="19"/>
        <v>217880</v>
      </c>
      <c r="U98" s="99">
        <f t="shared" si="19"/>
        <v>217880</v>
      </c>
      <c r="V98" s="100">
        <f t="shared" si="19"/>
        <v>217884</v>
      </c>
      <c r="W98" s="44">
        <f t="shared" si="19"/>
        <v>50000</v>
      </c>
      <c r="X98" s="101">
        <f t="shared" si="19"/>
        <v>653651</v>
      </c>
      <c r="Y98" s="47">
        <v>45341</v>
      </c>
    </row>
    <row r="99" spans="2:25" x14ac:dyDescent="0.2">
      <c r="B99" s="94"/>
      <c r="C99" s="95"/>
      <c r="D99" s="95"/>
      <c r="E99" s="95"/>
      <c r="F99" s="96"/>
      <c r="G99" s="97"/>
      <c r="H99" s="97"/>
      <c r="I99" s="98"/>
      <c r="J99" s="71"/>
      <c r="K99" s="34"/>
      <c r="L99" s="102"/>
      <c r="M99" s="103"/>
      <c r="N99" s="102"/>
      <c r="O99" s="103"/>
      <c r="P99" s="104"/>
      <c r="Q99" s="105"/>
      <c r="R99" s="104"/>
      <c r="S99" s="105"/>
      <c r="T99" s="106"/>
      <c r="U99" s="105"/>
      <c r="V99" s="106"/>
      <c r="W99" s="105"/>
      <c r="X99" s="107"/>
      <c r="Y99" s="25"/>
    </row>
    <row r="100" spans="2:25" ht="12.75" thickBot="1" x14ac:dyDescent="0.25">
      <c r="B100" s="108"/>
      <c r="C100" s="109"/>
      <c r="D100" s="109"/>
      <c r="E100" s="109"/>
      <c r="F100" s="110"/>
      <c r="G100" s="111"/>
      <c r="H100" s="111"/>
      <c r="I100" s="112"/>
      <c r="J100" s="113"/>
      <c r="K100" s="114"/>
      <c r="L100" s="115"/>
      <c r="M100" s="116"/>
      <c r="N100" s="117"/>
      <c r="O100" s="116"/>
      <c r="P100" s="118"/>
      <c r="Q100" s="119"/>
      <c r="R100" s="118"/>
      <c r="S100" s="119"/>
      <c r="T100" s="120"/>
      <c r="U100" s="119"/>
      <c r="V100" s="121"/>
      <c r="W100" s="119"/>
      <c r="X100" s="122"/>
      <c r="Y100" s="123"/>
    </row>
    <row r="101" spans="2:25" ht="18" customHeight="1" thickBot="1" x14ac:dyDescent="0.25">
      <c r="B101" s="124" t="s">
        <v>49</v>
      </c>
      <c r="C101" s="261"/>
      <c r="D101" s="262"/>
      <c r="E101" s="262"/>
      <c r="F101" s="262"/>
      <c r="G101" s="262"/>
      <c r="H101" s="262"/>
      <c r="I101" s="262"/>
      <c r="J101" s="262"/>
      <c r="K101" s="263"/>
      <c r="L101" s="125">
        <f t="shared" ref="L101:X101" si="20">L32+L94+L98</f>
        <v>1836542</v>
      </c>
      <c r="M101" s="126">
        <f t="shared" si="20"/>
        <v>5503880</v>
      </c>
      <c r="N101" s="125">
        <f t="shared" si="20"/>
        <v>2857686.9268279849</v>
      </c>
      <c r="O101" s="126">
        <f t="shared" si="20"/>
        <v>6244734.1733279843</v>
      </c>
      <c r="P101" s="125">
        <f t="shared" si="20"/>
        <v>416820.33496111108</v>
      </c>
      <c r="Q101" s="126">
        <f t="shared" si="20"/>
        <v>401506.07391238533</v>
      </c>
      <c r="R101" s="125">
        <f t="shared" si="20"/>
        <v>1559749.3699222223</v>
      </c>
      <c r="S101" s="126">
        <f t="shared" si="20"/>
        <v>1834289.3714155992</v>
      </c>
      <c r="T101" s="127">
        <f t="shared" si="20"/>
        <v>4475169.8699222226</v>
      </c>
      <c r="U101" s="126">
        <f t="shared" si="20"/>
        <v>4645330.5554123856</v>
      </c>
      <c r="V101" s="127">
        <f t="shared" si="20"/>
        <v>305787</v>
      </c>
      <c r="W101" s="128">
        <f t="shared" si="20"/>
        <v>471016.95440321398</v>
      </c>
      <c r="X101" s="129">
        <f t="shared" si="20"/>
        <v>2775964.44</v>
      </c>
      <c r="Y101" s="130"/>
    </row>
    <row r="102" spans="2:25" ht="61.5" customHeight="1" thickBot="1" x14ac:dyDescent="0.25">
      <c r="B102" s="131" t="s">
        <v>50</v>
      </c>
      <c r="C102" s="264"/>
      <c r="D102" s="265"/>
      <c r="E102" s="265"/>
      <c r="F102" s="265"/>
      <c r="G102" s="265"/>
      <c r="H102" s="265"/>
      <c r="I102" s="265"/>
      <c r="J102" s="265"/>
      <c r="K102" s="266"/>
      <c r="L102" s="176" t="s">
        <v>51</v>
      </c>
      <c r="M102" s="181"/>
      <c r="N102" s="181"/>
      <c r="O102" s="181"/>
      <c r="P102" s="181"/>
      <c r="Q102" s="267"/>
      <c r="R102" s="181" t="s">
        <v>52</v>
      </c>
      <c r="S102" s="181"/>
      <c r="T102" s="181"/>
      <c r="U102" s="181"/>
      <c r="V102" s="181"/>
      <c r="W102" s="181"/>
      <c r="X102" s="181"/>
      <c r="Y102" s="268"/>
    </row>
    <row r="103" spans="2:25" ht="18" customHeight="1" thickBot="1" x14ac:dyDescent="0.25">
      <c r="B103" s="252" t="s">
        <v>53</v>
      </c>
      <c r="C103" s="253"/>
      <c r="D103" s="253"/>
      <c r="E103" s="253"/>
      <c r="F103" s="253"/>
      <c r="G103" s="253"/>
      <c r="H103" s="253"/>
      <c r="I103" s="253"/>
      <c r="J103" s="253"/>
      <c r="K103" s="253"/>
      <c r="L103" s="253"/>
      <c r="M103" s="253"/>
      <c r="N103" s="253"/>
      <c r="O103" s="253"/>
      <c r="P103" s="253"/>
      <c r="Q103" s="253"/>
      <c r="R103" s="253"/>
      <c r="S103" s="253"/>
      <c r="T103" s="253"/>
      <c r="U103" s="253"/>
      <c r="V103" s="253"/>
      <c r="W103" s="253"/>
      <c r="X103" s="253"/>
      <c r="Y103" s="254"/>
    </row>
    <row r="104" spans="2:25" ht="15" customHeight="1" thickTop="1" x14ac:dyDescent="0.2"/>
    <row r="105" spans="2:25" ht="15" customHeight="1" x14ac:dyDescent="0.2"/>
    <row r="106" spans="2:25" ht="15" customHeight="1" x14ac:dyDescent="0.2"/>
    <row r="107" spans="2:25" ht="15" customHeight="1" x14ac:dyDescent="0.2"/>
    <row r="108" spans="2:25" ht="15" customHeight="1" x14ac:dyDescent="0.2"/>
    <row r="109" spans="2:25" ht="15" customHeight="1" x14ac:dyDescent="0.2"/>
    <row r="110" spans="2:25" ht="15" customHeight="1" x14ac:dyDescent="0.2"/>
    <row r="111" spans="2:25" ht="15" customHeight="1" x14ac:dyDescent="0.2"/>
    <row r="112" spans="2:25" ht="15" customHeight="1" x14ac:dyDescent="0.2"/>
    <row r="113" spans="2:25" ht="15" customHeight="1" x14ac:dyDescent="0.2"/>
    <row r="114" spans="2:25" ht="15" customHeight="1" x14ac:dyDescent="0.2"/>
    <row r="115" spans="2:25" ht="15" customHeight="1" x14ac:dyDescent="0.2">
      <c r="C115" s="132"/>
      <c r="D115" s="132"/>
      <c r="E115" s="132"/>
      <c r="F115" s="133"/>
      <c r="G115" s="133"/>
      <c r="H115" s="132"/>
      <c r="I115" s="132"/>
      <c r="J115" s="133"/>
      <c r="K115" s="133"/>
    </row>
    <row r="116" spans="2:25" ht="15" customHeight="1" x14ac:dyDescent="0.2">
      <c r="B116" s="134"/>
      <c r="C116" s="132"/>
      <c r="D116" s="132"/>
      <c r="E116" s="132"/>
      <c r="F116" s="133"/>
      <c r="G116" s="133"/>
      <c r="H116" s="132"/>
      <c r="I116" s="132"/>
      <c r="J116" s="133"/>
      <c r="K116" s="133"/>
      <c r="L116" s="133"/>
      <c r="M116" s="133"/>
      <c r="N116" s="133"/>
      <c r="O116" s="133"/>
      <c r="P116" s="135"/>
      <c r="Q116" s="133"/>
      <c r="R116" s="135"/>
      <c r="S116" s="136"/>
      <c r="T116" s="135"/>
      <c r="U116" s="133"/>
      <c r="V116" s="133"/>
      <c r="W116" s="133"/>
      <c r="X116" s="133"/>
      <c r="Y116" s="137"/>
    </row>
    <row r="117" spans="2:25" ht="15" customHeight="1" x14ac:dyDescent="0.2">
      <c r="B117" s="134"/>
      <c r="C117" s="132"/>
      <c r="D117" s="132"/>
      <c r="E117" s="132"/>
      <c r="F117" s="133"/>
      <c r="G117" s="133"/>
      <c r="H117" s="132"/>
      <c r="I117" s="132"/>
      <c r="J117" s="133"/>
      <c r="K117" s="133"/>
      <c r="L117" s="133"/>
      <c r="M117" s="133"/>
      <c r="N117" s="133"/>
      <c r="O117" s="133"/>
      <c r="P117" s="135"/>
      <c r="Q117" s="133"/>
      <c r="R117" s="135"/>
      <c r="S117" s="136"/>
      <c r="T117" s="135"/>
      <c r="U117" s="133"/>
      <c r="V117" s="133"/>
      <c r="W117" s="133"/>
      <c r="X117" s="133"/>
      <c r="Y117" s="137"/>
    </row>
    <row r="118" spans="2:25" ht="15" customHeight="1" x14ac:dyDescent="0.2">
      <c r="B118" s="134"/>
      <c r="C118" s="132"/>
      <c r="D118" s="132"/>
      <c r="E118" s="132"/>
      <c r="F118" s="133"/>
      <c r="G118" s="133"/>
      <c r="H118" s="132"/>
      <c r="I118" s="132"/>
      <c r="J118" s="133"/>
      <c r="K118" s="133"/>
      <c r="L118" s="133"/>
      <c r="M118" s="133"/>
      <c r="N118" s="133"/>
      <c r="O118" s="133"/>
      <c r="P118" s="135"/>
      <c r="Q118" s="133"/>
      <c r="R118" s="135"/>
      <c r="S118" s="136"/>
      <c r="T118" s="135"/>
      <c r="U118" s="133"/>
      <c r="V118" s="133"/>
      <c r="W118" s="133"/>
      <c r="X118" s="133"/>
      <c r="Y118" s="137"/>
    </row>
    <row r="119" spans="2:25" ht="15" customHeight="1" x14ac:dyDescent="0.2">
      <c r="B119" s="134"/>
      <c r="C119" s="132"/>
      <c r="D119" s="132"/>
      <c r="E119" s="132"/>
      <c r="F119" s="133"/>
      <c r="G119" s="133"/>
      <c r="H119" s="132"/>
      <c r="I119" s="132"/>
      <c r="J119" s="133"/>
      <c r="K119" s="133"/>
      <c r="L119" s="133"/>
      <c r="M119" s="133"/>
      <c r="N119" s="133"/>
      <c r="O119" s="133"/>
      <c r="P119" s="135"/>
      <c r="Q119" s="133"/>
      <c r="R119" s="135"/>
      <c r="S119" s="136"/>
      <c r="T119" s="135"/>
      <c r="U119" s="133"/>
      <c r="V119" s="133"/>
      <c r="W119" s="133"/>
      <c r="X119" s="133"/>
      <c r="Y119" s="137"/>
    </row>
    <row r="120" spans="2:25" ht="15" customHeight="1" x14ac:dyDescent="0.2">
      <c r="B120" s="134"/>
      <c r="C120" s="132"/>
      <c r="D120" s="132"/>
      <c r="E120" s="132"/>
      <c r="F120" s="133"/>
      <c r="G120" s="133"/>
      <c r="H120" s="132"/>
      <c r="I120" s="132"/>
      <c r="J120" s="133"/>
      <c r="K120" s="133"/>
      <c r="L120" s="133"/>
      <c r="M120" s="133"/>
      <c r="N120" s="133"/>
      <c r="O120" s="133"/>
      <c r="P120" s="135"/>
      <c r="Q120" s="133"/>
      <c r="R120" s="135"/>
      <c r="S120" s="136"/>
      <c r="T120" s="135"/>
      <c r="U120" s="133"/>
      <c r="V120" s="133"/>
      <c r="W120" s="133"/>
      <c r="X120" s="133"/>
      <c r="Y120" s="137"/>
    </row>
    <row r="121" spans="2:25" ht="15" customHeight="1" x14ac:dyDescent="0.2">
      <c r="B121" s="134"/>
      <c r="C121" s="132"/>
      <c r="D121" s="132"/>
      <c r="E121" s="132"/>
      <c r="F121" s="133"/>
      <c r="G121" s="133"/>
      <c r="H121" s="132"/>
      <c r="I121" s="132"/>
      <c r="J121" s="133"/>
      <c r="K121" s="133"/>
      <c r="L121" s="133"/>
      <c r="M121" s="133"/>
      <c r="N121" s="133"/>
      <c r="O121" s="133"/>
      <c r="P121" s="135"/>
      <c r="Q121" s="133"/>
      <c r="R121" s="135"/>
      <c r="S121" s="136"/>
      <c r="T121" s="135"/>
      <c r="U121" s="133"/>
      <c r="V121" s="133"/>
      <c r="W121" s="133"/>
      <c r="X121" s="133"/>
      <c r="Y121" s="137"/>
    </row>
    <row r="122" spans="2:25" ht="15" customHeight="1" x14ac:dyDescent="0.2">
      <c r="B122" s="134"/>
      <c r="C122" s="132"/>
      <c r="D122" s="132"/>
      <c r="E122" s="132"/>
      <c r="F122" s="133"/>
      <c r="G122" s="133"/>
      <c r="H122" s="132"/>
      <c r="I122" s="132"/>
      <c r="J122" s="133"/>
      <c r="K122" s="133"/>
      <c r="L122" s="133"/>
      <c r="M122" s="133"/>
      <c r="N122" s="133"/>
      <c r="O122" s="133"/>
      <c r="P122" s="135"/>
      <c r="Q122" s="133"/>
      <c r="R122" s="135"/>
      <c r="S122" s="136"/>
      <c r="T122" s="135"/>
      <c r="U122" s="133"/>
      <c r="V122" s="133"/>
      <c r="W122" s="133"/>
      <c r="X122" s="133"/>
      <c r="Y122" s="137"/>
    </row>
    <row r="123" spans="2:25" ht="15" customHeight="1" x14ac:dyDescent="0.2">
      <c r="B123" s="134"/>
      <c r="C123" s="132"/>
      <c r="D123" s="132"/>
      <c r="E123" s="132"/>
      <c r="F123" s="133"/>
      <c r="G123" s="133"/>
      <c r="H123" s="132"/>
      <c r="I123" s="132"/>
      <c r="J123" s="133"/>
      <c r="K123" s="133"/>
      <c r="L123" s="133"/>
      <c r="M123" s="133"/>
      <c r="N123" s="133"/>
      <c r="O123" s="133"/>
      <c r="P123" s="135"/>
      <c r="Q123" s="133"/>
      <c r="R123" s="135"/>
      <c r="S123" s="136"/>
      <c r="T123" s="135"/>
      <c r="U123" s="133"/>
      <c r="V123" s="133"/>
      <c r="W123" s="133"/>
      <c r="X123" s="133"/>
      <c r="Y123" s="137"/>
    </row>
    <row r="124" spans="2:25" ht="15" customHeight="1" x14ac:dyDescent="0.2">
      <c r="B124" s="134"/>
      <c r="C124" s="132"/>
      <c r="D124" s="132"/>
      <c r="E124" s="132"/>
      <c r="F124" s="133"/>
      <c r="G124" s="133"/>
      <c r="H124" s="132"/>
      <c r="I124" s="132"/>
      <c r="J124" s="133"/>
      <c r="K124" s="133"/>
      <c r="L124" s="133"/>
      <c r="M124" s="133"/>
      <c r="N124" s="133"/>
      <c r="O124" s="133"/>
      <c r="P124" s="135"/>
      <c r="Q124" s="133"/>
      <c r="R124" s="135"/>
      <c r="S124" s="136"/>
      <c r="T124" s="135"/>
      <c r="U124" s="133"/>
      <c r="V124" s="133"/>
      <c r="W124" s="133"/>
      <c r="X124" s="133"/>
      <c r="Y124" s="137"/>
    </row>
    <row r="125" spans="2:25" ht="15" customHeight="1" x14ac:dyDescent="0.2">
      <c r="B125" s="134"/>
      <c r="C125" s="132"/>
      <c r="D125" s="132"/>
      <c r="E125" s="132"/>
      <c r="F125" s="133"/>
      <c r="G125" s="133"/>
      <c r="H125" s="132"/>
      <c r="I125" s="132"/>
      <c r="J125" s="133"/>
      <c r="K125" s="133"/>
      <c r="L125" s="133"/>
      <c r="M125" s="133"/>
      <c r="N125" s="133"/>
      <c r="O125" s="133"/>
      <c r="P125" s="135"/>
      <c r="Q125" s="133"/>
      <c r="R125" s="135"/>
      <c r="S125" s="136"/>
      <c r="T125" s="135"/>
      <c r="U125" s="133"/>
      <c r="V125" s="133"/>
      <c r="W125" s="133"/>
      <c r="X125" s="133"/>
      <c r="Y125" s="137"/>
    </row>
    <row r="126" spans="2:25" ht="15" customHeight="1" x14ac:dyDescent="0.2">
      <c r="B126" s="134"/>
      <c r="C126" s="132"/>
      <c r="D126" s="132"/>
      <c r="E126" s="132"/>
      <c r="F126" s="133"/>
      <c r="G126" s="133"/>
      <c r="H126" s="132"/>
      <c r="I126" s="132"/>
      <c r="J126" s="133"/>
      <c r="K126" s="133"/>
      <c r="L126" s="133"/>
      <c r="M126" s="133"/>
      <c r="N126" s="133"/>
      <c r="O126" s="133"/>
      <c r="P126" s="135"/>
      <c r="Q126" s="133"/>
      <c r="R126" s="135"/>
      <c r="S126" s="136"/>
      <c r="T126" s="135"/>
      <c r="U126" s="133"/>
      <c r="V126" s="133"/>
      <c r="W126" s="133"/>
      <c r="X126" s="133"/>
      <c r="Y126" s="137"/>
    </row>
    <row r="127" spans="2:25" ht="15" customHeight="1" x14ac:dyDescent="0.2">
      <c r="B127" s="134"/>
      <c r="C127" s="132"/>
      <c r="D127" s="132"/>
      <c r="E127" s="132"/>
      <c r="F127" s="133"/>
      <c r="G127" s="133"/>
      <c r="H127" s="132"/>
      <c r="I127" s="132"/>
      <c r="J127" s="133"/>
      <c r="K127" s="133"/>
      <c r="L127" s="133"/>
      <c r="M127" s="133"/>
      <c r="N127" s="133"/>
      <c r="O127" s="133"/>
      <c r="P127" s="135"/>
      <c r="Q127" s="133"/>
      <c r="R127" s="135"/>
      <c r="S127" s="136"/>
      <c r="T127" s="135"/>
      <c r="U127" s="133"/>
      <c r="V127" s="133"/>
      <c r="W127" s="133"/>
      <c r="X127" s="133"/>
      <c r="Y127" s="137"/>
    </row>
    <row r="128" spans="2:25" ht="15" customHeight="1" x14ac:dyDescent="0.2">
      <c r="B128" s="134"/>
      <c r="C128" s="132"/>
      <c r="D128" s="132"/>
      <c r="E128" s="132"/>
      <c r="F128" s="133"/>
      <c r="G128" s="133"/>
      <c r="H128" s="132"/>
      <c r="I128" s="132"/>
      <c r="J128" s="133"/>
      <c r="K128" s="133"/>
      <c r="L128" s="133"/>
      <c r="M128" s="133"/>
      <c r="N128" s="133"/>
      <c r="O128" s="133"/>
      <c r="P128" s="135"/>
      <c r="Q128" s="133"/>
      <c r="R128" s="135"/>
      <c r="S128" s="136"/>
      <c r="T128" s="135"/>
      <c r="U128" s="133"/>
      <c r="V128" s="133"/>
      <c r="W128" s="133"/>
      <c r="X128" s="133"/>
      <c r="Y128" s="137"/>
    </row>
    <row r="129" spans="2:25" ht="15" customHeight="1" x14ac:dyDescent="0.2">
      <c r="B129" s="134"/>
      <c r="C129" s="132"/>
      <c r="D129" s="132"/>
      <c r="E129" s="132"/>
      <c r="F129" s="133"/>
      <c r="G129" s="133"/>
      <c r="H129" s="132"/>
      <c r="I129" s="132"/>
      <c r="J129" s="133"/>
      <c r="K129" s="133"/>
      <c r="L129" s="133"/>
      <c r="M129" s="133"/>
      <c r="N129" s="133"/>
      <c r="O129" s="133"/>
      <c r="P129" s="135"/>
      <c r="Q129" s="133"/>
      <c r="R129" s="135"/>
      <c r="S129" s="136"/>
      <c r="T129" s="135"/>
      <c r="U129" s="133"/>
      <c r="V129" s="133"/>
      <c r="W129" s="133"/>
      <c r="X129" s="133"/>
      <c r="Y129" s="137"/>
    </row>
    <row r="130" spans="2:25" ht="15" customHeight="1" x14ac:dyDescent="0.2">
      <c r="B130" s="134"/>
      <c r="C130" s="132"/>
      <c r="D130" s="132"/>
      <c r="E130" s="132"/>
      <c r="F130" s="133"/>
      <c r="G130" s="133"/>
      <c r="H130" s="132"/>
      <c r="I130" s="132"/>
      <c r="J130" s="133"/>
      <c r="K130" s="133"/>
      <c r="L130" s="133"/>
      <c r="M130" s="133"/>
      <c r="N130" s="133"/>
      <c r="O130" s="133"/>
      <c r="P130" s="135"/>
      <c r="Q130" s="133"/>
      <c r="R130" s="135"/>
      <c r="S130" s="136"/>
      <c r="T130" s="135"/>
      <c r="U130" s="133"/>
      <c r="V130" s="133"/>
      <c r="W130" s="133"/>
      <c r="X130" s="133"/>
      <c r="Y130" s="137"/>
    </row>
    <row r="131" spans="2:25" ht="15" customHeight="1" x14ac:dyDescent="0.2">
      <c r="B131" s="134"/>
      <c r="C131" s="132"/>
      <c r="D131" s="132"/>
      <c r="E131" s="132"/>
      <c r="F131" s="133"/>
      <c r="G131" s="133"/>
      <c r="H131" s="132"/>
      <c r="I131" s="132"/>
      <c r="J131" s="133"/>
      <c r="K131" s="133"/>
      <c r="L131" s="133"/>
      <c r="M131" s="133"/>
      <c r="N131" s="133"/>
      <c r="O131" s="133"/>
      <c r="P131" s="135"/>
      <c r="Q131" s="133"/>
      <c r="R131" s="135"/>
      <c r="S131" s="136"/>
      <c r="T131" s="135"/>
      <c r="U131" s="133"/>
      <c r="V131" s="133"/>
      <c r="W131" s="133"/>
      <c r="X131" s="133"/>
      <c r="Y131" s="137"/>
    </row>
    <row r="132" spans="2:25" ht="15" customHeight="1" x14ac:dyDescent="0.2">
      <c r="B132" s="134"/>
      <c r="C132" s="132"/>
      <c r="D132" s="132"/>
      <c r="E132" s="132"/>
      <c r="F132" s="133"/>
      <c r="G132" s="133"/>
      <c r="H132" s="132"/>
      <c r="I132" s="132"/>
      <c r="J132" s="133"/>
      <c r="K132" s="133"/>
      <c r="L132" s="133"/>
      <c r="M132" s="133"/>
      <c r="N132" s="133"/>
      <c r="O132" s="133"/>
      <c r="P132" s="135"/>
      <c r="Q132" s="133"/>
      <c r="R132" s="135"/>
      <c r="S132" s="136"/>
      <c r="T132" s="135"/>
      <c r="U132" s="133"/>
      <c r="V132" s="133"/>
      <c r="W132" s="133"/>
      <c r="X132" s="133"/>
      <c r="Y132" s="137"/>
    </row>
    <row r="133" spans="2:25" ht="15" customHeight="1" x14ac:dyDescent="0.2">
      <c r="B133" s="134"/>
      <c r="C133" s="132"/>
      <c r="D133" s="132"/>
      <c r="E133" s="132"/>
      <c r="F133" s="133"/>
      <c r="G133" s="133"/>
      <c r="H133" s="132"/>
      <c r="I133" s="132"/>
      <c r="J133" s="133"/>
      <c r="K133" s="133"/>
      <c r="L133" s="133"/>
      <c r="M133" s="133"/>
      <c r="N133" s="133"/>
      <c r="O133" s="133"/>
      <c r="P133" s="135"/>
      <c r="Q133" s="133"/>
      <c r="R133" s="135"/>
      <c r="S133" s="136"/>
      <c r="T133" s="135"/>
      <c r="U133" s="133"/>
      <c r="V133" s="133"/>
      <c r="W133" s="133"/>
      <c r="X133" s="133"/>
      <c r="Y133" s="137"/>
    </row>
    <row r="134" spans="2:25" ht="15" customHeight="1" x14ac:dyDescent="0.2">
      <c r="B134" s="134"/>
      <c r="C134" s="132"/>
      <c r="D134" s="132"/>
      <c r="E134" s="132"/>
      <c r="F134" s="133"/>
      <c r="G134" s="133"/>
      <c r="H134" s="132"/>
      <c r="I134" s="132"/>
      <c r="J134" s="133"/>
      <c r="K134" s="133"/>
      <c r="L134" s="133"/>
      <c r="M134" s="133"/>
      <c r="N134" s="133"/>
      <c r="O134" s="133"/>
      <c r="P134" s="135"/>
      <c r="Q134" s="133"/>
      <c r="R134" s="135"/>
      <c r="S134" s="136"/>
      <c r="T134" s="135"/>
      <c r="U134" s="133"/>
      <c r="V134" s="133"/>
      <c r="W134" s="133"/>
      <c r="X134" s="133"/>
      <c r="Y134" s="137"/>
    </row>
    <row r="135" spans="2:25" ht="15" customHeight="1" x14ac:dyDescent="0.2">
      <c r="B135" s="134"/>
      <c r="C135" s="132"/>
      <c r="D135" s="132"/>
      <c r="E135" s="132"/>
      <c r="F135" s="133"/>
      <c r="G135" s="133"/>
      <c r="H135" s="132"/>
      <c r="I135" s="132"/>
      <c r="J135" s="133"/>
      <c r="K135" s="133"/>
      <c r="L135" s="133"/>
      <c r="M135" s="133"/>
      <c r="N135" s="133"/>
      <c r="O135" s="133"/>
      <c r="P135" s="135"/>
      <c r="Q135" s="133"/>
      <c r="R135" s="135"/>
      <c r="S135" s="136"/>
      <c r="T135" s="135"/>
      <c r="U135" s="133"/>
      <c r="V135" s="133"/>
      <c r="W135" s="133"/>
      <c r="X135" s="133"/>
      <c r="Y135" s="137"/>
    </row>
    <row r="136" spans="2:25" ht="15" customHeight="1" x14ac:dyDescent="0.2">
      <c r="B136" s="134"/>
      <c r="C136" s="132"/>
      <c r="D136" s="132"/>
      <c r="E136" s="132"/>
      <c r="F136" s="133"/>
      <c r="G136" s="133"/>
      <c r="H136" s="132"/>
      <c r="I136" s="132"/>
      <c r="J136" s="133"/>
      <c r="K136" s="133"/>
      <c r="L136" s="133"/>
      <c r="M136" s="133"/>
      <c r="N136" s="133"/>
      <c r="O136" s="133"/>
      <c r="P136" s="135"/>
      <c r="Q136" s="133"/>
      <c r="R136" s="135"/>
      <c r="S136" s="136"/>
      <c r="T136" s="135"/>
      <c r="U136" s="133"/>
      <c r="V136" s="133"/>
      <c r="W136" s="133"/>
      <c r="X136" s="133"/>
      <c r="Y136" s="137"/>
    </row>
    <row r="137" spans="2:25" ht="15" customHeight="1" x14ac:dyDescent="0.2">
      <c r="B137" s="134"/>
      <c r="C137" s="132"/>
      <c r="D137" s="132"/>
      <c r="E137" s="132"/>
      <c r="F137" s="133"/>
      <c r="G137" s="133"/>
      <c r="H137" s="132"/>
      <c r="I137" s="132"/>
      <c r="J137" s="133"/>
      <c r="K137" s="133"/>
      <c r="L137" s="133"/>
      <c r="M137" s="133"/>
      <c r="N137" s="133"/>
      <c r="O137" s="133"/>
      <c r="P137" s="135"/>
      <c r="Q137" s="133"/>
      <c r="R137" s="135"/>
      <c r="S137" s="136"/>
      <c r="T137" s="135"/>
      <c r="U137" s="133"/>
      <c r="V137" s="133"/>
      <c r="W137" s="133"/>
      <c r="X137" s="133"/>
      <c r="Y137" s="137"/>
    </row>
    <row r="138" spans="2:25" ht="15" customHeight="1" x14ac:dyDescent="0.2">
      <c r="B138" s="134"/>
      <c r="C138" s="132"/>
      <c r="D138" s="132"/>
      <c r="E138" s="132"/>
      <c r="F138" s="133"/>
      <c r="G138" s="133"/>
      <c r="H138" s="132"/>
      <c r="I138" s="132"/>
      <c r="J138" s="133"/>
      <c r="K138" s="133"/>
      <c r="L138" s="133"/>
      <c r="M138" s="133"/>
      <c r="N138" s="133"/>
      <c r="O138" s="133"/>
      <c r="P138" s="135"/>
      <c r="Q138" s="133"/>
      <c r="R138" s="135"/>
      <c r="S138" s="136"/>
      <c r="T138" s="135"/>
      <c r="U138" s="133"/>
      <c r="V138" s="133"/>
      <c r="W138" s="133"/>
      <c r="X138" s="133"/>
      <c r="Y138" s="137"/>
    </row>
    <row r="139" spans="2:25" ht="15" customHeight="1" x14ac:dyDescent="0.2">
      <c r="B139" s="134"/>
      <c r="C139" s="132"/>
      <c r="D139" s="132"/>
      <c r="E139" s="132"/>
      <c r="F139" s="133"/>
      <c r="G139" s="133"/>
      <c r="H139" s="132"/>
      <c r="I139" s="132"/>
      <c r="J139" s="133"/>
      <c r="K139" s="133"/>
      <c r="L139" s="133"/>
      <c r="M139" s="133"/>
      <c r="N139" s="133"/>
      <c r="O139" s="133"/>
      <c r="P139" s="135"/>
      <c r="Q139" s="133"/>
      <c r="R139" s="135"/>
      <c r="S139" s="136"/>
      <c r="T139" s="135"/>
      <c r="U139" s="133"/>
      <c r="V139" s="133"/>
      <c r="W139" s="133"/>
      <c r="X139" s="133"/>
      <c r="Y139" s="137"/>
    </row>
    <row r="140" spans="2:25" ht="15" customHeight="1" x14ac:dyDescent="0.2">
      <c r="B140" s="134"/>
      <c r="C140" s="132"/>
      <c r="D140" s="132"/>
      <c r="E140" s="132"/>
      <c r="F140" s="133"/>
      <c r="G140" s="133"/>
      <c r="H140" s="132"/>
      <c r="I140" s="132"/>
      <c r="J140" s="133"/>
      <c r="K140" s="133"/>
      <c r="L140" s="133"/>
      <c r="M140" s="133"/>
      <c r="N140" s="133"/>
      <c r="O140" s="133"/>
      <c r="P140" s="135"/>
      <c r="Q140" s="133"/>
      <c r="R140" s="135"/>
      <c r="S140" s="136"/>
      <c r="T140" s="135"/>
      <c r="U140" s="133"/>
      <c r="V140" s="133"/>
      <c r="W140" s="133"/>
      <c r="X140" s="133"/>
      <c r="Y140" s="137"/>
    </row>
    <row r="141" spans="2:25" ht="15" customHeight="1" x14ac:dyDescent="0.2">
      <c r="B141" s="134"/>
      <c r="C141" s="132"/>
      <c r="D141" s="132"/>
      <c r="E141" s="132"/>
      <c r="F141" s="133"/>
      <c r="G141" s="133"/>
      <c r="H141" s="132"/>
      <c r="I141" s="132"/>
      <c r="J141" s="133"/>
      <c r="K141" s="133"/>
      <c r="L141" s="133"/>
      <c r="M141" s="133"/>
      <c r="N141" s="133"/>
      <c r="O141" s="133"/>
      <c r="P141" s="135"/>
      <c r="Q141" s="133"/>
      <c r="R141" s="135"/>
      <c r="S141" s="136"/>
      <c r="T141" s="135"/>
      <c r="U141" s="133"/>
      <c r="V141" s="133"/>
      <c r="W141" s="133"/>
      <c r="X141" s="133"/>
      <c r="Y141" s="137"/>
    </row>
    <row r="142" spans="2:25" ht="15" customHeight="1" x14ac:dyDescent="0.2">
      <c r="B142" s="134"/>
      <c r="C142" s="132"/>
      <c r="D142" s="132"/>
      <c r="E142" s="132"/>
      <c r="F142" s="133"/>
      <c r="G142" s="133"/>
      <c r="H142" s="132"/>
      <c r="I142" s="132"/>
      <c r="J142" s="133"/>
      <c r="K142" s="133"/>
      <c r="L142" s="133"/>
      <c r="M142" s="133"/>
      <c r="N142" s="133"/>
      <c r="O142" s="133"/>
      <c r="P142" s="135"/>
      <c r="Q142" s="133"/>
      <c r="R142" s="135"/>
      <c r="S142" s="136"/>
      <c r="T142" s="135"/>
      <c r="U142" s="133"/>
      <c r="V142" s="133"/>
      <c r="W142" s="133"/>
      <c r="X142" s="133"/>
      <c r="Y142" s="137"/>
    </row>
    <row r="143" spans="2:25" ht="15" customHeight="1" x14ac:dyDescent="0.2">
      <c r="B143" s="134"/>
      <c r="C143" s="132"/>
      <c r="D143" s="132"/>
      <c r="E143" s="132"/>
      <c r="F143" s="133"/>
      <c r="G143" s="133"/>
      <c r="H143" s="132"/>
      <c r="I143" s="132"/>
      <c r="J143" s="133"/>
      <c r="K143" s="133"/>
      <c r="L143" s="133"/>
      <c r="M143" s="133"/>
      <c r="N143" s="133"/>
      <c r="O143" s="133"/>
      <c r="P143" s="135"/>
      <c r="Q143" s="133"/>
      <c r="R143" s="135"/>
      <c r="S143" s="136"/>
      <c r="T143" s="135"/>
      <c r="U143" s="133"/>
      <c r="V143" s="133"/>
      <c r="W143" s="133"/>
      <c r="X143" s="133"/>
      <c r="Y143" s="137"/>
    </row>
    <row r="144" spans="2:25" ht="15" customHeight="1" x14ac:dyDescent="0.2">
      <c r="B144" s="134"/>
      <c r="C144" s="132"/>
      <c r="D144" s="132"/>
      <c r="E144" s="132"/>
      <c r="F144" s="133"/>
      <c r="G144" s="133"/>
      <c r="H144" s="132"/>
      <c r="I144" s="132"/>
      <c r="J144" s="133"/>
      <c r="K144" s="133"/>
      <c r="L144" s="133"/>
      <c r="M144" s="133"/>
      <c r="N144" s="133"/>
      <c r="O144" s="133"/>
      <c r="P144" s="135"/>
      <c r="Q144" s="133"/>
      <c r="R144" s="135"/>
      <c r="S144" s="136"/>
      <c r="T144" s="135"/>
      <c r="U144" s="133"/>
      <c r="V144" s="133"/>
      <c r="W144" s="133"/>
      <c r="X144" s="133"/>
      <c r="Y144" s="137"/>
    </row>
    <row r="145" spans="2:25" ht="15" customHeight="1" x14ac:dyDescent="0.2">
      <c r="B145" s="134"/>
      <c r="C145" s="132"/>
      <c r="D145" s="132"/>
      <c r="E145" s="132"/>
      <c r="F145" s="133"/>
      <c r="G145" s="133"/>
      <c r="H145" s="132"/>
      <c r="I145" s="132"/>
      <c r="J145" s="133"/>
      <c r="K145" s="133"/>
      <c r="L145" s="133"/>
      <c r="M145" s="133"/>
      <c r="N145" s="133"/>
      <c r="O145" s="133"/>
      <c r="P145" s="135"/>
      <c r="Q145" s="133"/>
      <c r="R145" s="135"/>
      <c r="S145" s="136"/>
      <c r="T145" s="135"/>
      <c r="U145" s="133"/>
      <c r="V145" s="133"/>
      <c r="W145" s="133"/>
      <c r="X145" s="133"/>
      <c r="Y145" s="137"/>
    </row>
    <row r="146" spans="2:25" ht="15" customHeight="1" x14ac:dyDescent="0.2">
      <c r="B146" s="134"/>
      <c r="C146" s="132"/>
      <c r="D146" s="132"/>
      <c r="E146" s="132"/>
      <c r="F146" s="133"/>
      <c r="G146" s="133"/>
      <c r="H146" s="132"/>
      <c r="I146" s="132"/>
      <c r="J146" s="133"/>
      <c r="K146" s="133"/>
      <c r="L146" s="133"/>
      <c r="M146" s="133"/>
      <c r="N146" s="133"/>
      <c r="O146" s="133"/>
      <c r="P146" s="135"/>
      <c r="Q146" s="133"/>
      <c r="R146" s="135"/>
      <c r="S146" s="136"/>
      <c r="T146" s="135"/>
      <c r="U146" s="133"/>
      <c r="V146" s="133"/>
      <c r="W146" s="133"/>
      <c r="X146" s="133"/>
      <c r="Y146" s="137"/>
    </row>
    <row r="147" spans="2:25" ht="15" customHeight="1" x14ac:dyDescent="0.2">
      <c r="B147" s="134"/>
      <c r="C147" s="132"/>
      <c r="D147" s="132"/>
      <c r="E147" s="132"/>
      <c r="F147" s="133"/>
      <c r="G147" s="133"/>
      <c r="H147" s="132"/>
      <c r="I147" s="132"/>
      <c r="J147" s="133"/>
      <c r="K147" s="133"/>
      <c r="L147" s="133"/>
      <c r="M147" s="133"/>
      <c r="N147" s="133"/>
      <c r="O147" s="133"/>
      <c r="P147" s="135"/>
      <c r="Q147" s="133"/>
      <c r="R147" s="135"/>
      <c r="S147" s="136"/>
      <c r="T147" s="135"/>
      <c r="U147" s="133"/>
      <c r="V147" s="133"/>
      <c r="W147" s="133"/>
      <c r="X147" s="133"/>
      <c r="Y147" s="137"/>
    </row>
    <row r="148" spans="2:25" ht="15" customHeight="1" x14ac:dyDescent="0.2">
      <c r="B148" s="134"/>
      <c r="C148" s="132"/>
      <c r="D148" s="132"/>
      <c r="E148" s="132"/>
      <c r="F148" s="133"/>
      <c r="G148" s="133"/>
      <c r="H148" s="132"/>
      <c r="I148" s="132"/>
      <c r="J148" s="133"/>
      <c r="K148" s="133"/>
      <c r="L148" s="133"/>
      <c r="M148" s="133"/>
      <c r="N148" s="133"/>
      <c r="O148" s="133"/>
      <c r="P148" s="135"/>
      <c r="Q148" s="133"/>
      <c r="R148" s="135"/>
      <c r="S148" s="136"/>
      <c r="T148" s="135"/>
      <c r="U148" s="133"/>
      <c r="V148" s="133"/>
      <c r="W148" s="133"/>
      <c r="X148" s="133"/>
      <c r="Y148" s="137"/>
    </row>
    <row r="149" spans="2:25" ht="15" customHeight="1" x14ac:dyDescent="0.2">
      <c r="B149" s="134"/>
      <c r="C149" s="132"/>
      <c r="D149" s="132"/>
      <c r="E149" s="132"/>
      <c r="F149" s="133"/>
      <c r="G149" s="133"/>
      <c r="H149" s="132"/>
      <c r="I149" s="132"/>
      <c r="J149" s="133"/>
      <c r="K149" s="133"/>
      <c r="L149" s="133"/>
      <c r="M149" s="133"/>
      <c r="N149" s="133"/>
      <c r="O149" s="133"/>
      <c r="P149" s="135"/>
      <c r="Q149" s="133"/>
      <c r="R149" s="135"/>
      <c r="S149" s="136"/>
      <c r="T149" s="135"/>
      <c r="U149" s="133"/>
      <c r="V149" s="133"/>
      <c r="W149" s="133"/>
      <c r="X149" s="133"/>
      <c r="Y149" s="137"/>
    </row>
    <row r="150" spans="2:25" ht="15" customHeight="1" x14ac:dyDescent="0.2">
      <c r="B150" s="134"/>
      <c r="C150" s="132"/>
      <c r="D150" s="132"/>
      <c r="E150" s="132"/>
      <c r="F150" s="133"/>
      <c r="G150" s="133"/>
      <c r="H150" s="132"/>
      <c r="I150" s="132"/>
      <c r="J150" s="133"/>
      <c r="K150" s="133"/>
      <c r="L150" s="133"/>
      <c r="M150" s="133"/>
      <c r="N150" s="133"/>
      <c r="O150" s="133"/>
      <c r="P150" s="135"/>
      <c r="Q150" s="133"/>
      <c r="R150" s="135"/>
      <c r="S150" s="136"/>
      <c r="T150" s="135"/>
      <c r="U150" s="133"/>
      <c r="V150" s="133"/>
      <c r="W150" s="133"/>
      <c r="X150" s="133"/>
      <c r="Y150" s="137"/>
    </row>
    <row r="151" spans="2:25" ht="15" customHeight="1" x14ac:dyDescent="0.2">
      <c r="B151" s="134"/>
      <c r="C151" s="132"/>
      <c r="D151" s="132"/>
      <c r="E151" s="132"/>
      <c r="F151" s="133"/>
      <c r="G151" s="133"/>
      <c r="H151" s="132"/>
      <c r="I151" s="132"/>
      <c r="J151" s="133"/>
      <c r="K151" s="133"/>
      <c r="L151" s="133"/>
      <c r="M151" s="133"/>
      <c r="N151" s="133"/>
      <c r="O151" s="133"/>
      <c r="P151" s="135"/>
      <c r="Q151" s="133"/>
      <c r="R151" s="135"/>
      <c r="S151" s="136"/>
      <c r="T151" s="135"/>
      <c r="U151" s="133"/>
      <c r="V151" s="133"/>
      <c r="W151" s="133"/>
      <c r="X151" s="133"/>
      <c r="Y151" s="137"/>
    </row>
    <row r="152" spans="2:25" ht="15" customHeight="1" x14ac:dyDescent="0.2">
      <c r="B152" s="134"/>
      <c r="C152" s="132"/>
      <c r="D152" s="132"/>
      <c r="E152" s="132"/>
      <c r="F152" s="133"/>
      <c r="G152" s="133"/>
      <c r="H152" s="132"/>
      <c r="I152" s="132"/>
      <c r="J152" s="133"/>
      <c r="K152" s="133"/>
      <c r="L152" s="133"/>
      <c r="M152" s="133"/>
      <c r="N152" s="133"/>
      <c r="O152" s="133"/>
      <c r="P152" s="135"/>
      <c r="Q152" s="133"/>
      <c r="R152" s="135"/>
      <c r="S152" s="136"/>
      <c r="T152" s="135"/>
      <c r="U152" s="133"/>
      <c r="V152" s="133"/>
      <c r="W152" s="133"/>
      <c r="X152" s="133"/>
      <c r="Y152" s="137"/>
    </row>
    <row r="153" spans="2:25" ht="15" customHeight="1" x14ac:dyDescent="0.2">
      <c r="B153" s="134"/>
      <c r="C153" s="132"/>
      <c r="D153" s="132"/>
      <c r="E153" s="132"/>
      <c r="F153" s="133"/>
      <c r="G153" s="133"/>
      <c r="H153" s="132"/>
      <c r="I153" s="132"/>
      <c r="J153" s="133"/>
      <c r="K153" s="133"/>
      <c r="L153" s="133"/>
      <c r="M153" s="133"/>
      <c r="N153" s="133"/>
      <c r="O153" s="133"/>
      <c r="P153" s="135"/>
      <c r="Q153" s="133"/>
      <c r="R153" s="135"/>
      <c r="S153" s="136"/>
      <c r="T153" s="135"/>
      <c r="U153" s="133"/>
      <c r="V153" s="133"/>
      <c r="W153" s="133"/>
      <c r="X153" s="133"/>
      <c r="Y153" s="137"/>
    </row>
    <row r="154" spans="2:25" ht="15" customHeight="1" x14ac:dyDescent="0.2">
      <c r="B154" s="134"/>
      <c r="C154" s="132"/>
      <c r="D154" s="132"/>
      <c r="E154" s="132"/>
      <c r="F154" s="133"/>
      <c r="G154" s="133"/>
      <c r="H154" s="132"/>
      <c r="I154" s="132"/>
      <c r="J154" s="133"/>
      <c r="K154" s="133"/>
      <c r="L154" s="133"/>
      <c r="M154" s="133"/>
      <c r="N154" s="133"/>
      <c r="O154" s="133"/>
      <c r="P154" s="135"/>
      <c r="Q154" s="133"/>
      <c r="R154" s="135"/>
      <c r="S154" s="136"/>
      <c r="T154" s="135"/>
      <c r="U154" s="133"/>
      <c r="V154" s="133"/>
      <c r="W154" s="133"/>
      <c r="X154" s="133"/>
      <c r="Y154" s="137"/>
    </row>
    <row r="155" spans="2:25" ht="15" customHeight="1" x14ac:dyDescent="0.2">
      <c r="B155" s="134"/>
      <c r="C155" s="132"/>
      <c r="D155" s="132"/>
      <c r="E155" s="132"/>
      <c r="F155" s="133"/>
      <c r="G155" s="133"/>
      <c r="H155" s="132"/>
      <c r="I155" s="132"/>
      <c r="J155" s="133"/>
      <c r="K155" s="133"/>
      <c r="L155" s="133"/>
      <c r="M155" s="133"/>
      <c r="N155" s="133"/>
      <c r="O155" s="133"/>
      <c r="P155" s="135"/>
      <c r="Q155" s="133"/>
      <c r="R155" s="135"/>
      <c r="S155" s="136"/>
      <c r="T155" s="135"/>
      <c r="U155" s="133"/>
      <c r="V155" s="133"/>
      <c r="W155" s="133"/>
      <c r="X155" s="133"/>
      <c r="Y155" s="137"/>
    </row>
    <row r="156" spans="2:25" ht="15" customHeight="1" x14ac:dyDescent="0.2">
      <c r="B156" s="134"/>
      <c r="C156" s="132"/>
      <c r="D156" s="132"/>
      <c r="E156" s="132"/>
      <c r="F156" s="133"/>
      <c r="G156" s="133"/>
      <c r="H156" s="132"/>
      <c r="I156" s="132"/>
      <c r="J156" s="133"/>
      <c r="K156" s="133"/>
      <c r="L156" s="133"/>
      <c r="M156" s="133"/>
      <c r="N156" s="133"/>
      <c r="O156" s="133"/>
      <c r="P156" s="135"/>
      <c r="Q156" s="133"/>
      <c r="R156" s="135"/>
      <c r="S156" s="136"/>
      <c r="T156" s="135"/>
      <c r="U156" s="133"/>
      <c r="V156" s="133"/>
      <c r="W156" s="133"/>
      <c r="X156" s="133"/>
      <c r="Y156" s="137"/>
    </row>
    <row r="157" spans="2:25" ht="15" customHeight="1" x14ac:dyDescent="0.2">
      <c r="B157" s="134"/>
      <c r="C157" s="132"/>
      <c r="D157" s="132"/>
      <c r="E157" s="132"/>
      <c r="F157" s="133"/>
      <c r="G157" s="133"/>
      <c r="H157" s="132"/>
      <c r="I157" s="132"/>
      <c r="J157" s="133"/>
      <c r="K157" s="133"/>
      <c r="L157" s="133"/>
      <c r="M157" s="133"/>
      <c r="N157" s="133"/>
      <c r="O157" s="133"/>
      <c r="P157" s="135"/>
      <c r="Q157" s="133"/>
      <c r="R157" s="135"/>
      <c r="S157" s="136"/>
      <c r="T157" s="135"/>
      <c r="U157" s="133"/>
      <c r="V157" s="133"/>
      <c r="W157" s="133"/>
      <c r="X157" s="133"/>
      <c r="Y157" s="137"/>
    </row>
    <row r="158" spans="2:25" ht="15" customHeight="1" x14ac:dyDescent="0.2">
      <c r="B158" s="134"/>
      <c r="C158" s="132"/>
      <c r="D158" s="132"/>
      <c r="E158" s="132"/>
      <c r="F158" s="133"/>
      <c r="G158" s="133"/>
      <c r="H158" s="132"/>
      <c r="I158" s="132"/>
      <c r="J158" s="133"/>
      <c r="K158" s="133"/>
      <c r="L158" s="133"/>
      <c r="M158" s="133"/>
      <c r="N158" s="133"/>
      <c r="O158" s="133"/>
      <c r="P158" s="135"/>
      <c r="Q158" s="133"/>
      <c r="R158" s="135"/>
      <c r="S158" s="136"/>
      <c r="T158" s="135"/>
      <c r="U158" s="133"/>
      <c r="V158" s="133"/>
      <c r="W158" s="133"/>
      <c r="X158" s="133"/>
      <c r="Y158" s="137"/>
    </row>
    <row r="159" spans="2:25" ht="15" customHeight="1" x14ac:dyDescent="0.2">
      <c r="B159" s="134"/>
      <c r="C159" s="132"/>
      <c r="D159" s="132"/>
      <c r="E159" s="132"/>
      <c r="F159" s="133"/>
      <c r="G159" s="133"/>
      <c r="H159" s="132"/>
      <c r="I159" s="132"/>
      <c r="J159" s="133"/>
      <c r="K159" s="133"/>
      <c r="L159" s="133"/>
      <c r="M159" s="133"/>
      <c r="N159" s="133"/>
      <c r="O159" s="133"/>
      <c r="P159" s="135"/>
      <c r="Q159" s="133"/>
      <c r="R159" s="135"/>
      <c r="S159" s="136"/>
      <c r="T159" s="135"/>
      <c r="U159" s="133"/>
      <c r="V159" s="133"/>
      <c r="W159" s="133"/>
      <c r="X159" s="133"/>
      <c r="Y159" s="137"/>
    </row>
    <row r="160" spans="2:25" ht="15" customHeight="1" x14ac:dyDescent="0.2">
      <c r="B160" s="134"/>
      <c r="C160" s="132"/>
      <c r="D160" s="132"/>
      <c r="E160" s="132"/>
      <c r="F160" s="133"/>
      <c r="G160" s="133"/>
      <c r="H160" s="132"/>
      <c r="I160" s="132"/>
      <c r="J160" s="133"/>
      <c r="K160" s="133"/>
      <c r="L160" s="133"/>
      <c r="M160" s="133"/>
      <c r="N160" s="133"/>
      <c r="O160" s="133"/>
      <c r="P160" s="135"/>
      <c r="Q160" s="133"/>
      <c r="R160" s="135"/>
      <c r="S160" s="136"/>
      <c r="T160" s="135"/>
      <c r="U160" s="133"/>
      <c r="V160" s="133"/>
      <c r="W160" s="133"/>
      <c r="X160" s="133"/>
      <c r="Y160" s="137"/>
    </row>
    <row r="161" spans="2:25" ht="15" customHeight="1" x14ac:dyDescent="0.2">
      <c r="B161" s="134"/>
      <c r="C161" s="132"/>
      <c r="D161" s="132"/>
      <c r="E161" s="132"/>
      <c r="F161" s="133"/>
      <c r="G161" s="133"/>
      <c r="H161" s="132"/>
      <c r="I161" s="132"/>
      <c r="J161" s="133"/>
      <c r="K161" s="133"/>
      <c r="L161" s="133"/>
      <c r="M161" s="133"/>
      <c r="N161" s="133"/>
      <c r="O161" s="133"/>
      <c r="P161" s="135"/>
      <c r="Q161" s="133"/>
      <c r="R161" s="135"/>
      <c r="S161" s="136"/>
      <c r="T161" s="135"/>
      <c r="U161" s="133"/>
      <c r="V161" s="133"/>
      <c r="W161" s="133"/>
      <c r="X161" s="133"/>
      <c r="Y161" s="137"/>
    </row>
    <row r="162" spans="2:25" ht="15" customHeight="1" x14ac:dyDescent="0.2">
      <c r="B162" s="134"/>
      <c r="C162" s="132"/>
      <c r="D162" s="132"/>
      <c r="E162" s="132"/>
      <c r="F162" s="133"/>
      <c r="G162" s="133"/>
      <c r="H162" s="132"/>
      <c r="I162" s="132"/>
      <c r="J162" s="133"/>
      <c r="K162" s="133"/>
      <c r="L162" s="133"/>
      <c r="M162" s="133"/>
      <c r="N162" s="133"/>
      <c r="O162" s="133"/>
      <c r="P162" s="135"/>
      <c r="Q162" s="133"/>
      <c r="R162" s="135"/>
      <c r="S162" s="136"/>
      <c r="T162" s="135"/>
      <c r="U162" s="133"/>
      <c r="V162" s="133"/>
      <c r="W162" s="133"/>
      <c r="X162" s="133"/>
      <c r="Y162" s="137"/>
    </row>
    <row r="163" spans="2:25" ht="15" customHeight="1" x14ac:dyDescent="0.2">
      <c r="B163" s="134"/>
      <c r="C163" s="132"/>
      <c r="D163" s="132"/>
      <c r="E163" s="132"/>
      <c r="F163" s="133"/>
      <c r="G163" s="133"/>
      <c r="H163" s="132"/>
      <c r="I163" s="132"/>
      <c r="J163" s="133"/>
      <c r="K163" s="133"/>
      <c r="L163" s="133"/>
      <c r="M163" s="133"/>
      <c r="N163" s="133"/>
      <c r="O163" s="133"/>
      <c r="P163" s="135"/>
      <c r="Q163" s="133"/>
      <c r="R163" s="135"/>
      <c r="S163" s="136"/>
      <c r="T163" s="135"/>
      <c r="U163" s="133"/>
      <c r="V163" s="133"/>
      <c r="W163" s="133"/>
      <c r="X163" s="133"/>
      <c r="Y163" s="137"/>
    </row>
    <row r="164" spans="2:25" ht="15" customHeight="1" x14ac:dyDescent="0.2">
      <c r="B164" s="134"/>
      <c r="C164" s="132"/>
      <c r="D164" s="132"/>
      <c r="E164" s="132"/>
      <c r="F164" s="133"/>
      <c r="G164" s="133"/>
      <c r="H164" s="132"/>
      <c r="I164" s="132"/>
      <c r="J164" s="133"/>
      <c r="K164" s="133"/>
      <c r="L164" s="133"/>
      <c r="M164" s="133"/>
      <c r="N164" s="133"/>
      <c r="O164" s="133"/>
      <c r="P164" s="135"/>
      <c r="Q164" s="133"/>
      <c r="R164" s="135"/>
      <c r="S164" s="136"/>
      <c r="T164" s="135"/>
      <c r="U164" s="133"/>
      <c r="V164" s="133"/>
      <c r="W164" s="133"/>
      <c r="X164" s="133"/>
      <c r="Y164" s="137"/>
    </row>
    <row r="165" spans="2:25" ht="15" customHeight="1" x14ac:dyDescent="0.2">
      <c r="B165" s="134"/>
      <c r="C165" s="132"/>
      <c r="D165" s="132"/>
      <c r="E165" s="132"/>
      <c r="F165" s="133"/>
      <c r="G165" s="133"/>
      <c r="H165" s="132"/>
      <c r="I165" s="132"/>
      <c r="J165" s="133"/>
      <c r="K165" s="133"/>
      <c r="L165" s="133"/>
      <c r="M165" s="133"/>
      <c r="N165" s="133"/>
      <c r="O165" s="133"/>
      <c r="P165" s="135"/>
      <c r="Q165" s="133"/>
      <c r="R165" s="135"/>
      <c r="S165" s="136"/>
      <c r="T165" s="135"/>
      <c r="U165" s="133"/>
      <c r="V165" s="133"/>
      <c r="W165" s="133"/>
      <c r="X165" s="133"/>
      <c r="Y165" s="137"/>
    </row>
    <row r="166" spans="2:25" ht="15" customHeight="1" x14ac:dyDescent="0.2">
      <c r="B166" s="134"/>
      <c r="C166" s="132"/>
      <c r="D166" s="132"/>
      <c r="E166" s="132"/>
      <c r="F166" s="133"/>
      <c r="G166" s="133"/>
      <c r="H166" s="132"/>
      <c r="I166" s="132"/>
      <c r="J166" s="133"/>
      <c r="K166" s="133"/>
      <c r="L166" s="133"/>
      <c r="M166" s="133"/>
      <c r="N166" s="133"/>
      <c r="O166" s="133"/>
      <c r="P166" s="135"/>
      <c r="Q166" s="133"/>
      <c r="R166" s="135"/>
      <c r="S166" s="136"/>
      <c r="T166" s="135"/>
      <c r="U166" s="133"/>
      <c r="V166" s="133"/>
      <c r="W166" s="133"/>
      <c r="X166" s="133"/>
      <c r="Y166" s="137"/>
    </row>
    <row r="167" spans="2:25" ht="15" customHeight="1" x14ac:dyDescent="0.2">
      <c r="B167" s="134"/>
      <c r="C167" s="132"/>
      <c r="D167" s="132"/>
      <c r="E167" s="132"/>
      <c r="F167" s="133"/>
      <c r="G167" s="133"/>
      <c r="H167" s="132"/>
      <c r="I167" s="132"/>
      <c r="J167" s="133"/>
      <c r="K167" s="133"/>
      <c r="L167" s="133"/>
      <c r="M167" s="133"/>
      <c r="N167" s="133"/>
      <c r="O167" s="133"/>
      <c r="P167" s="135"/>
      <c r="Q167" s="133"/>
      <c r="R167" s="135"/>
      <c r="S167" s="136"/>
      <c r="T167" s="135"/>
      <c r="U167" s="133"/>
      <c r="V167" s="133"/>
      <c r="W167" s="133"/>
      <c r="X167" s="133"/>
      <c r="Y167" s="137"/>
    </row>
    <row r="168" spans="2:25" ht="15" customHeight="1" x14ac:dyDescent="0.2">
      <c r="B168" s="134"/>
      <c r="C168" s="132"/>
      <c r="D168" s="132"/>
      <c r="E168" s="132"/>
      <c r="F168" s="133"/>
      <c r="G168" s="133"/>
      <c r="H168" s="132"/>
      <c r="I168" s="132"/>
      <c r="J168" s="133"/>
      <c r="K168" s="133"/>
      <c r="L168" s="133"/>
      <c r="M168" s="133"/>
      <c r="N168" s="133"/>
      <c r="O168" s="133"/>
      <c r="P168" s="135"/>
      <c r="Q168" s="133"/>
      <c r="R168" s="135"/>
      <c r="S168" s="136"/>
      <c r="T168" s="135"/>
      <c r="U168" s="133"/>
      <c r="V168" s="133"/>
      <c r="W168" s="133"/>
      <c r="X168" s="133"/>
      <c r="Y168" s="137"/>
    </row>
    <row r="169" spans="2:25" ht="15" customHeight="1" x14ac:dyDescent="0.2">
      <c r="B169" s="134"/>
      <c r="C169" s="132"/>
      <c r="D169" s="132"/>
      <c r="E169" s="132"/>
      <c r="F169" s="133"/>
      <c r="G169" s="133"/>
      <c r="H169" s="132"/>
      <c r="I169" s="132"/>
      <c r="J169" s="133"/>
      <c r="K169" s="133"/>
      <c r="L169" s="133"/>
      <c r="M169" s="133"/>
      <c r="N169" s="133"/>
      <c r="O169" s="133"/>
      <c r="P169" s="135"/>
      <c r="Q169" s="133"/>
      <c r="R169" s="135"/>
      <c r="S169" s="136"/>
      <c r="T169" s="135"/>
      <c r="U169" s="133"/>
      <c r="V169" s="133"/>
      <c r="W169" s="133"/>
      <c r="X169" s="133"/>
      <c r="Y169" s="137"/>
    </row>
    <row r="170" spans="2:25" ht="15" customHeight="1" x14ac:dyDescent="0.2">
      <c r="B170" s="134"/>
      <c r="C170" s="132"/>
      <c r="D170" s="132"/>
      <c r="E170" s="132"/>
      <c r="F170" s="133"/>
      <c r="G170" s="133"/>
      <c r="H170" s="132"/>
      <c r="I170" s="132"/>
      <c r="J170" s="133"/>
      <c r="K170" s="133"/>
      <c r="L170" s="133"/>
      <c r="M170" s="133"/>
      <c r="N170" s="133"/>
      <c r="O170" s="133"/>
      <c r="P170" s="135"/>
      <c r="Q170" s="133"/>
      <c r="R170" s="135"/>
      <c r="S170" s="136"/>
      <c r="T170" s="135"/>
      <c r="U170" s="133"/>
      <c r="V170" s="133"/>
      <c r="W170" s="133"/>
      <c r="X170" s="133"/>
      <c r="Y170" s="137"/>
    </row>
    <row r="171" spans="2:25" ht="15" customHeight="1" x14ac:dyDescent="0.2">
      <c r="B171" s="134"/>
      <c r="C171" s="132"/>
      <c r="D171" s="132"/>
      <c r="E171" s="132"/>
      <c r="F171" s="133"/>
      <c r="G171" s="133"/>
      <c r="H171" s="132"/>
      <c r="I171" s="132"/>
      <c r="J171" s="133"/>
      <c r="K171" s="133"/>
      <c r="L171" s="133"/>
      <c r="M171" s="133"/>
      <c r="N171" s="133"/>
      <c r="O171" s="133"/>
      <c r="P171" s="135"/>
      <c r="Q171" s="133"/>
      <c r="R171" s="135"/>
      <c r="S171" s="136"/>
      <c r="T171" s="135"/>
      <c r="U171" s="133"/>
      <c r="V171" s="133"/>
      <c r="W171" s="133"/>
      <c r="X171" s="133"/>
      <c r="Y171" s="137"/>
    </row>
    <row r="172" spans="2:25" ht="15" customHeight="1" x14ac:dyDescent="0.2">
      <c r="B172" s="134"/>
      <c r="C172" s="132"/>
      <c r="D172" s="132"/>
      <c r="E172" s="132"/>
      <c r="F172" s="133"/>
      <c r="G172" s="133"/>
      <c r="H172" s="132"/>
      <c r="I172" s="132"/>
      <c r="J172" s="133"/>
      <c r="K172" s="133"/>
      <c r="L172" s="133"/>
      <c r="M172" s="133"/>
      <c r="N172" s="133"/>
      <c r="O172" s="133"/>
      <c r="P172" s="135"/>
      <c r="Q172" s="133"/>
      <c r="R172" s="135"/>
      <c r="S172" s="136"/>
      <c r="T172" s="135"/>
      <c r="U172" s="133"/>
      <c r="V172" s="133"/>
      <c r="W172" s="133"/>
      <c r="X172" s="133"/>
      <c r="Y172" s="137"/>
    </row>
    <row r="173" spans="2:25" ht="15" customHeight="1" x14ac:dyDescent="0.2">
      <c r="B173" s="134"/>
      <c r="C173" s="132"/>
      <c r="D173" s="132"/>
      <c r="E173" s="132"/>
      <c r="F173" s="133"/>
      <c r="G173" s="133"/>
      <c r="H173" s="132"/>
      <c r="I173" s="132"/>
      <c r="J173" s="133"/>
      <c r="K173" s="133"/>
      <c r="L173" s="133"/>
      <c r="M173" s="133"/>
      <c r="N173" s="133"/>
      <c r="O173" s="133"/>
      <c r="P173" s="135"/>
      <c r="Q173" s="133"/>
      <c r="R173" s="135"/>
      <c r="S173" s="136"/>
      <c r="T173" s="135"/>
      <c r="U173" s="133"/>
      <c r="V173" s="133"/>
      <c r="W173" s="133"/>
      <c r="X173" s="133"/>
      <c r="Y173" s="137"/>
    </row>
    <row r="174" spans="2:25" ht="15" customHeight="1" x14ac:dyDescent="0.2">
      <c r="B174" s="134"/>
      <c r="C174" s="132"/>
      <c r="D174" s="132"/>
      <c r="E174" s="132"/>
      <c r="F174" s="133"/>
      <c r="G174" s="133"/>
      <c r="H174" s="132"/>
      <c r="I174" s="132"/>
      <c r="J174" s="133"/>
      <c r="K174" s="133"/>
      <c r="L174" s="133"/>
      <c r="M174" s="133"/>
      <c r="N174" s="133"/>
      <c r="O174" s="133"/>
      <c r="P174" s="135"/>
      <c r="Q174" s="133"/>
      <c r="R174" s="135"/>
      <c r="S174" s="136"/>
      <c r="T174" s="135"/>
      <c r="U174" s="133"/>
      <c r="V174" s="133"/>
      <c r="W174" s="133"/>
      <c r="X174" s="133"/>
      <c r="Y174" s="137"/>
    </row>
    <row r="175" spans="2:25" ht="15" customHeight="1" x14ac:dyDescent="0.2">
      <c r="B175" s="134"/>
      <c r="C175" s="132"/>
      <c r="D175" s="132"/>
      <c r="E175" s="132"/>
      <c r="F175" s="133"/>
      <c r="G175" s="133"/>
      <c r="H175" s="132"/>
      <c r="I175" s="132"/>
      <c r="J175" s="133"/>
      <c r="K175" s="133"/>
      <c r="L175" s="133"/>
      <c r="M175" s="133"/>
      <c r="N175" s="133"/>
      <c r="O175" s="133"/>
      <c r="P175" s="135"/>
      <c r="Q175" s="133"/>
      <c r="R175" s="135"/>
      <c r="S175" s="136"/>
      <c r="T175" s="135"/>
      <c r="U175" s="133"/>
      <c r="V175" s="133"/>
      <c r="W175" s="133"/>
      <c r="X175" s="133"/>
      <c r="Y175" s="137"/>
    </row>
    <row r="176" spans="2:25" ht="15" customHeight="1" x14ac:dyDescent="0.2">
      <c r="B176" s="134"/>
      <c r="C176" s="132"/>
      <c r="D176" s="132"/>
      <c r="E176" s="132"/>
      <c r="F176" s="133"/>
      <c r="G176" s="133"/>
      <c r="H176" s="132"/>
      <c r="I176" s="132"/>
      <c r="J176" s="133"/>
      <c r="K176" s="133"/>
      <c r="L176" s="133"/>
      <c r="M176" s="133"/>
      <c r="N176" s="133"/>
      <c r="O176" s="133"/>
      <c r="P176" s="135"/>
      <c r="Q176" s="133"/>
      <c r="R176" s="135"/>
      <c r="S176" s="136"/>
      <c r="T176" s="135"/>
      <c r="U176" s="133"/>
      <c r="V176" s="133"/>
      <c r="W176" s="133"/>
      <c r="X176" s="133"/>
      <c r="Y176" s="137"/>
    </row>
    <row r="177" spans="2:25" ht="15" customHeight="1" x14ac:dyDescent="0.2">
      <c r="B177" s="134"/>
      <c r="C177" s="132"/>
      <c r="D177" s="132"/>
      <c r="E177" s="132"/>
      <c r="F177" s="133"/>
      <c r="G177" s="133"/>
      <c r="H177" s="132"/>
      <c r="I177" s="132"/>
      <c r="J177" s="133"/>
      <c r="K177" s="133"/>
      <c r="L177" s="133"/>
      <c r="M177" s="133"/>
      <c r="N177" s="133"/>
      <c r="O177" s="133"/>
      <c r="P177" s="135"/>
      <c r="Q177" s="133"/>
      <c r="R177" s="135"/>
      <c r="S177" s="136"/>
      <c r="T177" s="135"/>
      <c r="U177" s="133"/>
      <c r="V177" s="133"/>
      <c r="W177" s="133"/>
      <c r="X177" s="133"/>
      <c r="Y177" s="137"/>
    </row>
    <row r="178" spans="2:25" ht="15" customHeight="1" x14ac:dyDescent="0.2">
      <c r="B178" s="134"/>
      <c r="C178" s="132"/>
      <c r="D178" s="132"/>
      <c r="E178" s="132"/>
      <c r="F178" s="133"/>
      <c r="G178" s="133"/>
      <c r="H178" s="132"/>
      <c r="I178" s="132"/>
      <c r="J178" s="133"/>
      <c r="K178" s="133"/>
      <c r="L178" s="133"/>
      <c r="M178" s="133"/>
      <c r="N178" s="133"/>
      <c r="O178" s="133"/>
      <c r="P178" s="135"/>
      <c r="Q178" s="133"/>
      <c r="R178" s="135"/>
      <c r="S178" s="136"/>
      <c r="T178" s="135"/>
      <c r="U178" s="133"/>
      <c r="V178" s="133"/>
      <c r="W178" s="133"/>
      <c r="X178" s="133"/>
      <c r="Y178" s="137"/>
    </row>
    <row r="179" spans="2:25" ht="15" customHeight="1" x14ac:dyDescent="0.2">
      <c r="B179" s="134"/>
      <c r="C179" s="132"/>
      <c r="D179" s="132"/>
      <c r="E179" s="132"/>
      <c r="F179" s="133"/>
      <c r="G179" s="133"/>
      <c r="H179" s="132"/>
      <c r="I179" s="132"/>
      <c r="J179" s="133"/>
      <c r="K179" s="133"/>
      <c r="L179" s="133"/>
      <c r="M179" s="133"/>
      <c r="N179" s="133"/>
      <c r="O179" s="133"/>
      <c r="P179" s="135"/>
      <c r="Q179" s="133"/>
      <c r="R179" s="135"/>
      <c r="S179" s="136"/>
      <c r="T179" s="135"/>
      <c r="U179" s="133"/>
      <c r="V179" s="133"/>
      <c r="W179" s="133"/>
      <c r="X179" s="133"/>
      <c r="Y179" s="137"/>
    </row>
    <row r="180" spans="2:25" ht="15" customHeight="1" x14ac:dyDescent="0.2">
      <c r="B180" s="134"/>
      <c r="C180" s="132"/>
      <c r="D180" s="132"/>
      <c r="E180" s="132"/>
      <c r="F180" s="133"/>
      <c r="G180" s="133"/>
      <c r="H180" s="132"/>
      <c r="I180" s="132"/>
      <c r="J180" s="133"/>
      <c r="K180" s="133"/>
      <c r="L180" s="133"/>
      <c r="M180" s="133"/>
      <c r="N180" s="133"/>
      <c r="O180" s="133"/>
      <c r="P180" s="135"/>
      <c r="Q180" s="133"/>
      <c r="R180" s="135"/>
      <c r="S180" s="136"/>
      <c r="T180" s="135"/>
      <c r="U180" s="133"/>
      <c r="V180" s="133"/>
      <c r="W180" s="133"/>
      <c r="X180" s="133"/>
      <c r="Y180" s="137"/>
    </row>
    <row r="181" spans="2:25" ht="15" customHeight="1" x14ac:dyDescent="0.2">
      <c r="B181" s="134"/>
      <c r="C181" s="132"/>
      <c r="D181" s="132"/>
      <c r="E181" s="132"/>
      <c r="F181" s="133"/>
      <c r="G181" s="133"/>
      <c r="H181" s="132"/>
      <c r="I181" s="132"/>
      <c r="J181" s="133"/>
      <c r="K181" s="133"/>
      <c r="L181" s="133"/>
      <c r="M181" s="133"/>
      <c r="N181" s="133"/>
      <c r="O181" s="133"/>
      <c r="P181" s="135"/>
      <c r="Q181" s="133"/>
      <c r="R181" s="135"/>
      <c r="S181" s="136"/>
      <c r="T181" s="135"/>
      <c r="U181" s="133"/>
      <c r="V181" s="133"/>
      <c r="W181" s="133"/>
      <c r="X181" s="133"/>
      <c r="Y181" s="137"/>
    </row>
    <row r="182" spans="2:25" ht="15" customHeight="1" x14ac:dyDescent="0.2">
      <c r="B182" s="134"/>
      <c r="C182" s="132"/>
      <c r="D182" s="132"/>
      <c r="E182" s="132"/>
      <c r="F182" s="133"/>
      <c r="G182" s="133"/>
      <c r="H182" s="132"/>
      <c r="I182" s="132"/>
      <c r="J182" s="133"/>
      <c r="K182" s="133"/>
      <c r="L182" s="133"/>
      <c r="M182" s="133"/>
      <c r="N182" s="133"/>
      <c r="O182" s="133"/>
      <c r="P182" s="135"/>
      <c r="Q182" s="133"/>
      <c r="R182" s="135"/>
      <c r="S182" s="136"/>
      <c r="T182" s="135"/>
      <c r="U182" s="133"/>
      <c r="V182" s="133"/>
      <c r="W182" s="133"/>
      <c r="X182" s="133"/>
      <c r="Y182" s="137"/>
    </row>
    <row r="183" spans="2:25" ht="15" customHeight="1" x14ac:dyDescent="0.2">
      <c r="B183" s="134"/>
      <c r="C183" s="132"/>
      <c r="D183" s="132"/>
      <c r="E183" s="132"/>
      <c r="F183" s="133"/>
      <c r="G183" s="133"/>
      <c r="H183" s="132"/>
      <c r="I183" s="132"/>
      <c r="J183" s="133"/>
      <c r="K183" s="133"/>
      <c r="L183" s="133"/>
      <c r="M183" s="133"/>
      <c r="N183" s="133"/>
      <c r="O183" s="133"/>
      <c r="P183" s="135"/>
      <c r="Q183" s="133"/>
      <c r="R183" s="135"/>
      <c r="S183" s="136"/>
      <c r="T183" s="135"/>
      <c r="U183" s="133"/>
      <c r="V183" s="133"/>
      <c r="W183" s="133"/>
      <c r="X183" s="133"/>
      <c r="Y183" s="137"/>
    </row>
    <row r="184" spans="2:25" ht="15" customHeight="1" x14ac:dyDescent="0.2">
      <c r="B184" s="134"/>
      <c r="C184" s="132"/>
      <c r="D184" s="132"/>
      <c r="E184" s="132"/>
      <c r="F184" s="133"/>
      <c r="G184" s="133"/>
      <c r="H184" s="132"/>
      <c r="I184" s="132"/>
      <c r="J184" s="133"/>
      <c r="K184" s="133"/>
      <c r="L184" s="133"/>
      <c r="M184" s="133"/>
      <c r="N184" s="133"/>
      <c r="O184" s="133"/>
      <c r="P184" s="135"/>
      <c r="Q184" s="133"/>
      <c r="R184" s="135"/>
      <c r="S184" s="136"/>
      <c r="T184" s="135"/>
      <c r="U184" s="133"/>
      <c r="V184" s="133"/>
      <c r="W184" s="133"/>
      <c r="X184" s="133"/>
      <c r="Y184" s="137"/>
    </row>
    <row r="185" spans="2:25" ht="15" customHeight="1" x14ac:dyDescent="0.2">
      <c r="B185" s="134"/>
      <c r="C185" s="132"/>
      <c r="D185" s="132"/>
      <c r="E185" s="132"/>
      <c r="F185" s="133"/>
      <c r="G185" s="133"/>
      <c r="H185" s="132"/>
      <c r="I185" s="132"/>
      <c r="J185" s="133"/>
      <c r="K185" s="133"/>
      <c r="L185" s="133"/>
      <c r="M185" s="133"/>
      <c r="N185" s="133"/>
      <c r="O185" s="133"/>
      <c r="P185" s="135"/>
      <c r="Q185" s="133"/>
      <c r="R185" s="135"/>
      <c r="S185" s="136"/>
      <c r="T185" s="135"/>
      <c r="U185" s="133"/>
      <c r="V185" s="133"/>
      <c r="W185" s="133"/>
      <c r="X185" s="133"/>
      <c r="Y185" s="137"/>
    </row>
    <row r="186" spans="2:25" ht="15" customHeight="1" x14ac:dyDescent="0.2">
      <c r="B186" s="134"/>
      <c r="C186" s="132"/>
      <c r="D186" s="132"/>
      <c r="E186" s="132"/>
      <c r="F186" s="133"/>
      <c r="G186" s="133"/>
      <c r="H186" s="132"/>
      <c r="I186" s="132"/>
      <c r="J186" s="133"/>
      <c r="K186" s="133"/>
      <c r="L186" s="133"/>
      <c r="M186" s="133"/>
      <c r="N186" s="133"/>
      <c r="O186" s="133"/>
      <c r="P186" s="135"/>
      <c r="Q186" s="133"/>
      <c r="R186" s="135"/>
      <c r="S186" s="136"/>
      <c r="T186" s="135"/>
      <c r="U186" s="133"/>
      <c r="V186" s="133"/>
      <c r="W186" s="133"/>
      <c r="X186" s="133"/>
      <c r="Y186" s="137"/>
    </row>
    <row r="187" spans="2:25" ht="15" customHeight="1" x14ac:dyDescent="0.2">
      <c r="B187" s="134"/>
      <c r="C187" s="132"/>
      <c r="D187" s="132"/>
      <c r="E187" s="132"/>
      <c r="F187" s="133"/>
      <c r="G187" s="133"/>
      <c r="H187" s="132"/>
      <c r="I187" s="132"/>
      <c r="J187" s="133"/>
      <c r="K187" s="133"/>
      <c r="L187" s="133"/>
      <c r="M187" s="133"/>
      <c r="N187" s="133"/>
      <c r="O187" s="133"/>
      <c r="P187" s="135"/>
      <c r="Q187" s="133"/>
      <c r="R187" s="135"/>
      <c r="S187" s="136"/>
      <c r="T187" s="135"/>
      <c r="U187" s="133"/>
      <c r="V187" s="133"/>
      <c r="W187" s="133"/>
      <c r="X187" s="133"/>
      <c r="Y187" s="137"/>
    </row>
    <row r="188" spans="2:25" ht="15" customHeight="1" x14ac:dyDescent="0.2">
      <c r="B188" s="134"/>
      <c r="C188" s="132"/>
      <c r="D188" s="132"/>
      <c r="E188" s="132"/>
      <c r="F188" s="133"/>
      <c r="G188" s="133"/>
      <c r="H188" s="132"/>
      <c r="I188" s="132"/>
      <c r="J188" s="133"/>
      <c r="K188" s="133"/>
      <c r="L188" s="133"/>
      <c r="M188" s="133"/>
      <c r="N188" s="133"/>
      <c r="O188" s="133"/>
      <c r="P188" s="135"/>
      <c r="Q188" s="133"/>
      <c r="R188" s="135"/>
      <c r="S188" s="136"/>
      <c r="T188" s="135"/>
      <c r="U188" s="133"/>
      <c r="V188" s="133"/>
      <c r="W188" s="133"/>
      <c r="X188" s="133"/>
      <c r="Y188" s="137"/>
    </row>
    <row r="189" spans="2:25" ht="15" customHeight="1" x14ac:dyDescent="0.2">
      <c r="B189" s="134"/>
      <c r="C189" s="132"/>
      <c r="D189" s="132"/>
      <c r="E189" s="132"/>
      <c r="F189" s="133"/>
      <c r="G189" s="133"/>
      <c r="H189" s="132"/>
      <c r="I189" s="132"/>
      <c r="J189" s="133"/>
      <c r="K189" s="133"/>
      <c r="L189" s="133"/>
      <c r="M189" s="133"/>
      <c r="N189" s="133"/>
      <c r="O189" s="133"/>
      <c r="P189" s="135"/>
      <c r="Q189" s="133"/>
      <c r="R189" s="135"/>
      <c r="S189" s="136"/>
      <c r="T189" s="135"/>
      <c r="U189" s="133"/>
      <c r="V189" s="133"/>
      <c r="W189" s="133"/>
      <c r="X189" s="133"/>
      <c r="Y189" s="137"/>
    </row>
    <row r="190" spans="2:25" ht="15" customHeight="1" x14ac:dyDescent="0.2">
      <c r="B190" s="134"/>
      <c r="C190" s="132"/>
      <c r="D190" s="132"/>
      <c r="E190" s="132"/>
      <c r="F190" s="133"/>
      <c r="G190" s="133"/>
      <c r="H190" s="132"/>
      <c r="I190" s="132"/>
      <c r="J190" s="133"/>
      <c r="K190" s="133"/>
      <c r="L190" s="133"/>
      <c r="M190" s="133"/>
      <c r="N190" s="133"/>
      <c r="O190" s="133"/>
      <c r="P190" s="135"/>
      <c r="Q190" s="133"/>
      <c r="R190" s="135"/>
      <c r="S190" s="136"/>
      <c r="T190" s="135"/>
      <c r="U190" s="133"/>
      <c r="V190" s="133"/>
      <c r="W190" s="133"/>
      <c r="X190" s="133"/>
      <c r="Y190" s="137"/>
    </row>
    <row r="191" spans="2:25" ht="15" customHeight="1" x14ac:dyDescent="0.2">
      <c r="B191" s="134"/>
      <c r="C191" s="132"/>
      <c r="D191" s="132"/>
      <c r="E191" s="132"/>
      <c r="F191" s="133"/>
      <c r="G191" s="133"/>
      <c r="H191" s="132"/>
      <c r="I191" s="132"/>
      <c r="J191" s="133"/>
      <c r="K191" s="133"/>
      <c r="L191" s="133"/>
      <c r="M191" s="133"/>
      <c r="N191" s="133"/>
      <c r="O191" s="133"/>
      <c r="P191" s="135"/>
      <c r="Q191" s="133"/>
      <c r="R191" s="135"/>
      <c r="S191" s="136"/>
      <c r="T191" s="135"/>
      <c r="U191" s="133"/>
      <c r="V191" s="133"/>
      <c r="W191" s="133"/>
      <c r="X191" s="133"/>
      <c r="Y191" s="137"/>
    </row>
    <row r="192" spans="2:25" ht="15" customHeight="1" x14ac:dyDescent="0.2">
      <c r="B192" s="134"/>
      <c r="C192" s="132"/>
      <c r="D192" s="132"/>
      <c r="E192" s="132"/>
      <c r="F192" s="133"/>
      <c r="G192" s="133"/>
      <c r="H192" s="132"/>
      <c r="I192" s="132"/>
      <c r="J192" s="133"/>
      <c r="K192" s="133"/>
      <c r="L192" s="133"/>
      <c r="M192" s="133"/>
      <c r="N192" s="133"/>
      <c r="O192" s="133"/>
      <c r="P192" s="135"/>
      <c r="Q192" s="133"/>
      <c r="R192" s="135"/>
      <c r="S192" s="136"/>
      <c r="T192" s="135"/>
      <c r="U192" s="133"/>
      <c r="V192" s="133"/>
      <c r="W192" s="133"/>
      <c r="X192" s="133"/>
      <c r="Y192" s="137"/>
    </row>
    <row r="193" spans="2:25" ht="15" customHeight="1" x14ac:dyDescent="0.2">
      <c r="B193" s="134"/>
      <c r="C193" s="132"/>
      <c r="D193" s="132"/>
      <c r="E193" s="132"/>
      <c r="F193" s="133"/>
      <c r="G193" s="133"/>
      <c r="H193" s="132"/>
      <c r="I193" s="132"/>
      <c r="J193" s="133"/>
      <c r="K193" s="133"/>
      <c r="L193" s="133"/>
      <c r="M193" s="133"/>
      <c r="N193" s="133"/>
      <c r="O193" s="133"/>
      <c r="P193" s="135"/>
      <c r="Q193" s="133"/>
      <c r="R193" s="135"/>
      <c r="S193" s="136"/>
      <c r="T193" s="135"/>
      <c r="U193" s="133"/>
      <c r="V193" s="133"/>
      <c r="W193" s="133"/>
      <c r="X193" s="133"/>
      <c r="Y193" s="137"/>
    </row>
    <row r="194" spans="2:25" ht="15" customHeight="1" x14ac:dyDescent="0.2">
      <c r="B194" s="134"/>
      <c r="C194" s="132"/>
      <c r="D194" s="132"/>
      <c r="E194" s="132"/>
      <c r="F194" s="133"/>
      <c r="G194" s="133"/>
      <c r="H194" s="132"/>
      <c r="I194" s="132"/>
      <c r="J194" s="133"/>
      <c r="K194" s="133"/>
      <c r="L194" s="133"/>
      <c r="M194" s="133"/>
      <c r="N194" s="133"/>
      <c r="O194" s="133"/>
      <c r="P194" s="135"/>
      <c r="Q194" s="133"/>
      <c r="R194" s="135"/>
      <c r="S194" s="136"/>
      <c r="T194" s="135"/>
      <c r="U194" s="133"/>
      <c r="V194" s="133"/>
      <c r="W194" s="133"/>
      <c r="X194" s="133"/>
      <c r="Y194" s="137"/>
    </row>
    <row r="195" spans="2:25" ht="15" customHeight="1" x14ac:dyDescent="0.2">
      <c r="B195" s="134"/>
      <c r="C195" s="132"/>
      <c r="D195" s="132"/>
      <c r="E195" s="132"/>
      <c r="F195" s="133"/>
      <c r="G195" s="133"/>
      <c r="H195" s="132"/>
      <c r="I195" s="132"/>
      <c r="J195" s="133"/>
      <c r="K195" s="133"/>
      <c r="L195" s="133"/>
      <c r="M195" s="133"/>
      <c r="N195" s="133"/>
      <c r="O195" s="133"/>
      <c r="P195" s="135"/>
      <c r="Q195" s="133"/>
      <c r="R195" s="135"/>
      <c r="S195" s="136"/>
      <c r="T195" s="135"/>
      <c r="U195" s="133"/>
      <c r="V195" s="133"/>
      <c r="W195" s="133"/>
      <c r="X195" s="133"/>
      <c r="Y195" s="137"/>
    </row>
    <row r="196" spans="2:25" ht="15" customHeight="1" x14ac:dyDescent="0.2">
      <c r="B196" s="134"/>
      <c r="C196" s="132"/>
      <c r="D196" s="132"/>
      <c r="E196" s="132"/>
      <c r="F196" s="133"/>
      <c r="G196" s="133"/>
      <c r="H196" s="132"/>
      <c r="I196" s="132"/>
      <c r="J196" s="133"/>
      <c r="K196" s="133"/>
      <c r="L196" s="133"/>
      <c r="M196" s="133"/>
      <c r="N196" s="133"/>
      <c r="O196" s="133"/>
      <c r="P196" s="135"/>
      <c r="Q196" s="133"/>
      <c r="R196" s="135"/>
      <c r="S196" s="136"/>
      <c r="T196" s="135"/>
      <c r="U196" s="133"/>
      <c r="V196" s="133"/>
      <c r="W196" s="133"/>
      <c r="X196" s="133"/>
      <c r="Y196" s="137"/>
    </row>
    <row r="197" spans="2:25" ht="15" customHeight="1" x14ac:dyDescent="0.2">
      <c r="B197" s="134"/>
      <c r="C197" s="132"/>
      <c r="D197" s="132"/>
      <c r="E197" s="132"/>
      <c r="F197" s="133"/>
      <c r="G197" s="133"/>
      <c r="H197" s="132"/>
      <c r="I197" s="132"/>
      <c r="J197" s="133"/>
      <c r="K197" s="133"/>
      <c r="L197" s="133"/>
      <c r="M197" s="133"/>
      <c r="N197" s="133"/>
      <c r="O197" s="133"/>
      <c r="P197" s="135"/>
      <c r="Q197" s="133"/>
      <c r="R197" s="135"/>
      <c r="S197" s="136"/>
      <c r="T197" s="135"/>
      <c r="U197" s="133"/>
      <c r="V197" s="133"/>
      <c r="W197" s="133"/>
      <c r="X197" s="133"/>
      <c r="Y197" s="137"/>
    </row>
    <row r="198" spans="2:25" ht="15" customHeight="1" x14ac:dyDescent="0.2">
      <c r="B198" s="134"/>
      <c r="C198" s="132"/>
      <c r="D198" s="132"/>
      <c r="E198" s="132"/>
      <c r="F198" s="133"/>
      <c r="G198" s="133"/>
      <c r="H198" s="132"/>
      <c r="I198" s="132"/>
      <c r="J198" s="133"/>
      <c r="K198" s="133"/>
      <c r="L198" s="133"/>
      <c r="M198" s="133"/>
      <c r="N198" s="133"/>
      <c r="O198" s="133"/>
      <c r="P198" s="135"/>
      <c r="Q198" s="133"/>
      <c r="R198" s="135"/>
      <c r="S198" s="136"/>
      <c r="T198" s="135"/>
      <c r="U198" s="133"/>
      <c r="V198" s="133"/>
      <c r="W198" s="133"/>
      <c r="X198" s="133"/>
      <c r="Y198" s="137"/>
    </row>
    <row r="199" spans="2:25" ht="15" customHeight="1" x14ac:dyDescent="0.2">
      <c r="B199" s="134"/>
      <c r="C199" s="132"/>
      <c r="D199" s="132"/>
      <c r="E199" s="132"/>
      <c r="F199" s="133"/>
      <c r="G199" s="133"/>
      <c r="H199" s="132"/>
      <c r="I199" s="132"/>
      <c r="J199" s="133"/>
      <c r="K199" s="133"/>
      <c r="L199" s="133"/>
      <c r="M199" s="133"/>
      <c r="N199" s="133"/>
      <c r="O199" s="133"/>
      <c r="P199" s="135"/>
      <c r="Q199" s="133"/>
      <c r="R199" s="135"/>
      <c r="S199" s="136"/>
      <c r="T199" s="135"/>
      <c r="U199" s="133"/>
      <c r="V199" s="133"/>
      <c r="W199" s="133"/>
      <c r="X199" s="133"/>
      <c r="Y199" s="137"/>
    </row>
    <row r="200" spans="2:25" ht="15" customHeight="1" x14ac:dyDescent="0.2">
      <c r="B200" s="134"/>
      <c r="C200" s="132"/>
      <c r="D200" s="132"/>
      <c r="E200" s="132"/>
      <c r="F200" s="133"/>
      <c r="G200" s="133"/>
      <c r="H200" s="132"/>
      <c r="I200" s="132"/>
      <c r="J200" s="133"/>
      <c r="K200" s="133"/>
      <c r="L200" s="133"/>
      <c r="M200" s="133"/>
      <c r="N200" s="133"/>
      <c r="O200" s="133"/>
      <c r="P200" s="135"/>
      <c r="Q200" s="133"/>
      <c r="R200" s="135"/>
      <c r="S200" s="136"/>
      <c r="T200" s="135"/>
      <c r="U200" s="133"/>
      <c r="V200" s="133"/>
      <c r="W200" s="133"/>
      <c r="X200" s="133"/>
      <c r="Y200" s="137"/>
    </row>
    <row r="201" spans="2:25" ht="15" customHeight="1" x14ac:dyDescent="0.2">
      <c r="B201" s="134"/>
      <c r="C201" s="132"/>
      <c r="D201" s="132"/>
      <c r="E201" s="132"/>
      <c r="F201" s="133"/>
      <c r="G201" s="133"/>
      <c r="H201" s="132"/>
      <c r="I201" s="132"/>
      <c r="J201" s="133"/>
      <c r="K201" s="133"/>
      <c r="L201" s="133"/>
      <c r="M201" s="133"/>
      <c r="N201" s="133"/>
      <c r="O201" s="133"/>
      <c r="P201" s="135"/>
      <c r="Q201" s="133"/>
      <c r="R201" s="135"/>
      <c r="S201" s="136"/>
      <c r="T201" s="135"/>
      <c r="U201" s="133"/>
      <c r="V201" s="133"/>
      <c r="W201" s="133"/>
      <c r="X201" s="133"/>
      <c r="Y201" s="137"/>
    </row>
    <row r="202" spans="2:25" ht="15" customHeight="1" x14ac:dyDescent="0.2">
      <c r="B202" s="134"/>
      <c r="C202" s="132"/>
      <c r="D202" s="132"/>
      <c r="E202" s="132"/>
      <c r="F202" s="133"/>
      <c r="G202" s="133"/>
      <c r="H202" s="132"/>
      <c r="I202" s="132"/>
      <c r="J202" s="133"/>
      <c r="K202" s="133"/>
      <c r="L202" s="133"/>
      <c r="M202" s="133"/>
      <c r="N202" s="133"/>
      <c r="O202" s="133"/>
      <c r="P202" s="135"/>
      <c r="Q202" s="133"/>
      <c r="R202" s="135"/>
      <c r="S202" s="136"/>
      <c r="T202" s="135"/>
      <c r="U202" s="133"/>
      <c r="V202" s="133"/>
      <c r="W202" s="133"/>
      <c r="X202" s="133"/>
      <c r="Y202" s="137"/>
    </row>
    <row r="203" spans="2:25" ht="15" customHeight="1" x14ac:dyDescent="0.2">
      <c r="B203" s="134"/>
      <c r="C203" s="132"/>
      <c r="D203" s="132"/>
      <c r="E203" s="132"/>
      <c r="F203" s="133"/>
      <c r="G203" s="133"/>
      <c r="H203" s="132"/>
      <c r="I203" s="132"/>
      <c r="J203" s="133"/>
      <c r="K203" s="133"/>
      <c r="L203" s="133"/>
      <c r="M203" s="133"/>
      <c r="N203" s="133"/>
      <c r="O203" s="133"/>
      <c r="P203" s="135"/>
      <c r="Q203" s="133"/>
      <c r="R203" s="135"/>
      <c r="S203" s="136"/>
      <c r="T203" s="135"/>
      <c r="U203" s="133"/>
      <c r="V203" s="133"/>
      <c r="W203" s="133"/>
      <c r="X203" s="133"/>
      <c r="Y203" s="137"/>
    </row>
    <row r="204" spans="2:25" ht="15" customHeight="1" x14ac:dyDescent="0.2">
      <c r="B204" s="134"/>
      <c r="C204" s="132"/>
      <c r="D204" s="132"/>
      <c r="E204" s="132"/>
      <c r="F204" s="133"/>
      <c r="G204" s="133"/>
      <c r="H204" s="132"/>
      <c r="I204" s="132"/>
      <c r="J204" s="133"/>
      <c r="K204" s="133"/>
      <c r="L204" s="133"/>
      <c r="M204" s="133"/>
      <c r="N204" s="133"/>
      <c r="O204" s="133"/>
      <c r="P204" s="135"/>
      <c r="Q204" s="133"/>
      <c r="R204" s="135"/>
      <c r="S204" s="136"/>
      <c r="T204" s="135"/>
      <c r="U204" s="133"/>
      <c r="V204" s="133"/>
      <c r="W204" s="133"/>
      <c r="X204" s="133"/>
      <c r="Y204" s="137"/>
    </row>
    <row r="205" spans="2:25" ht="15" customHeight="1" x14ac:dyDescent="0.2">
      <c r="B205" s="134"/>
      <c r="C205" s="132"/>
      <c r="D205" s="132"/>
      <c r="E205" s="132"/>
      <c r="F205" s="133"/>
      <c r="G205" s="133"/>
      <c r="H205" s="132"/>
      <c r="I205" s="132"/>
      <c r="J205" s="133"/>
      <c r="K205" s="133"/>
      <c r="L205" s="133"/>
      <c r="M205" s="133"/>
      <c r="N205" s="133"/>
      <c r="O205" s="133"/>
      <c r="P205" s="135"/>
      <c r="Q205" s="133"/>
      <c r="R205" s="135"/>
      <c r="S205" s="136"/>
      <c r="T205" s="135"/>
      <c r="U205" s="133"/>
      <c r="V205" s="133"/>
      <c r="W205" s="133"/>
      <c r="X205" s="133"/>
      <c r="Y205" s="137"/>
    </row>
    <row r="206" spans="2:25" ht="15" customHeight="1" x14ac:dyDescent="0.2">
      <c r="B206" s="134"/>
      <c r="C206" s="132"/>
      <c r="D206" s="132"/>
      <c r="E206" s="132"/>
      <c r="F206" s="133"/>
      <c r="G206" s="133"/>
      <c r="H206" s="132"/>
      <c r="I206" s="132"/>
      <c r="J206" s="133"/>
      <c r="K206" s="133"/>
      <c r="L206" s="133"/>
      <c r="M206" s="133"/>
      <c r="N206" s="133"/>
      <c r="O206" s="133"/>
      <c r="P206" s="135"/>
      <c r="Q206" s="133"/>
      <c r="R206" s="135"/>
      <c r="S206" s="136"/>
      <c r="T206" s="135"/>
      <c r="U206" s="133"/>
      <c r="V206" s="133"/>
      <c r="W206" s="133"/>
      <c r="X206" s="133"/>
      <c r="Y206" s="137"/>
    </row>
    <row r="207" spans="2:25" ht="15" customHeight="1" x14ac:dyDescent="0.2">
      <c r="B207" s="134"/>
      <c r="C207" s="132"/>
      <c r="D207" s="132"/>
      <c r="E207" s="132"/>
      <c r="F207" s="133"/>
      <c r="G207" s="133"/>
      <c r="H207" s="132"/>
      <c r="I207" s="132"/>
      <c r="J207" s="133"/>
      <c r="K207" s="133"/>
      <c r="L207" s="133"/>
      <c r="M207" s="133"/>
      <c r="N207" s="133"/>
      <c r="O207" s="133"/>
      <c r="P207" s="135"/>
      <c r="Q207" s="133"/>
      <c r="R207" s="135"/>
      <c r="S207" s="136"/>
      <c r="T207" s="135"/>
      <c r="U207" s="133"/>
      <c r="V207" s="133"/>
      <c r="W207" s="133"/>
      <c r="X207" s="133"/>
      <c r="Y207" s="137"/>
    </row>
    <row r="208" spans="2:25" ht="15" customHeight="1" x14ac:dyDescent="0.2">
      <c r="B208" s="134"/>
      <c r="C208" s="132"/>
      <c r="D208" s="132"/>
      <c r="E208" s="132"/>
      <c r="F208" s="133"/>
      <c r="G208" s="133"/>
      <c r="H208" s="132"/>
      <c r="I208" s="132"/>
      <c r="J208" s="133"/>
      <c r="K208" s="133"/>
      <c r="L208" s="133"/>
      <c r="M208" s="133"/>
      <c r="N208" s="133"/>
      <c r="O208" s="133"/>
      <c r="P208" s="135"/>
      <c r="Q208" s="133"/>
      <c r="R208" s="135"/>
      <c r="S208" s="136"/>
      <c r="T208" s="135"/>
      <c r="U208" s="133"/>
      <c r="V208" s="133"/>
      <c r="W208" s="133"/>
      <c r="X208" s="133"/>
      <c r="Y208" s="137"/>
    </row>
    <row r="209" spans="2:25" ht="15" customHeight="1" x14ac:dyDescent="0.2">
      <c r="B209" s="134"/>
      <c r="C209" s="132"/>
      <c r="D209" s="132"/>
      <c r="E209" s="132"/>
      <c r="F209" s="133"/>
      <c r="G209" s="133"/>
      <c r="H209" s="132"/>
      <c r="I209" s="132"/>
      <c r="J209" s="133"/>
      <c r="K209" s="133"/>
      <c r="L209" s="133"/>
      <c r="M209" s="133"/>
      <c r="N209" s="133"/>
      <c r="O209" s="133"/>
      <c r="P209" s="135"/>
      <c r="Q209" s="133"/>
      <c r="R209" s="135"/>
      <c r="S209" s="136"/>
      <c r="T209" s="135"/>
      <c r="U209" s="133"/>
      <c r="V209" s="133"/>
      <c r="W209" s="133"/>
      <c r="X209" s="133"/>
      <c r="Y209" s="137"/>
    </row>
    <row r="210" spans="2:25" ht="15" customHeight="1" x14ac:dyDescent="0.2">
      <c r="B210" s="134"/>
      <c r="C210" s="132"/>
      <c r="D210" s="132"/>
      <c r="E210" s="132"/>
      <c r="F210" s="133"/>
      <c r="G210" s="133"/>
      <c r="H210" s="132"/>
      <c r="I210" s="132"/>
      <c r="J210" s="133"/>
      <c r="K210" s="133"/>
      <c r="L210" s="133"/>
      <c r="M210" s="133"/>
      <c r="N210" s="133"/>
      <c r="O210" s="133"/>
      <c r="P210" s="135"/>
      <c r="Q210" s="133"/>
      <c r="R210" s="135"/>
      <c r="S210" s="136"/>
      <c r="T210" s="135"/>
      <c r="U210" s="133"/>
      <c r="V210" s="133"/>
      <c r="W210" s="133"/>
      <c r="X210" s="133"/>
      <c r="Y210" s="137"/>
    </row>
    <row r="211" spans="2:25" ht="15" customHeight="1" x14ac:dyDescent="0.2">
      <c r="B211" s="134"/>
      <c r="C211" s="132"/>
      <c r="D211" s="132"/>
      <c r="E211" s="132"/>
      <c r="F211" s="133"/>
      <c r="G211" s="133"/>
      <c r="H211" s="132"/>
      <c r="I211" s="132"/>
      <c r="J211" s="133"/>
      <c r="K211" s="133"/>
      <c r="L211" s="133"/>
      <c r="M211" s="133"/>
      <c r="N211" s="133"/>
      <c r="O211" s="133"/>
      <c r="P211" s="135"/>
      <c r="Q211" s="133"/>
      <c r="R211" s="135"/>
      <c r="S211" s="136"/>
      <c r="T211" s="135"/>
      <c r="U211" s="133"/>
      <c r="V211" s="133"/>
      <c r="W211" s="133"/>
      <c r="X211" s="133"/>
      <c r="Y211" s="137"/>
    </row>
    <row r="212" spans="2:25" ht="15" customHeight="1" x14ac:dyDescent="0.2">
      <c r="B212" s="134"/>
      <c r="C212" s="132"/>
      <c r="D212" s="132"/>
      <c r="E212" s="132"/>
      <c r="F212" s="133"/>
      <c r="G212" s="133"/>
      <c r="H212" s="132"/>
      <c r="I212" s="132"/>
      <c r="J212" s="133"/>
      <c r="K212" s="133"/>
      <c r="L212" s="133"/>
      <c r="M212" s="133"/>
      <c r="N212" s="133"/>
      <c r="O212" s="133"/>
      <c r="P212" s="135"/>
      <c r="Q212" s="133"/>
      <c r="R212" s="135"/>
      <c r="S212" s="136"/>
      <c r="T212" s="135"/>
      <c r="U212" s="133"/>
      <c r="V212" s="133"/>
      <c r="W212" s="133"/>
      <c r="X212" s="133"/>
      <c r="Y212" s="137"/>
    </row>
    <row r="213" spans="2:25" ht="15" customHeight="1" x14ac:dyDescent="0.2">
      <c r="B213" s="134"/>
      <c r="C213" s="132"/>
      <c r="D213" s="132"/>
      <c r="E213" s="132"/>
      <c r="F213" s="133"/>
      <c r="G213" s="133"/>
      <c r="H213" s="132"/>
      <c r="I213" s="132"/>
      <c r="J213" s="133"/>
      <c r="K213" s="133"/>
      <c r="L213" s="133"/>
      <c r="M213" s="133"/>
      <c r="N213" s="133"/>
      <c r="O213" s="133"/>
      <c r="P213" s="135"/>
      <c r="Q213" s="133"/>
      <c r="R213" s="135"/>
      <c r="S213" s="136"/>
      <c r="T213" s="135"/>
      <c r="U213" s="133"/>
      <c r="V213" s="133"/>
      <c r="W213" s="133"/>
      <c r="X213" s="133"/>
      <c r="Y213" s="137"/>
    </row>
    <row r="214" spans="2:25" ht="15" customHeight="1" x14ac:dyDescent="0.2">
      <c r="B214" s="134"/>
      <c r="C214" s="132"/>
      <c r="D214" s="132"/>
      <c r="E214" s="132"/>
      <c r="F214" s="133"/>
      <c r="G214" s="133"/>
      <c r="H214" s="132"/>
      <c r="I214" s="132"/>
      <c r="J214" s="133"/>
      <c r="K214" s="133"/>
      <c r="L214" s="133"/>
      <c r="M214" s="133"/>
      <c r="N214" s="133"/>
      <c r="O214" s="133"/>
      <c r="P214" s="135"/>
      <c r="Q214" s="133"/>
      <c r="R214" s="135"/>
      <c r="S214" s="136"/>
      <c r="T214" s="135"/>
      <c r="U214" s="133"/>
      <c r="V214" s="133"/>
      <c r="W214" s="133"/>
      <c r="X214" s="133"/>
      <c r="Y214" s="137"/>
    </row>
    <row r="215" spans="2:25" ht="15" customHeight="1" x14ac:dyDescent="0.2">
      <c r="B215" s="134"/>
      <c r="C215" s="132"/>
      <c r="D215" s="132"/>
      <c r="E215" s="132"/>
      <c r="F215" s="133"/>
      <c r="G215" s="133"/>
      <c r="H215" s="132"/>
      <c r="I215" s="132"/>
      <c r="J215" s="133"/>
      <c r="K215" s="133"/>
      <c r="L215" s="133"/>
      <c r="M215" s="133"/>
      <c r="N215" s="133"/>
      <c r="O215" s="133"/>
      <c r="P215" s="135"/>
      <c r="Q215" s="133"/>
      <c r="R215" s="135"/>
      <c r="S215" s="136"/>
      <c r="T215" s="135"/>
      <c r="U215" s="133"/>
      <c r="V215" s="133"/>
      <c r="W215" s="133"/>
      <c r="X215" s="133"/>
      <c r="Y215" s="137"/>
    </row>
    <row r="216" spans="2:25" ht="15" customHeight="1" x14ac:dyDescent="0.2">
      <c r="B216" s="134"/>
      <c r="C216" s="132"/>
      <c r="D216" s="132"/>
      <c r="E216" s="132"/>
      <c r="F216" s="133"/>
      <c r="G216" s="133"/>
      <c r="H216" s="132"/>
      <c r="I216" s="132"/>
      <c r="J216" s="133"/>
      <c r="K216" s="133"/>
      <c r="L216" s="133"/>
      <c r="M216" s="133"/>
      <c r="N216" s="133"/>
      <c r="O216" s="133"/>
      <c r="P216" s="135"/>
      <c r="Q216" s="133"/>
      <c r="R216" s="135"/>
      <c r="S216" s="136"/>
      <c r="T216" s="135"/>
      <c r="U216" s="133"/>
      <c r="V216" s="133"/>
      <c r="W216" s="133"/>
      <c r="X216" s="133"/>
      <c r="Y216" s="137"/>
    </row>
    <row r="217" spans="2:25" ht="15" customHeight="1" x14ac:dyDescent="0.2">
      <c r="B217" s="134"/>
      <c r="C217" s="132"/>
      <c r="D217" s="132"/>
      <c r="E217" s="132"/>
      <c r="F217" s="133"/>
      <c r="G217" s="133"/>
      <c r="H217" s="132"/>
      <c r="I217" s="132"/>
      <c r="J217" s="133"/>
      <c r="K217" s="133"/>
      <c r="L217" s="133"/>
      <c r="M217" s="133"/>
      <c r="N217" s="133"/>
      <c r="O217" s="133"/>
      <c r="P217" s="135"/>
      <c r="Q217" s="133"/>
      <c r="R217" s="135"/>
      <c r="S217" s="136"/>
      <c r="T217" s="135"/>
      <c r="U217" s="133"/>
      <c r="V217" s="133"/>
      <c r="W217" s="133"/>
      <c r="X217" s="133"/>
      <c r="Y217" s="137"/>
    </row>
    <row r="218" spans="2:25" ht="15" customHeight="1" x14ac:dyDescent="0.2">
      <c r="B218" s="134"/>
      <c r="C218" s="132"/>
      <c r="D218" s="132"/>
      <c r="E218" s="132"/>
      <c r="F218" s="133"/>
      <c r="G218" s="133"/>
      <c r="H218" s="132"/>
      <c r="I218" s="132"/>
      <c r="J218" s="133"/>
      <c r="K218" s="133"/>
      <c r="L218" s="133"/>
      <c r="M218" s="133"/>
      <c r="N218" s="133"/>
      <c r="O218" s="133"/>
      <c r="P218" s="135"/>
      <c r="Q218" s="133"/>
      <c r="R218" s="135"/>
      <c r="S218" s="136"/>
      <c r="T218" s="135"/>
      <c r="U218" s="133"/>
      <c r="V218" s="133"/>
      <c r="W218" s="133"/>
      <c r="X218" s="133"/>
      <c r="Y218" s="137"/>
    </row>
    <row r="219" spans="2:25" ht="15" customHeight="1" x14ac:dyDescent="0.2">
      <c r="B219" s="134"/>
      <c r="C219" s="132"/>
      <c r="D219" s="132"/>
      <c r="E219" s="132"/>
      <c r="F219" s="133"/>
      <c r="G219" s="133"/>
      <c r="H219" s="132"/>
      <c r="I219" s="132"/>
      <c r="J219" s="133"/>
      <c r="K219" s="133"/>
      <c r="L219" s="133"/>
      <c r="M219" s="133"/>
      <c r="N219" s="133"/>
      <c r="O219" s="133"/>
      <c r="P219" s="135"/>
      <c r="Q219" s="133"/>
      <c r="R219" s="135"/>
      <c r="S219" s="136"/>
      <c r="T219" s="135"/>
      <c r="U219" s="133"/>
      <c r="V219" s="133"/>
      <c r="W219" s="133"/>
      <c r="X219" s="133"/>
      <c r="Y219" s="137"/>
    </row>
    <row r="220" spans="2:25" ht="15" customHeight="1" x14ac:dyDescent="0.2">
      <c r="B220" s="134"/>
      <c r="C220" s="132"/>
      <c r="D220" s="132"/>
      <c r="E220" s="132"/>
      <c r="F220" s="133"/>
      <c r="G220" s="133"/>
      <c r="H220" s="132"/>
      <c r="I220" s="132"/>
      <c r="J220" s="133"/>
      <c r="K220" s="133"/>
      <c r="L220" s="133"/>
      <c r="M220" s="133"/>
      <c r="N220" s="133"/>
      <c r="O220" s="133"/>
      <c r="P220" s="135"/>
      <c r="Q220" s="133"/>
      <c r="R220" s="135"/>
      <c r="S220" s="136"/>
      <c r="T220" s="135"/>
      <c r="U220" s="133"/>
      <c r="V220" s="133"/>
      <c r="W220" s="133"/>
      <c r="X220" s="133"/>
      <c r="Y220" s="137"/>
    </row>
    <row r="221" spans="2:25" ht="15" customHeight="1" x14ac:dyDescent="0.2">
      <c r="B221" s="134"/>
      <c r="C221" s="132"/>
      <c r="D221" s="132"/>
      <c r="E221" s="132"/>
      <c r="F221" s="133"/>
      <c r="G221" s="133"/>
      <c r="H221" s="132"/>
      <c r="I221" s="132"/>
      <c r="J221" s="133"/>
      <c r="K221" s="133"/>
      <c r="L221" s="133"/>
      <c r="M221" s="133"/>
      <c r="N221" s="133"/>
      <c r="O221" s="133"/>
      <c r="P221" s="135"/>
      <c r="Q221" s="133"/>
      <c r="R221" s="135"/>
      <c r="S221" s="136"/>
      <c r="T221" s="135"/>
      <c r="U221" s="133"/>
      <c r="V221" s="133"/>
      <c r="W221" s="133"/>
      <c r="X221" s="133"/>
      <c r="Y221" s="137"/>
    </row>
    <row r="222" spans="2:25" ht="15" customHeight="1" x14ac:dyDescent="0.2">
      <c r="B222" s="134"/>
      <c r="C222" s="132"/>
      <c r="D222" s="132"/>
      <c r="E222" s="132"/>
      <c r="F222" s="133"/>
      <c r="G222" s="133"/>
      <c r="H222" s="132"/>
      <c r="I222" s="132"/>
      <c r="J222" s="133"/>
      <c r="K222" s="133"/>
      <c r="L222" s="133"/>
      <c r="M222" s="133"/>
      <c r="N222" s="133"/>
      <c r="O222" s="133"/>
      <c r="P222" s="135"/>
      <c r="Q222" s="133"/>
      <c r="R222" s="135"/>
      <c r="S222" s="136"/>
      <c r="T222" s="135"/>
      <c r="U222" s="133"/>
      <c r="V222" s="133"/>
      <c r="W222" s="133"/>
      <c r="X222" s="133"/>
      <c r="Y222" s="137"/>
    </row>
    <row r="223" spans="2:25" ht="15" customHeight="1" x14ac:dyDescent="0.2">
      <c r="B223" s="134"/>
      <c r="C223" s="132"/>
      <c r="D223" s="132"/>
      <c r="E223" s="132"/>
      <c r="F223" s="133"/>
      <c r="G223" s="133"/>
      <c r="H223" s="132"/>
      <c r="I223" s="132"/>
      <c r="J223" s="133"/>
      <c r="K223" s="133"/>
      <c r="L223" s="133"/>
      <c r="M223" s="133"/>
      <c r="N223" s="133"/>
      <c r="O223" s="133"/>
      <c r="P223" s="135"/>
      <c r="Q223" s="133"/>
      <c r="R223" s="135"/>
      <c r="S223" s="136"/>
      <c r="T223" s="135"/>
      <c r="U223" s="133"/>
      <c r="V223" s="133"/>
      <c r="W223" s="133"/>
      <c r="X223" s="133"/>
      <c r="Y223" s="137"/>
    </row>
    <row r="224" spans="2:25" ht="15" customHeight="1" x14ac:dyDescent="0.2">
      <c r="B224" s="134"/>
      <c r="C224" s="132"/>
      <c r="D224" s="132"/>
      <c r="E224" s="132"/>
      <c r="F224" s="133"/>
      <c r="G224" s="133"/>
      <c r="H224" s="132"/>
      <c r="I224" s="132"/>
      <c r="J224" s="133"/>
      <c r="K224" s="133"/>
      <c r="L224" s="133"/>
      <c r="M224" s="133"/>
      <c r="N224" s="133"/>
      <c r="O224" s="133"/>
      <c r="P224" s="135"/>
      <c r="Q224" s="133"/>
      <c r="R224" s="135"/>
      <c r="S224" s="136"/>
      <c r="T224" s="135"/>
      <c r="U224" s="133"/>
      <c r="V224" s="133"/>
      <c r="W224" s="133"/>
      <c r="X224" s="133"/>
      <c r="Y224" s="137"/>
    </row>
    <row r="225" spans="2:25" ht="15" customHeight="1" x14ac:dyDescent="0.2">
      <c r="B225" s="134"/>
      <c r="C225" s="132"/>
      <c r="D225" s="132"/>
      <c r="E225" s="132"/>
      <c r="F225" s="133"/>
      <c r="G225" s="133"/>
      <c r="H225" s="132"/>
      <c r="I225" s="132"/>
      <c r="J225" s="133"/>
      <c r="K225" s="133"/>
      <c r="L225" s="133"/>
      <c r="M225" s="133"/>
      <c r="N225" s="133"/>
      <c r="O225" s="133"/>
      <c r="P225" s="135"/>
      <c r="Q225" s="133"/>
      <c r="R225" s="135"/>
      <c r="S225" s="136"/>
      <c r="T225" s="135"/>
      <c r="U225" s="133"/>
      <c r="V225" s="133"/>
      <c r="W225" s="133"/>
      <c r="X225" s="133"/>
      <c r="Y225" s="137"/>
    </row>
    <row r="226" spans="2:25" ht="15" customHeight="1" x14ac:dyDescent="0.2">
      <c r="B226" s="134"/>
      <c r="C226" s="132"/>
      <c r="D226" s="132"/>
      <c r="E226" s="132"/>
      <c r="F226" s="133"/>
      <c r="G226" s="133"/>
      <c r="H226" s="132"/>
      <c r="I226" s="132"/>
      <c r="J226" s="133"/>
      <c r="K226" s="133"/>
      <c r="L226" s="133"/>
      <c r="M226" s="133"/>
      <c r="N226" s="133"/>
      <c r="O226" s="133"/>
      <c r="P226" s="135"/>
      <c r="Q226" s="133"/>
      <c r="R226" s="135"/>
      <c r="S226" s="136"/>
      <c r="T226" s="135"/>
      <c r="U226" s="133"/>
      <c r="V226" s="133"/>
      <c r="W226" s="133"/>
      <c r="X226" s="133"/>
      <c r="Y226" s="137"/>
    </row>
    <row r="227" spans="2:25" ht="15" customHeight="1" x14ac:dyDescent="0.2">
      <c r="B227" s="134"/>
      <c r="C227" s="132"/>
      <c r="D227" s="132"/>
      <c r="E227" s="132"/>
      <c r="F227" s="133"/>
      <c r="G227" s="133"/>
      <c r="H227" s="132"/>
      <c r="I227" s="132"/>
      <c r="J227" s="133"/>
      <c r="K227" s="133"/>
      <c r="L227" s="133"/>
      <c r="M227" s="133"/>
      <c r="N227" s="133"/>
      <c r="O227" s="133"/>
      <c r="P227" s="135"/>
      <c r="Q227" s="133"/>
      <c r="R227" s="135"/>
      <c r="S227" s="136"/>
      <c r="T227" s="135"/>
      <c r="U227" s="133"/>
      <c r="V227" s="133"/>
      <c r="W227" s="133"/>
      <c r="X227" s="133"/>
      <c r="Y227" s="137"/>
    </row>
    <row r="228" spans="2:25" ht="15" customHeight="1" x14ac:dyDescent="0.2">
      <c r="B228" s="134"/>
      <c r="C228" s="132"/>
      <c r="D228" s="132"/>
      <c r="E228" s="132"/>
      <c r="F228" s="133"/>
      <c r="G228" s="133"/>
      <c r="H228" s="132"/>
      <c r="I228" s="132"/>
      <c r="J228" s="133"/>
      <c r="K228" s="133"/>
      <c r="L228" s="133"/>
      <c r="M228" s="133"/>
      <c r="N228" s="133"/>
      <c r="O228" s="133"/>
      <c r="P228" s="135"/>
      <c r="Q228" s="133"/>
      <c r="R228" s="135"/>
      <c r="S228" s="136"/>
      <c r="T228" s="135"/>
      <c r="U228" s="133"/>
      <c r="V228" s="133"/>
      <c r="W228" s="133"/>
      <c r="X228" s="133"/>
      <c r="Y228" s="137"/>
    </row>
    <row r="229" spans="2:25" ht="15" customHeight="1" x14ac:dyDescent="0.2">
      <c r="B229" s="134"/>
      <c r="C229" s="132"/>
      <c r="D229" s="132"/>
      <c r="E229" s="132"/>
      <c r="F229" s="133"/>
      <c r="G229" s="133"/>
      <c r="H229" s="132"/>
      <c r="I229" s="132"/>
      <c r="J229" s="133"/>
      <c r="K229" s="133"/>
      <c r="L229" s="133"/>
      <c r="M229" s="133"/>
      <c r="N229" s="133"/>
      <c r="O229" s="133"/>
      <c r="P229" s="135"/>
      <c r="Q229" s="133"/>
      <c r="R229" s="135"/>
      <c r="S229" s="136"/>
      <c r="T229" s="135"/>
      <c r="U229" s="133"/>
      <c r="V229" s="133"/>
      <c r="W229" s="133"/>
      <c r="X229" s="133"/>
      <c r="Y229" s="137"/>
    </row>
    <row r="230" spans="2:25" ht="15" customHeight="1" x14ac:dyDescent="0.2">
      <c r="B230" s="134"/>
      <c r="C230" s="132"/>
      <c r="D230" s="132"/>
      <c r="E230" s="132"/>
      <c r="F230" s="133"/>
      <c r="G230" s="133"/>
      <c r="H230" s="132"/>
      <c r="I230" s="132"/>
      <c r="J230" s="133"/>
      <c r="K230" s="133"/>
      <c r="L230" s="133"/>
      <c r="M230" s="133"/>
      <c r="N230" s="133"/>
      <c r="O230" s="133"/>
      <c r="P230" s="135"/>
      <c r="Q230" s="133"/>
      <c r="R230" s="135"/>
      <c r="S230" s="136"/>
      <c r="T230" s="135"/>
      <c r="U230" s="133"/>
      <c r="V230" s="133"/>
      <c r="W230" s="133"/>
      <c r="X230" s="133"/>
      <c r="Y230" s="137"/>
    </row>
    <row r="231" spans="2:25" ht="15" customHeight="1" x14ac:dyDescent="0.2">
      <c r="B231" s="134"/>
      <c r="C231" s="132"/>
      <c r="D231" s="132"/>
      <c r="E231" s="132"/>
      <c r="F231" s="133"/>
      <c r="G231" s="133"/>
      <c r="H231" s="132"/>
      <c r="I231" s="132"/>
      <c r="J231" s="133"/>
      <c r="K231" s="133"/>
      <c r="L231" s="133"/>
      <c r="M231" s="133"/>
      <c r="N231" s="133"/>
      <c r="O231" s="133"/>
      <c r="P231" s="135"/>
      <c r="Q231" s="133"/>
      <c r="R231" s="135"/>
      <c r="S231" s="136"/>
      <c r="T231" s="135"/>
      <c r="U231" s="133"/>
      <c r="V231" s="133"/>
      <c r="W231" s="133"/>
      <c r="X231" s="133"/>
      <c r="Y231" s="137"/>
    </row>
    <row r="232" spans="2:25" ht="15" customHeight="1" x14ac:dyDescent="0.2">
      <c r="B232" s="134"/>
      <c r="C232" s="132"/>
      <c r="D232" s="132"/>
      <c r="E232" s="132"/>
      <c r="F232" s="133"/>
      <c r="G232" s="133"/>
      <c r="H232" s="132"/>
      <c r="I232" s="132"/>
      <c r="J232" s="133"/>
      <c r="K232" s="133"/>
      <c r="L232" s="133"/>
      <c r="M232" s="133"/>
      <c r="N232" s="133"/>
      <c r="O232" s="133"/>
      <c r="P232" s="135"/>
      <c r="Q232" s="133"/>
      <c r="R232" s="135"/>
      <c r="S232" s="136"/>
      <c r="T232" s="135"/>
      <c r="U232" s="133"/>
      <c r="V232" s="133"/>
      <c r="W232" s="133"/>
      <c r="X232" s="133"/>
      <c r="Y232" s="137"/>
    </row>
    <row r="233" spans="2:25" ht="15" customHeight="1" x14ac:dyDescent="0.2">
      <c r="B233" s="134"/>
      <c r="C233" s="132"/>
      <c r="D233" s="132"/>
      <c r="E233" s="132"/>
      <c r="F233" s="133"/>
      <c r="G233" s="133"/>
      <c r="H233" s="132"/>
      <c r="I233" s="132"/>
      <c r="J233" s="133"/>
      <c r="K233" s="133"/>
      <c r="L233" s="133"/>
      <c r="M233" s="133"/>
      <c r="N233" s="133"/>
      <c r="O233" s="133"/>
      <c r="P233" s="135"/>
      <c r="Q233" s="133"/>
      <c r="R233" s="135"/>
      <c r="S233" s="136"/>
      <c r="T233" s="135"/>
      <c r="U233" s="133"/>
      <c r="V233" s="133"/>
      <c r="W233" s="133"/>
      <c r="X233" s="133"/>
      <c r="Y233" s="137"/>
    </row>
    <row r="234" spans="2:25" ht="15" customHeight="1" x14ac:dyDescent="0.2">
      <c r="B234" s="134"/>
      <c r="C234" s="132"/>
      <c r="D234" s="132"/>
      <c r="E234" s="132"/>
      <c r="F234" s="133"/>
      <c r="G234" s="133"/>
      <c r="H234" s="132"/>
      <c r="I234" s="132"/>
      <c r="J234" s="133"/>
      <c r="K234" s="133"/>
      <c r="L234" s="133"/>
      <c r="M234" s="133"/>
      <c r="N234" s="133"/>
      <c r="O234" s="133"/>
      <c r="P234" s="135"/>
      <c r="Q234" s="133"/>
      <c r="R234" s="135"/>
      <c r="S234" s="136"/>
      <c r="T234" s="135"/>
      <c r="U234" s="133"/>
      <c r="V234" s="133"/>
      <c r="W234" s="133"/>
      <c r="X234" s="133"/>
      <c r="Y234" s="137"/>
    </row>
    <row r="235" spans="2:25" ht="15" customHeight="1" x14ac:dyDescent="0.2">
      <c r="B235" s="134"/>
      <c r="C235" s="132"/>
      <c r="D235" s="132"/>
      <c r="E235" s="132"/>
      <c r="F235" s="133"/>
      <c r="G235" s="133"/>
      <c r="H235" s="132"/>
      <c r="I235" s="132"/>
      <c r="J235" s="133"/>
      <c r="K235" s="133"/>
      <c r="L235" s="133"/>
      <c r="M235" s="133"/>
      <c r="N235" s="133"/>
      <c r="O235" s="133"/>
      <c r="P235" s="135"/>
      <c r="Q235" s="133"/>
      <c r="R235" s="135"/>
      <c r="S235" s="136"/>
      <c r="T235" s="135"/>
      <c r="U235" s="133"/>
      <c r="V235" s="133"/>
      <c r="W235" s="133"/>
      <c r="X235" s="133"/>
      <c r="Y235" s="137"/>
    </row>
    <row r="236" spans="2:25" ht="15" customHeight="1" x14ac:dyDescent="0.2">
      <c r="B236" s="134"/>
      <c r="C236" s="132"/>
      <c r="D236" s="132"/>
      <c r="E236" s="132"/>
      <c r="F236" s="133"/>
      <c r="G236" s="133"/>
      <c r="H236" s="132"/>
      <c r="I236" s="132"/>
      <c r="J236" s="133"/>
      <c r="K236" s="133"/>
      <c r="L236" s="133"/>
      <c r="M236" s="133"/>
      <c r="N236" s="133"/>
      <c r="O236" s="133"/>
      <c r="P236" s="135"/>
      <c r="Q236" s="133"/>
      <c r="R236" s="135"/>
      <c r="S236" s="136"/>
      <c r="T236" s="135"/>
      <c r="U236" s="133"/>
      <c r="V236" s="133"/>
      <c r="W236" s="133"/>
      <c r="X236" s="133"/>
      <c r="Y236" s="137"/>
    </row>
    <row r="237" spans="2:25" ht="15" customHeight="1" x14ac:dyDescent="0.2">
      <c r="B237" s="134"/>
      <c r="C237" s="132"/>
      <c r="D237" s="132"/>
      <c r="E237" s="132"/>
      <c r="F237" s="133"/>
      <c r="G237" s="133"/>
      <c r="H237" s="132"/>
      <c r="I237" s="132"/>
      <c r="J237" s="133"/>
      <c r="K237" s="133"/>
      <c r="L237" s="133"/>
      <c r="M237" s="133"/>
      <c r="N237" s="133"/>
      <c r="O237" s="133"/>
      <c r="P237" s="135"/>
      <c r="Q237" s="133"/>
      <c r="R237" s="135"/>
      <c r="S237" s="136"/>
      <c r="T237" s="135"/>
      <c r="U237" s="133"/>
      <c r="V237" s="133"/>
      <c r="W237" s="133"/>
      <c r="X237" s="133"/>
      <c r="Y237" s="137"/>
    </row>
    <row r="238" spans="2:25" ht="15" customHeight="1" x14ac:dyDescent="0.2">
      <c r="B238" s="134"/>
      <c r="C238" s="132"/>
      <c r="D238" s="132"/>
      <c r="E238" s="132"/>
      <c r="F238" s="133"/>
      <c r="G238" s="133"/>
      <c r="H238" s="132"/>
      <c r="I238" s="132"/>
      <c r="J238" s="133"/>
      <c r="K238" s="133"/>
      <c r="L238" s="133"/>
      <c r="M238" s="133"/>
      <c r="N238" s="133"/>
      <c r="O238" s="133"/>
      <c r="P238" s="135"/>
      <c r="Q238" s="133"/>
      <c r="R238" s="135"/>
      <c r="S238" s="136"/>
      <c r="T238" s="135"/>
      <c r="U238" s="133"/>
      <c r="V238" s="133"/>
      <c r="W238" s="133"/>
      <c r="X238" s="133"/>
      <c r="Y238" s="137"/>
    </row>
    <row r="239" spans="2:25" ht="15" customHeight="1" x14ac:dyDescent="0.2">
      <c r="B239" s="134"/>
      <c r="C239" s="132"/>
      <c r="D239" s="132"/>
      <c r="E239" s="132"/>
      <c r="F239" s="133"/>
      <c r="G239" s="133"/>
      <c r="H239" s="132"/>
      <c r="I239" s="132"/>
      <c r="J239" s="133"/>
      <c r="K239" s="133"/>
      <c r="L239" s="133"/>
      <c r="M239" s="133"/>
      <c r="N239" s="133"/>
      <c r="O239" s="133"/>
      <c r="P239" s="135"/>
      <c r="Q239" s="133"/>
      <c r="R239" s="135"/>
      <c r="S239" s="136"/>
      <c r="T239" s="135"/>
      <c r="U239" s="133"/>
      <c r="V239" s="133"/>
      <c r="W239" s="133"/>
      <c r="X239" s="133"/>
      <c r="Y239" s="137"/>
    </row>
    <row r="240" spans="2:25" ht="15" customHeight="1" x14ac:dyDescent="0.2">
      <c r="B240" s="134"/>
      <c r="C240" s="132"/>
      <c r="D240" s="132"/>
      <c r="E240" s="132"/>
      <c r="F240" s="133"/>
      <c r="G240" s="133"/>
      <c r="H240" s="132"/>
      <c r="I240" s="132"/>
      <c r="J240" s="133"/>
      <c r="K240" s="133"/>
      <c r="L240" s="133"/>
      <c r="M240" s="133"/>
      <c r="N240" s="133"/>
      <c r="O240" s="133"/>
      <c r="P240" s="135"/>
      <c r="Q240" s="133"/>
      <c r="R240" s="135"/>
      <c r="S240" s="136"/>
      <c r="T240" s="135"/>
      <c r="U240" s="133"/>
      <c r="V240" s="133"/>
      <c r="W240" s="133"/>
      <c r="X240" s="133"/>
      <c r="Y240" s="137"/>
    </row>
    <row r="241" spans="2:25" ht="15" customHeight="1" x14ac:dyDescent="0.2">
      <c r="B241" s="134"/>
      <c r="C241" s="132"/>
      <c r="D241" s="132"/>
      <c r="E241" s="132"/>
      <c r="F241" s="133"/>
      <c r="G241" s="133"/>
      <c r="H241" s="132"/>
      <c r="I241" s="132"/>
      <c r="J241" s="133"/>
      <c r="K241" s="133"/>
      <c r="L241" s="133"/>
      <c r="M241" s="133"/>
      <c r="N241" s="133"/>
      <c r="O241" s="133"/>
      <c r="P241" s="135"/>
      <c r="Q241" s="133"/>
      <c r="R241" s="135"/>
      <c r="S241" s="136"/>
      <c r="T241" s="135"/>
      <c r="U241" s="133"/>
      <c r="V241" s="133"/>
      <c r="W241" s="133"/>
      <c r="X241" s="133"/>
      <c r="Y241" s="137"/>
    </row>
    <row r="242" spans="2:25" ht="15" customHeight="1" x14ac:dyDescent="0.2">
      <c r="B242" s="134"/>
      <c r="C242" s="132"/>
      <c r="D242" s="132"/>
      <c r="E242" s="132"/>
      <c r="F242" s="133"/>
      <c r="G242" s="133"/>
      <c r="H242" s="132"/>
      <c r="I242" s="132"/>
      <c r="J242" s="133"/>
      <c r="K242" s="133"/>
      <c r="L242" s="133"/>
      <c r="M242" s="133"/>
      <c r="N242" s="133"/>
      <c r="O242" s="133"/>
      <c r="P242" s="135"/>
      <c r="Q242" s="133"/>
      <c r="R242" s="135"/>
      <c r="S242" s="136"/>
      <c r="T242" s="135"/>
      <c r="U242" s="133"/>
      <c r="V242" s="133"/>
      <c r="W242" s="133"/>
      <c r="X242" s="133"/>
      <c r="Y242" s="137"/>
    </row>
    <row r="243" spans="2:25" ht="15" customHeight="1" x14ac:dyDescent="0.2">
      <c r="B243" s="134"/>
      <c r="C243" s="132"/>
      <c r="D243" s="132"/>
      <c r="E243" s="132"/>
      <c r="F243" s="133"/>
      <c r="G243" s="133"/>
      <c r="H243" s="132"/>
      <c r="I243" s="132"/>
      <c r="J243" s="133"/>
      <c r="K243" s="133"/>
      <c r="L243" s="133"/>
      <c r="M243" s="133"/>
      <c r="N243" s="133"/>
      <c r="O243" s="133"/>
      <c r="P243" s="135"/>
      <c r="Q243" s="133"/>
      <c r="R243" s="135"/>
      <c r="S243" s="136"/>
      <c r="T243" s="135"/>
      <c r="U243" s="133"/>
      <c r="V243" s="133"/>
      <c r="W243" s="133"/>
      <c r="X243" s="133"/>
      <c r="Y243" s="137"/>
    </row>
    <row r="244" spans="2:25" ht="15" customHeight="1" x14ac:dyDescent="0.2">
      <c r="B244" s="134"/>
      <c r="C244" s="132"/>
      <c r="D244" s="132"/>
      <c r="E244" s="132"/>
      <c r="F244" s="133"/>
      <c r="G244" s="133"/>
      <c r="H244" s="132"/>
      <c r="I244" s="132"/>
      <c r="J244" s="133"/>
      <c r="K244" s="133"/>
      <c r="L244" s="133"/>
      <c r="M244" s="133"/>
      <c r="N244" s="133"/>
      <c r="O244" s="133"/>
      <c r="P244" s="135"/>
      <c r="Q244" s="133"/>
      <c r="R244" s="135"/>
      <c r="S244" s="136"/>
      <c r="T244" s="135"/>
      <c r="U244" s="133"/>
      <c r="V244" s="133"/>
      <c r="W244" s="133"/>
      <c r="X244" s="133"/>
      <c r="Y244" s="137"/>
    </row>
    <row r="245" spans="2:25" ht="15" customHeight="1" x14ac:dyDescent="0.2">
      <c r="B245" s="134"/>
      <c r="C245" s="132"/>
      <c r="D245" s="132"/>
      <c r="E245" s="132"/>
      <c r="F245" s="133"/>
      <c r="G245" s="133"/>
      <c r="H245" s="132"/>
      <c r="I245" s="132"/>
      <c r="J245" s="133"/>
      <c r="K245" s="133"/>
      <c r="L245" s="133"/>
      <c r="M245" s="133"/>
      <c r="N245" s="133"/>
      <c r="O245" s="133"/>
      <c r="P245" s="135"/>
      <c r="Q245" s="133"/>
      <c r="R245" s="135"/>
      <c r="S245" s="136"/>
      <c r="T245" s="135"/>
      <c r="U245" s="133"/>
      <c r="V245" s="133"/>
      <c r="W245" s="133"/>
      <c r="X245" s="133"/>
      <c r="Y245" s="137"/>
    </row>
    <row r="246" spans="2:25" ht="15" customHeight="1" x14ac:dyDescent="0.2">
      <c r="B246" s="134"/>
      <c r="C246" s="132"/>
      <c r="D246" s="132"/>
      <c r="E246" s="132"/>
      <c r="F246" s="133"/>
      <c r="G246" s="133"/>
      <c r="H246" s="132"/>
      <c r="I246" s="132"/>
      <c r="J246" s="133"/>
      <c r="K246" s="133"/>
      <c r="L246" s="133"/>
      <c r="M246" s="133"/>
      <c r="N246" s="133"/>
      <c r="O246" s="133"/>
      <c r="P246" s="135"/>
      <c r="Q246" s="133"/>
      <c r="R246" s="135"/>
      <c r="S246" s="136"/>
      <c r="T246" s="135"/>
      <c r="U246" s="133"/>
      <c r="V246" s="133"/>
      <c r="W246" s="133"/>
      <c r="X246" s="133"/>
      <c r="Y246" s="137"/>
    </row>
    <row r="247" spans="2:25" ht="15" customHeight="1" x14ac:dyDescent="0.2">
      <c r="B247" s="134"/>
      <c r="C247" s="132"/>
      <c r="D247" s="132"/>
      <c r="E247" s="132"/>
      <c r="F247" s="133"/>
      <c r="G247" s="133"/>
      <c r="H247" s="132"/>
      <c r="I247" s="132"/>
      <c r="J247" s="133"/>
      <c r="K247" s="133"/>
      <c r="L247" s="133"/>
      <c r="M247" s="133"/>
      <c r="N247" s="133"/>
      <c r="O247" s="133"/>
      <c r="P247" s="135"/>
      <c r="Q247" s="133"/>
      <c r="R247" s="135"/>
      <c r="S247" s="136"/>
      <c r="T247" s="135"/>
      <c r="U247" s="133"/>
      <c r="V247" s="133"/>
      <c r="W247" s="133"/>
      <c r="X247" s="133"/>
      <c r="Y247" s="137"/>
    </row>
    <row r="248" spans="2:25" ht="15" customHeight="1" x14ac:dyDescent="0.2">
      <c r="B248" s="134"/>
      <c r="C248" s="132"/>
      <c r="D248" s="132"/>
      <c r="E248" s="132"/>
      <c r="F248" s="133"/>
      <c r="G248" s="133"/>
      <c r="H248" s="132"/>
      <c r="I248" s="132"/>
      <c r="J248" s="133"/>
      <c r="K248" s="133"/>
      <c r="L248" s="133"/>
      <c r="M248" s="133"/>
      <c r="N248" s="133"/>
      <c r="O248" s="133"/>
      <c r="P248" s="135"/>
      <c r="Q248" s="133"/>
      <c r="R248" s="135"/>
      <c r="S248" s="136"/>
      <c r="T248" s="135"/>
      <c r="U248" s="133"/>
      <c r="V248" s="133"/>
      <c r="W248" s="133"/>
      <c r="X248" s="133"/>
      <c r="Y248" s="137"/>
    </row>
    <row r="249" spans="2:25" ht="15" customHeight="1" x14ac:dyDescent="0.2">
      <c r="B249" s="134"/>
      <c r="C249" s="132"/>
      <c r="D249" s="132"/>
      <c r="E249" s="132"/>
      <c r="F249" s="133"/>
      <c r="G249" s="133"/>
      <c r="H249" s="132"/>
      <c r="I249" s="132"/>
      <c r="J249" s="133"/>
      <c r="K249" s="133"/>
      <c r="L249" s="133"/>
      <c r="M249" s="133"/>
      <c r="N249" s="133"/>
      <c r="O249" s="133"/>
      <c r="P249" s="135"/>
      <c r="Q249" s="133"/>
      <c r="R249" s="135"/>
      <c r="S249" s="136"/>
      <c r="T249" s="135"/>
      <c r="U249" s="133"/>
      <c r="V249" s="133"/>
      <c r="W249" s="133"/>
      <c r="X249" s="133"/>
      <c r="Y249" s="137"/>
    </row>
    <row r="250" spans="2:25" ht="15" customHeight="1" x14ac:dyDescent="0.2">
      <c r="B250" s="134"/>
      <c r="C250" s="132"/>
      <c r="D250" s="132"/>
      <c r="E250" s="132"/>
      <c r="F250" s="133"/>
      <c r="G250" s="133"/>
      <c r="H250" s="132"/>
      <c r="I250" s="132"/>
      <c r="J250" s="133"/>
      <c r="K250" s="133"/>
      <c r="L250" s="133"/>
      <c r="M250" s="133"/>
      <c r="N250" s="133"/>
      <c r="O250" s="133"/>
      <c r="P250" s="135"/>
      <c r="Q250" s="133"/>
      <c r="R250" s="135"/>
      <c r="S250" s="136"/>
      <c r="T250" s="135"/>
      <c r="U250" s="133"/>
      <c r="V250" s="133"/>
      <c r="W250" s="133"/>
      <c r="X250" s="133"/>
      <c r="Y250" s="137"/>
    </row>
    <row r="251" spans="2:25" ht="15" customHeight="1" x14ac:dyDescent="0.2">
      <c r="B251" s="134"/>
      <c r="C251" s="132"/>
      <c r="D251" s="132"/>
      <c r="E251" s="132"/>
      <c r="F251" s="133"/>
      <c r="G251" s="133"/>
      <c r="H251" s="132"/>
      <c r="I251" s="132"/>
      <c r="J251" s="133"/>
      <c r="K251" s="133"/>
      <c r="L251" s="133"/>
      <c r="M251" s="133"/>
      <c r="N251" s="133"/>
      <c r="O251" s="133"/>
      <c r="P251" s="135"/>
      <c r="Q251" s="133"/>
      <c r="R251" s="135"/>
      <c r="S251" s="136"/>
      <c r="T251" s="135"/>
      <c r="U251" s="133"/>
      <c r="V251" s="133"/>
      <c r="W251" s="133"/>
      <c r="X251" s="133"/>
      <c r="Y251" s="137"/>
    </row>
    <row r="252" spans="2:25" ht="15" customHeight="1" x14ac:dyDescent="0.2">
      <c r="B252" s="134"/>
      <c r="C252" s="132"/>
      <c r="D252" s="132"/>
      <c r="E252" s="132"/>
      <c r="F252" s="133"/>
      <c r="G252" s="133"/>
      <c r="H252" s="132"/>
      <c r="I252" s="132"/>
      <c r="J252" s="133"/>
      <c r="K252" s="133"/>
      <c r="L252" s="133"/>
      <c r="M252" s="133"/>
      <c r="N252" s="133"/>
      <c r="O252" s="133"/>
      <c r="P252" s="135"/>
      <c r="Q252" s="133"/>
      <c r="R252" s="135"/>
      <c r="S252" s="136"/>
      <c r="T252" s="135"/>
      <c r="U252" s="133"/>
      <c r="V252" s="133"/>
      <c r="W252" s="133"/>
      <c r="X252" s="133"/>
      <c r="Y252" s="137"/>
    </row>
    <row r="253" spans="2:25" ht="15" customHeight="1" x14ac:dyDescent="0.2">
      <c r="B253" s="134"/>
      <c r="C253" s="132"/>
      <c r="D253" s="132"/>
      <c r="E253" s="132"/>
      <c r="F253" s="133"/>
      <c r="G253" s="133"/>
      <c r="H253" s="132"/>
      <c r="I253" s="132"/>
      <c r="J253" s="133"/>
      <c r="K253" s="133"/>
      <c r="L253" s="133"/>
      <c r="M253" s="133"/>
      <c r="N253" s="133"/>
      <c r="O253" s="133"/>
      <c r="P253" s="135"/>
      <c r="Q253" s="133"/>
      <c r="R253" s="135"/>
      <c r="S253" s="136"/>
      <c r="T253" s="135"/>
      <c r="U253" s="133"/>
      <c r="V253" s="133"/>
      <c r="W253" s="133"/>
      <c r="X253" s="133"/>
      <c r="Y253" s="137"/>
    </row>
    <row r="254" spans="2:25" ht="15" customHeight="1" x14ac:dyDescent="0.2">
      <c r="B254" s="134"/>
      <c r="C254" s="132"/>
      <c r="D254" s="132"/>
      <c r="E254" s="132"/>
      <c r="F254" s="133"/>
      <c r="G254" s="133"/>
      <c r="H254" s="132"/>
      <c r="I254" s="132"/>
      <c r="J254" s="133"/>
      <c r="K254" s="133"/>
      <c r="L254" s="133"/>
      <c r="M254" s="133"/>
      <c r="N254" s="133"/>
      <c r="O254" s="133"/>
      <c r="P254" s="135"/>
      <c r="Q254" s="133"/>
      <c r="R254" s="135"/>
      <c r="S254" s="136"/>
      <c r="T254" s="135"/>
      <c r="U254" s="133"/>
      <c r="V254" s="133"/>
      <c r="W254" s="133"/>
      <c r="X254" s="133"/>
      <c r="Y254" s="137"/>
    </row>
    <row r="255" spans="2:25" ht="15" customHeight="1" x14ac:dyDescent="0.2">
      <c r="B255" s="134"/>
      <c r="C255" s="132"/>
      <c r="D255" s="132"/>
      <c r="E255" s="132"/>
      <c r="F255" s="133"/>
      <c r="G255" s="133"/>
      <c r="H255" s="132"/>
      <c r="I255" s="132"/>
      <c r="J255" s="133"/>
      <c r="K255" s="133"/>
      <c r="L255" s="133"/>
      <c r="M255" s="133"/>
      <c r="N255" s="133"/>
      <c r="O255" s="133"/>
      <c r="P255" s="135"/>
      <c r="Q255" s="133"/>
      <c r="R255" s="135"/>
      <c r="S255" s="136"/>
      <c r="T255" s="135"/>
      <c r="U255" s="133"/>
      <c r="V255" s="133"/>
      <c r="W255" s="133"/>
      <c r="X255" s="133"/>
      <c r="Y255" s="137"/>
    </row>
    <row r="256" spans="2:25" ht="15" customHeight="1" x14ac:dyDescent="0.2">
      <c r="B256" s="134"/>
      <c r="C256" s="132"/>
      <c r="D256" s="132"/>
      <c r="E256" s="132"/>
      <c r="F256" s="133"/>
      <c r="G256" s="133"/>
      <c r="H256" s="132"/>
      <c r="I256" s="132"/>
      <c r="J256" s="133"/>
      <c r="K256" s="133"/>
      <c r="L256" s="133"/>
      <c r="M256" s="133"/>
      <c r="N256" s="133"/>
      <c r="O256" s="133"/>
      <c r="P256" s="135"/>
      <c r="Q256" s="133"/>
      <c r="R256" s="135"/>
      <c r="S256" s="136"/>
      <c r="T256" s="135"/>
      <c r="U256" s="133"/>
      <c r="V256" s="133"/>
      <c r="W256" s="133"/>
      <c r="X256" s="133"/>
      <c r="Y256" s="137"/>
    </row>
    <row r="257" spans="2:25" ht="15" customHeight="1" x14ac:dyDescent="0.2">
      <c r="B257" s="134"/>
      <c r="C257" s="132"/>
      <c r="D257" s="132"/>
      <c r="E257" s="132"/>
      <c r="F257" s="133"/>
      <c r="G257" s="133"/>
      <c r="H257" s="132"/>
      <c r="I257" s="132"/>
      <c r="J257" s="133"/>
      <c r="K257" s="133"/>
      <c r="L257" s="133"/>
      <c r="M257" s="133"/>
      <c r="N257" s="133"/>
      <c r="O257" s="133"/>
      <c r="P257" s="135"/>
      <c r="Q257" s="133"/>
      <c r="R257" s="135"/>
      <c r="S257" s="136"/>
      <c r="T257" s="135"/>
      <c r="U257" s="133"/>
      <c r="V257" s="133"/>
      <c r="W257" s="133"/>
      <c r="X257" s="133"/>
      <c r="Y257" s="137"/>
    </row>
    <row r="258" spans="2:25" ht="15" customHeight="1" x14ac:dyDescent="0.2">
      <c r="B258" s="134"/>
      <c r="C258" s="132"/>
      <c r="D258" s="132"/>
      <c r="E258" s="132"/>
      <c r="F258" s="133"/>
      <c r="G258" s="133"/>
      <c r="H258" s="132"/>
      <c r="I258" s="132"/>
      <c r="J258" s="133"/>
      <c r="K258" s="133"/>
      <c r="L258" s="133"/>
      <c r="M258" s="133"/>
      <c r="N258" s="133"/>
      <c r="O258" s="133"/>
      <c r="P258" s="135"/>
      <c r="Q258" s="133"/>
      <c r="R258" s="135"/>
      <c r="S258" s="136"/>
      <c r="T258" s="135"/>
      <c r="U258" s="133"/>
      <c r="V258" s="133"/>
      <c r="W258" s="133"/>
      <c r="X258" s="133"/>
      <c r="Y258" s="137"/>
    </row>
    <row r="259" spans="2:25" ht="15" customHeight="1" x14ac:dyDescent="0.2">
      <c r="B259" s="134"/>
      <c r="C259" s="132"/>
      <c r="D259" s="132"/>
      <c r="E259" s="132"/>
      <c r="F259" s="133"/>
      <c r="G259" s="133"/>
      <c r="H259" s="132"/>
      <c r="I259" s="132"/>
      <c r="J259" s="133"/>
      <c r="K259" s="133"/>
      <c r="L259" s="133"/>
      <c r="M259" s="133"/>
      <c r="N259" s="133"/>
      <c r="O259" s="133"/>
      <c r="P259" s="135"/>
      <c r="Q259" s="133"/>
      <c r="R259" s="135"/>
      <c r="S259" s="136"/>
      <c r="T259" s="135"/>
      <c r="U259" s="133"/>
      <c r="V259" s="133"/>
      <c r="W259" s="133"/>
      <c r="X259" s="133"/>
      <c r="Y259" s="137"/>
    </row>
    <row r="260" spans="2:25" ht="15" customHeight="1" x14ac:dyDescent="0.2">
      <c r="B260" s="134"/>
      <c r="C260" s="132"/>
      <c r="D260" s="132"/>
      <c r="E260" s="132"/>
      <c r="F260" s="133"/>
      <c r="G260" s="133"/>
      <c r="H260" s="132"/>
      <c r="I260" s="132"/>
      <c r="J260" s="133"/>
      <c r="K260" s="133"/>
      <c r="L260" s="133"/>
      <c r="M260" s="133"/>
      <c r="N260" s="133"/>
      <c r="O260" s="133"/>
      <c r="P260" s="135"/>
      <c r="Q260" s="133"/>
      <c r="R260" s="135"/>
      <c r="S260" s="136"/>
      <c r="T260" s="135"/>
      <c r="U260" s="133"/>
      <c r="V260" s="133"/>
      <c r="W260" s="133"/>
      <c r="X260" s="133"/>
      <c r="Y260" s="137"/>
    </row>
    <row r="261" spans="2:25" ht="15" customHeight="1" x14ac:dyDescent="0.2">
      <c r="B261" s="134"/>
      <c r="C261" s="132"/>
      <c r="D261" s="132"/>
      <c r="E261" s="132"/>
      <c r="F261" s="133"/>
      <c r="G261" s="133"/>
      <c r="H261" s="132"/>
      <c r="I261" s="132"/>
      <c r="J261" s="133"/>
      <c r="K261" s="133"/>
      <c r="L261" s="133"/>
      <c r="M261" s="133"/>
      <c r="N261" s="133"/>
      <c r="O261" s="133"/>
      <c r="P261" s="135"/>
      <c r="Q261" s="133"/>
      <c r="R261" s="135"/>
      <c r="S261" s="136"/>
      <c r="T261" s="135"/>
      <c r="U261" s="133"/>
      <c r="V261" s="133"/>
      <c r="W261" s="133"/>
      <c r="X261" s="133"/>
      <c r="Y261" s="137"/>
    </row>
    <row r="262" spans="2:25" ht="15" customHeight="1" x14ac:dyDescent="0.2">
      <c r="B262" s="134"/>
      <c r="C262" s="132"/>
      <c r="D262" s="132"/>
      <c r="E262" s="132"/>
      <c r="F262" s="133"/>
      <c r="G262" s="133"/>
      <c r="H262" s="132"/>
      <c r="I262" s="132"/>
      <c r="J262" s="133"/>
      <c r="K262" s="133"/>
      <c r="L262" s="133"/>
      <c r="M262" s="133"/>
      <c r="N262" s="133"/>
      <c r="O262" s="133"/>
      <c r="P262" s="135"/>
      <c r="Q262" s="133"/>
      <c r="R262" s="135"/>
      <c r="S262" s="136"/>
      <c r="T262" s="135"/>
      <c r="U262" s="133"/>
      <c r="V262" s="133"/>
      <c r="W262" s="133"/>
      <c r="X262" s="133"/>
      <c r="Y262" s="137"/>
    </row>
    <row r="263" spans="2:25" ht="15" customHeight="1" x14ac:dyDescent="0.2">
      <c r="B263" s="134"/>
      <c r="L263" s="133"/>
      <c r="M263" s="133"/>
      <c r="N263" s="133"/>
      <c r="O263" s="133"/>
      <c r="P263" s="135"/>
      <c r="Q263" s="133"/>
      <c r="R263" s="135"/>
      <c r="S263" s="136"/>
      <c r="T263" s="135"/>
      <c r="U263" s="133"/>
      <c r="V263" s="133"/>
      <c r="W263" s="133"/>
      <c r="X263" s="133"/>
      <c r="Y263" s="137"/>
    </row>
    <row r="264" spans="2:25" ht="15" customHeight="1" x14ac:dyDescent="0.2"/>
    <row r="265" spans="2:25" ht="15" customHeight="1" x14ac:dyDescent="0.2"/>
    <row r="266" spans="2:25" ht="15" customHeight="1" x14ac:dyDescent="0.2"/>
    <row r="267" spans="2:25" ht="15" customHeight="1" x14ac:dyDescent="0.2"/>
    <row r="268" spans="2:25" ht="15" customHeight="1" x14ac:dyDescent="0.2"/>
    <row r="269" spans="2:25" ht="15" customHeight="1" x14ac:dyDescent="0.2"/>
    <row r="270" spans="2:25" ht="15" customHeight="1" x14ac:dyDescent="0.2"/>
    <row r="271" spans="2:25" ht="15" customHeight="1" x14ac:dyDescent="0.2"/>
    <row r="272" spans="2:25" ht="15" customHeight="1" x14ac:dyDescent="0.2"/>
    <row r="273" ht="15" customHeight="1" x14ac:dyDescent="0.2"/>
    <row r="274" ht="15" customHeight="1" x14ac:dyDescent="0.2"/>
    <row r="275" ht="15" customHeight="1" x14ac:dyDescent="0.2"/>
    <row r="276" ht="15" customHeight="1" x14ac:dyDescent="0.2"/>
    <row r="277" ht="15" customHeight="1" x14ac:dyDescent="0.2"/>
    <row r="278" ht="15" customHeight="1" x14ac:dyDescent="0.2"/>
    <row r="279" ht="15" customHeight="1" x14ac:dyDescent="0.2"/>
    <row r="280" ht="15" customHeight="1" x14ac:dyDescent="0.2"/>
    <row r="281" ht="15" customHeight="1" x14ac:dyDescent="0.2"/>
    <row r="282" ht="15" customHeight="1" x14ac:dyDescent="0.2"/>
    <row r="283" ht="15" customHeight="1" x14ac:dyDescent="0.2"/>
    <row r="284" ht="15" customHeight="1" x14ac:dyDescent="0.2"/>
    <row r="285" ht="15" customHeight="1" x14ac:dyDescent="0.2"/>
    <row r="286" ht="15" customHeight="1" x14ac:dyDescent="0.2"/>
    <row r="287" ht="15" customHeight="1" x14ac:dyDescent="0.2"/>
    <row r="288" ht="15" customHeight="1" x14ac:dyDescent="0.2"/>
    <row r="289" ht="15" customHeight="1" x14ac:dyDescent="0.2"/>
    <row r="290" ht="15" customHeight="1" x14ac:dyDescent="0.2"/>
    <row r="291" ht="15" customHeight="1" x14ac:dyDescent="0.2"/>
    <row r="292" ht="15" customHeight="1" x14ac:dyDescent="0.2"/>
    <row r="293" ht="15" customHeight="1" x14ac:dyDescent="0.2"/>
    <row r="294" ht="15" customHeight="1" x14ac:dyDescent="0.2"/>
    <row r="295" ht="15" customHeight="1" x14ac:dyDescent="0.2"/>
    <row r="296" ht="15" customHeight="1" x14ac:dyDescent="0.2"/>
    <row r="297" ht="15" customHeight="1" x14ac:dyDescent="0.2"/>
    <row r="298" ht="15" customHeight="1" x14ac:dyDescent="0.2"/>
    <row r="299" ht="15" customHeight="1" x14ac:dyDescent="0.2"/>
    <row r="300" ht="15" customHeight="1" x14ac:dyDescent="0.2"/>
    <row r="301" ht="15" customHeight="1" x14ac:dyDescent="0.2"/>
    <row r="302" ht="15" customHeight="1" x14ac:dyDescent="0.2"/>
    <row r="303" ht="15" customHeight="1" x14ac:dyDescent="0.2"/>
    <row r="304" ht="15" customHeight="1" x14ac:dyDescent="0.2"/>
    <row r="305" ht="15" customHeight="1" x14ac:dyDescent="0.2"/>
    <row r="306" ht="15" customHeight="1" x14ac:dyDescent="0.2"/>
    <row r="307" ht="15" customHeight="1" x14ac:dyDescent="0.2"/>
    <row r="308" ht="15" customHeight="1" x14ac:dyDescent="0.2"/>
    <row r="309" ht="15" customHeight="1" x14ac:dyDescent="0.2"/>
    <row r="310" ht="15" customHeight="1" x14ac:dyDescent="0.2"/>
    <row r="311" ht="15" customHeight="1" x14ac:dyDescent="0.2"/>
    <row r="312" ht="15" customHeight="1" x14ac:dyDescent="0.2"/>
    <row r="313" ht="15" customHeight="1" x14ac:dyDescent="0.2"/>
    <row r="314" ht="15" customHeight="1" x14ac:dyDescent="0.2"/>
    <row r="315" ht="15" customHeight="1" x14ac:dyDescent="0.2"/>
    <row r="316" ht="15" customHeight="1" x14ac:dyDescent="0.2"/>
    <row r="317" ht="15" customHeight="1" x14ac:dyDescent="0.2"/>
    <row r="318" ht="15" customHeight="1" x14ac:dyDescent="0.2"/>
    <row r="319" ht="15" customHeight="1" x14ac:dyDescent="0.2"/>
    <row r="320" ht="15" customHeight="1" x14ac:dyDescent="0.2"/>
    <row r="321" ht="15" customHeight="1" x14ac:dyDescent="0.2"/>
    <row r="322" ht="15" customHeight="1" x14ac:dyDescent="0.2"/>
  </sheetData>
  <mergeCells count="109">
    <mergeCell ref="B86:K86"/>
    <mergeCell ref="B87:K87"/>
    <mergeCell ref="B89:K89"/>
    <mergeCell ref="B90:K90"/>
    <mergeCell ref="B91:K91"/>
    <mergeCell ref="B92:K92"/>
    <mergeCell ref="B54:K54"/>
    <mergeCell ref="B71:K71"/>
    <mergeCell ref="B72:K72"/>
    <mergeCell ref="B73:K73"/>
    <mergeCell ref="B74:K74"/>
    <mergeCell ref="B55:K55"/>
    <mergeCell ref="B56:K56"/>
    <mergeCell ref="E8:E11"/>
    <mergeCell ref="D8:D11"/>
    <mergeCell ref="O8:O11"/>
    <mergeCell ref="B103:Y103"/>
    <mergeCell ref="B96:K96"/>
    <mergeCell ref="B98:K98"/>
    <mergeCell ref="C101:K102"/>
    <mergeCell ref="L102:Q102"/>
    <mergeCell ref="R102:Y102"/>
    <mergeCell ref="B20:K20"/>
    <mergeCell ref="B21:K21"/>
    <mergeCell ref="B22:K22"/>
    <mergeCell ref="B26:K26"/>
    <mergeCell ref="B31:K31"/>
    <mergeCell ref="B32:K32"/>
    <mergeCell ref="B95:K95"/>
    <mergeCell ref="B81:K81"/>
    <mergeCell ref="B85:K85"/>
    <mergeCell ref="B94:K94"/>
    <mergeCell ref="B12:K12"/>
    <mergeCell ref="B13:K13"/>
    <mergeCell ref="B17:K17"/>
    <mergeCell ref="B18:K18"/>
    <mergeCell ref="B27:K27"/>
    <mergeCell ref="B30:K30"/>
    <mergeCell ref="B75:K75"/>
    <mergeCell ref="B79:K79"/>
    <mergeCell ref="B80:K80"/>
    <mergeCell ref="B93:K93"/>
    <mergeCell ref="B16:K16"/>
    <mergeCell ref="B67:K67"/>
    <mergeCell ref="B68:K68"/>
    <mergeCell ref="B70:K70"/>
    <mergeCell ref="B62:K62"/>
    <mergeCell ref="B66:K66"/>
    <mergeCell ref="B58:K58"/>
    <mergeCell ref="B60:K60"/>
    <mergeCell ref="B61:K61"/>
    <mergeCell ref="B33:K33"/>
    <mergeCell ref="B34:K34"/>
    <mergeCell ref="B37:K37"/>
    <mergeCell ref="B38:K38"/>
    <mergeCell ref="B39:K39"/>
    <mergeCell ref="B43:K43"/>
    <mergeCell ref="B44:K44"/>
    <mergeCell ref="B45:K45"/>
    <mergeCell ref="B47:K47"/>
    <mergeCell ref="B48:K48"/>
    <mergeCell ref="F8:F11"/>
    <mergeCell ref="P9:P11"/>
    <mergeCell ref="Q9:Q11"/>
    <mergeCell ref="R9:R11"/>
    <mergeCell ref="J8:J11"/>
    <mergeCell ref="V7:Y7"/>
    <mergeCell ref="Y9:Y11"/>
    <mergeCell ref="U9:U11"/>
    <mergeCell ref="V9:V11"/>
    <mergeCell ref="W9:W11"/>
    <mergeCell ref="X9:X11"/>
    <mergeCell ref="P8:Q8"/>
    <mergeCell ref="R8:S8"/>
    <mergeCell ref="T8:U8"/>
    <mergeCell ref="S9:S11"/>
    <mergeCell ref="P7:U7"/>
    <mergeCell ref="N8:N11"/>
    <mergeCell ref="M8:M11"/>
    <mergeCell ref="L8:L11"/>
    <mergeCell ref="K8:K11"/>
    <mergeCell ref="T9:T11"/>
    <mergeCell ref="I8:I11"/>
    <mergeCell ref="H8:H11"/>
    <mergeCell ref="G8:G11"/>
    <mergeCell ref="B49:K49"/>
    <mergeCell ref="B53:K53"/>
    <mergeCell ref="C8:C11"/>
    <mergeCell ref="B8:B11"/>
    <mergeCell ref="B2:Y2"/>
    <mergeCell ref="B3:Y3"/>
    <mergeCell ref="C4:J4"/>
    <mergeCell ref="P4:Q4"/>
    <mergeCell ref="R4:T4"/>
    <mergeCell ref="V4:W4"/>
    <mergeCell ref="X4:Y4"/>
    <mergeCell ref="V5:W5"/>
    <mergeCell ref="X5:Y5"/>
    <mergeCell ref="C6:J6"/>
    <mergeCell ref="P6:Q6"/>
    <mergeCell ref="R6:T6"/>
    <mergeCell ref="V6:W6"/>
    <mergeCell ref="X6:Y6"/>
    <mergeCell ref="C5:J5"/>
    <mergeCell ref="P5:Q5"/>
    <mergeCell ref="R5:T5"/>
    <mergeCell ref="B7:K7"/>
    <mergeCell ref="L7:M7"/>
    <mergeCell ref="N7:O7"/>
  </mergeCells>
  <printOptions horizontalCentered="1"/>
  <pageMargins left="0.25" right="0" top="0.5" bottom="0.25" header="0" footer="0"/>
  <pageSetup paperSize="5" scale="75" orientation="landscape" r:id="rId1"/>
  <headerFooter alignWithMargins="0">
    <oddHeader>&amp;C&amp;"Comic Sans MS,Bold Italic"&amp;14E X A M P L E</oddHeader>
  </headerFooter>
  <rowBreaks count="2" manualBreakCount="2">
    <brk id="44" min="1" max="24" man="1"/>
    <brk id="56" min="1" max="2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24749B-36C2-4C8C-94C8-D23F0DC0E904}">
  <sheetPr>
    <tabColor theme="3" tint="0.79998168889431442"/>
  </sheetPr>
  <dimension ref="B1:Z46"/>
  <sheetViews>
    <sheetView zoomScaleNormal="100" zoomScalePageLayoutView="115" workbookViewId="0">
      <selection activeCell="B2" sqref="B2:R2"/>
    </sheetView>
  </sheetViews>
  <sheetFormatPr defaultColWidth="8.85546875" defaultRowHeight="12.75" x14ac:dyDescent="0.2"/>
  <cols>
    <col min="1" max="1" width="3.42578125" style="273" customWidth="1"/>
    <col min="2" max="2" width="17.42578125" style="273" customWidth="1"/>
    <col min="3" max="3" width="30.140625" style="273" customWidth="1"/>
    <col min="4" max="4" width="8.140625" style="274" customWidth="1"/>
    <col min="5" max="5" width="10.85546875" style="274" customWidth="1"/>
    <col min="6" max="6" width="9.28515625" style="274" customWidth="1"/>
    <col min="7" max="7" width="11.7109375" style="513" customWidth="1"/>
    <col min="8" max="8" width="10.85546875" style="274" bestFit="1" customWidth="1"/>
    <col min="9" max="9" width="7.42578125" style="514" customWidth="1"/>
    <col min="10" max="10" width="7.7109375" style="273" bestFit="1" customWidth="1"/>
    <col min="11" max="12" width="5.7109375" style="273" customWidth="1"/>
    <col min="13" max="13" width="6.42578125" style="273" customWidth="1"/>
    <col min="14" max="14" width="5.7109375" style="273" customWidth="1"/>
    <col min="15" max="15" width="7" style="273" customWidth="1"/>
    <col min="16" max="16" width="9.42578125" style="273" bestFit="1" customWidth="1"/>
    <col min="17" max="17" width="10.42578125" style="273" bestFit="1" customWidth="1"/>
    <col min="18" max="18" width="13.28515625" style="283" customWidth="1"/>
    <col min="19" max="19" width="7" style="273" customWidth="1"/>
    <col min="20" max="20" width="15" style="273" customWidth="1"/>
    <col min="21" max="21" width="10.7109375" style="273" customWidth="1"/>
    <col min="22" max="25" width="7" style="273" customWidth="1"/>
    <col min="26" max="26" width="7.7109375" style="273" customWidth="1"/>
    <col min="27" max="27" width="12.85546875" style="273" customWidth="1"/>
    <col min="28" max="28" width="11.140625" style="273" customWidth="1"/>
    <col min="29" max="31" width="8.85546875" style="273"/>
    <col min="32" max="32" width="6.42578125" style="273" customWidth="1"/>
    <col min="33" max="33" width="5" style="273" customWidth="1"/>
    <col min="34" max="34" width="7" style="273" customWidth="1"/>
    <col min="35" max="16384" width="8.85546875" style="273"/>
  </cols>
  <sheetData>
    <row r="1" spans="2:26" ht="15.75" x14ac:dyDescent="0.25">
      <c r="B1" s="272" t="s">
        <v>0</v>
      </c>
      <c r="C1" s="272"/>
      <c r="D1" s="272"/>
      <c r="E1" s="272"/>
      <c r="F1" s="272"/>
      <c r="G1" s="272"/>
      <c r="H1" s="272"/>
      <c r="I1" s="272"/>
      <c r="J1" s="272"/>
      <c r="K1" s="272"/>
      <c r="L1" s="272"/>
      <c r="M1" s="272"/>
      <c r="N1" s="272"/>
      <c r="O1" s="272"/>
      <c r="P1" s="272"/>
      <c r="Q1" s="272"/>
      <c r="R1" s="272"/>
    </row>
    <row r="2" spans="2:26" ht="15.75" x14ac:dyDescent="0.25">
      <c r="B2" s="272" t="s">
        <v>106</v>
      </c>
      <c r="C2" s="272"/>
      <c r="D2" s="272"/>
      <c r="E2" s="272"/>
      <c r="F2" s="272"/>
      <c r="G2" s="272"/>
      <c r="H2" s="272"/>
      <c r="I2" s="272"/>
      <c r="J2" s="272"/>
      <c r="K2" s="272"/>
      <c r="L2" s="272"/>
      <c r="M2" s="272"/>
      <c r="N2" s="272"/>
      <c r="O2" s="272"/>
      <c r="P2" s="272"/>
      <c r="Q2" s="272"/>
      <c r="R2" s="272"/>
      <c r="S2" s="274"/>
      <c r="T2" s="274"/>
      <c r="U2" s="274"/>
      <c r="V2" s="274"/>
      <c r="W2" s="274"/>
      <c r="X2" s="274"/>
      <c r="Y2" s="274"/>
      <c r="Z2" s="275"/>
    </row>
    <row r="3" spans="2:26" ht="15" x14ac:dyDescent="0.25">
      <c r="B3" s="276"/>
      <c r="C3" s="276"/>
      <c r="D3" s="276"/>
      <c r="E3" s="276"/>
      <c r="F3" s="276"/>
      <c r="G3" s="276"/>
      <c r="H3" s="276"/>
      <c r="I3" s="276"/>
      <c r="J3" s="276"/>
      <c r="K3" s="276"/>
      <c r="L3" s="276"/>
      <c r="M3" s="276"/>
      <c r="N3" s="276"/>
      <c r="O3" s="276"/>
      <c r="P3" s="276"/>
      <c r="Q3" s="276"/>
      <c r="R3" s="276"/>
      <c r="S3" s="274"/>
      <c r="T3" s="274"/>
      <c r="U3" s="274"/>
      <c r="V3" s="274"/>
      <c r="W3" s="274"/>
      <c r="X3" s="274"/>
      <c r="Y3" s="274"/>
      <c r="Z3" s="275"/>
    </row>
    <row r="4" spans="2:26" ht="15" x14ac:dyDescent="0.2">
      <c r="B4" s="277" t="s">
        <v>107</v>
      </c>
      <c r="C4" s="278"/>
      <c r="E4" s="279" t="s">
        <v>108</v>
      </c>
      <c r="F4" s="280"/>
      <c r="G4" s="280"/>
      <c r="H4" s="280"/>
      <c r="I4" s="280"/>
      <c r="J4" s="280"/>
      <c r="K4" s="280"/>
      <c r="L4" s="280"/>
      <c r="M4" s="280"/>
      <c r="N4" s="280"/>
      <c r="O4" s="280"/>
      <c r="P4" s="274"/>
      <c r="Q4" s="274"/>
      <c r="R4" s="281"/>
      <c r="S4" s="274"/>
      <c r="T4" s="274"/>
      <c r="U4" s="274"/>
      <c r="V4" s="274"/>
      <c r="W4" s="274"/>
      <c r="X4" s="274"/>
      <c r="Y4" s="274"/>
      <c r="Z4" s="275"/>
    </row>
    <row r="5" spans="2:26" ht="15" x14ac:dyDescent="0.2">
      <c r="B5" s="282" t="s">
        <v>65</v>
      </c>
      <c r="C5" s="282"/>
      <c r="E5" s="277" t="s">
        <v>109</v>
      </c>
      <c r="F5" s="277"/>
      <c r="G5" s="277"/>
      <c r="H5" s="277"/>
      <c r="I5" s="277"/>
      <c r="J5" s="277"/>
      <c r="K5" s="277"/>
      <c r="L5" s="277"/>
      <c r="M5" s="277"/>
      <c r="N5" s="277"/>
      <c r="O5" s="277"/>
      <c r="Z5" s="275"/>
    </row>
    <row r="6" spans="2:26" ht="15" x14ac:dyDescent="0.2">
      <c r="B6" s="284" t="s">
        <v>110</v>
      </c>
      <c r="C6" s="282"/>
      <c r="E6" s="277" t="s">
        <v>111</v>
      </c>
      <c r="F6" s="277"/>
      <c r="G6" s="277"/>
      <c r="H6" s="277"/>
      <c r="I6" s="277"/>
      <c r="J6" s="277"/>
      <c r="K6" s="277"/>
      <c r="L6" s="277"/>
      <c r="M6" s="277"/>
      <c r="N6" s="277"/>
      <c r="O6" s="277"/>
      <c r="P6" s="274"/>
      <c r="Q6" s="274"/>
      <c r="R6" s="281"/>
      <c r="S6" s="274"/>
      <c r="T6" s="274"/>
      <c r="U6" s="274"/>
      <c r="V6" s="274"/>
      <c r="W6" s="274"/>
      <c r="X6" s="274"/>
      <c r="Y6" s="274"/>
      <c r="Z6" s="275"/>
    </row>
    <row r="7" spans="2:26" ht="13.5" customHeight="1" x14ac:dyDescent="0.2">
      <c r="B7" s="282" t="s">
        <v>112</v>
      </c>
      <c r="C7" s="282"/>
      <c r="E7" s="277"/>
      <c r="F7" s="277"/>
      <c r="G7" s="277"/>
      <c r="H7" s="277"/>
      <c r="I7" s="277"/>
      <c r="J7" s="277"/>
      <c r="K7" s="277"/>
      <c r="L7" s="277"/>
      <c r="M7" s="277"/>
      <c r="N7" s="277"/>
      <c r="O7" s="277"/>
      <c r="Z7" s="275"/>
    </row>
    <row r="8" spans="2:26" ht="15" customHeight="1" x14ac:dyDescent="0.2">
      <c r="B8" s="280"/>
      <c r="C8" s="280"/>
      <c r="E8" s="277"/>
      <c r="F8" s="277"/>
      <c r="G8" s="277"/>
      <c r="H8" s="277"/>
      <c r="I8" s="277"/>
      <c r="J8" s="277"/>
      <c r="K8" s="277"/>
      <c r="L8" s="277"/>
      <c r="M8" s="277"/>
      <c r="N8" s="277"/>
      <c r="O8" s="277"/>
      <c r="Z8" s="275"/>
    </row>
    <row r="9" spans="2:26" ht="13.5" customHeight="1" x14ac:dyDescent="0.2">
      <c r="B9" s="279" t="s">
        <v>113</v>
      </c>
      <c r="C9" s="279"/>
      <c r="E9" s="277"/>
      <c r="F9" s="277"/>
      <c r="G9" s="277"/>
      <c r="H9" s="277"/>
      <c r="I9" s="277"/>
      <c r="J9" s="277"/>
      <c r="K9" s="277"/>
      <c r="L9" s="277"/>
      <c r="M9" s="277"/>
      <c r="N9" s="277"/>
      <c r="O9" s="277"/>
      <c r="P9" s="275"/>
      <c r="Q9" s="275"/>
      <c r="R9" s="285"/>
      <c r="S9" s="275"/>
      <c r="T9" s="275"/>
      <c r="U9" s="275"/>
      <c r="V9" s="275"/>
      <c r="W9" s="275"/>
      <c r="X9" s="275"/>
      <c r="Y9" s="275"/>
      <c r="Z9" s="275"/>
    </row>
    <row r="10" spans="2:26" ht="13.5" customHeight="1" x14ac:dyDescent="0.2">
      <c r="B10" s="277" t="s">
        <v>114</v>
      </c>
      <c r="C10" s="277"/>
      <c r="D10" s="277"/>
      <c r="E10" s="277"/>
      <c r="F10" s="277"/>
      <c r="G10" s="277"/>
      <c r="H10" s="277"/>
      <c r="I10" s="277"/>
      <c r="J10" s="277"/>
      <c r="K10" s="277"/>
      <c r="L10" s="277"/>
      <c r="M10" s="277"/>
      <c r="N10" s="277"/>
      <c r="O10" s="277"/>
      <c r="P10" s="275"/>
      <c r="Q10" s="275"/>
      <c r="R10" s="285"/>
      <c r="S10" s="275"/>
      <c r="T10" s="275"/>
      <c r="U10" s="275"/>
      <c r="V10" s="275"/>
      <c r="W10" s="275"/>
      <c r="X10" s="275"/>
      <c r="Y10" s="275"/>
      <c r="Z10" s="275"/>
    </row>
    <row r="11" spans="2:26" ht="11.85" customHeight="1" thickBot="1" x14ac:dyDescent="0.25">
      <c r="B11" s="275"/>
      <c r="C11" s="275"/>
      <c r="D11" s="275"/>
      <c r="E11" s="275"/>
      <c r="F11" s="275"/>
      <c r="G11" s="286"/>
      <c r="H11" s="286"/>
      <c r="I11" s="286"/>
      <c r="J11" s="275"/>
      <c r="K11" s="275"/>
      <c r="L11" s="275"/>
      <c r="M11" s="275"/>
      <c r="N11" s="275"/>
      <c r="O11" s="275"/>
      <c r="P11" s="275"/>
      <c r="Q11" s="275"/>
      <c r="R11" s="285"/>
      <c r="S11" s="275"/>
      <c r="T11" s="275"/>
      <c r="U11" s="275"/>
      <c r="V11" s="275"/>
      <c r="W11" s="275"/>
      <c r="X11" s="275"/>
      <c r="Y11" s="275"/>
      <c r="Z11" s="275"/>
    </row>
    <row r="12" spans="2:26" ht="15" customHeight="1" thickBot="1" x14ac:dyDescent="0.25">
      <c r="B12" s="275"/>
      <c r="C12" s="275"/>
      <c r="D12" s="287"/>
      <c r="E12" s="288"/>
      <c r="F12" s="289"/>
      <c r="G12" s="290" t="s">
        <v>115</v>
      </c>
      <c r="H12" s="291"/>
      <c r="I12" s="291"/>
      <c r="J12" s="291"/>
      <c r="K12" s="291"/>
      <c r="L12" s="291"/>
      <c r="M12" s="291"/>
      <c r="N12" s="291"/>
      <c r="O12" s="292"/>
      <c r="P12" s="293" t="s">
        <v>116</v>
      </c>
      <c r="Q12" s="294"/>
      <c r="R12" s="295"/>
      <c r="S12" s="274"/>
      <c r="T12" s="274"/>
      <c r="U12" s="274"/>
      <c r="V12" s="274"/>
      <c r="W12" s="275"/>
      <c r="X12" s="275"/>
      <c r="Y12" s="275"/>
      <c r="Z12" s="275"/>
    </row>
    <row r="13" spans="2:26" ht="14.1" customHeight="1" x14ac:dyDescent="0.2">
      <c r="B13" s="296" t="s">
        <v>117</v>
      </c>
      <c r="C13" s="297" t="s">
        <v>118</v>
      </c>
      <c r="D13" s="297" t="s">
        <v>119</v>
      </c>
      <c r="E13" s="297" t="s">
        <v>120</v>
      </c>
      <c r="F13" s="297" t="s">
        <v>121</v>
      </c>
      <c r="G13" s="298" t="s">
        <v>122</v>
      </c>
      <c r="H13" s="297" t="s">
        <v>123</v>
      </c>
      <c r="I13" s="298" t="s">
        <v>124</v>
      </c>
      <c r="J13" s="299" t="s">
        <v>125</v>
      </c>
      <c r="K13" s="300"/>
      <c r="L13" s="300"/>
      <c r="M13" s="300"/>
      <c r="N13" s="300"/>
      <c r="O13" s="301"/>
      <c r="P13" s="302" t="s">
        <v>126</v>
      </c>
      <c r="Q13" s="302" t="s">
        <v>127</v>
      </c>
      <c r="R13" s="303" t="s">
        <v>128</v>
      </c>
      <c r="S13" s="304"/>
      <c r="T13" s="274"/>
      <c r="U13" s="274"/>
      <c r="V13" s="274"/>
      <c r="W13" s="274"/>
      <c r="X13" s="274"/>
      <c r="Y13" s="274"/>
      <c r="Z13" s="274"/>
    </row>
    <row r="14" spans="2:26" ht="14.1" customHeight="1" x14ac:dyDescent="0.2">
      <c r="B14" s="305"/>
      <c r="C14" s="306"/>
      <c r="D14" s="306"/>
      <c r="E14" s="306"/>
      <c r="F14" s="306"/>
      <c r="G14" s="306"/>
      <c r="H14" s="306"/>
      <c r="I14" s="306"/>
      <c r="J14" s="307"/>
      <c r="K14" s="308"/>
      <c r="L14" s="308"/>
      <c r="M14" s="308"/>
      <c r="N14" s="308"/>
      <c r="O14" s="309"/>
      <c r="P14" s="310"/>
      <c r="Q14" s="310"/>
      <c r="R14" s="310"/>
      <c r="S14" s="304"/>
      <c r="T14" s="274"/>
      <c r="U14" s="274"/>
      <c r="V14" s="274"/>
      <c r="W14" s="274"/>
      <c r="X14" s="274"/>
      <c r="Y14" s="274"/>
      <c r="Z14" s="274"/>
    </row>
    <row r="15" spans="2:26" ht="14.1" customHeight="1" x14ac:dyDescent="0.2">
      <c r="B15" s="305"/>
      <c r="C15" s="306"/>
      <c r="D15" s="306"/>
      <c r="E15" s="306"/>
      <c r="F15" s="306"/>
      <c r="G15" s="306"/>
      <c r="H15" s="306"/>
      <c r="I15" s="306"/>
      <c r="J15" s="311" t="s">
        <v>129</v>
      </c>
      <c r="K15" s="311" t="s">
        <v>130</v>
      </c>
      <c r="L15" s="311" t="s">
        <v>131</v>
      </c>
      <c r="M15" s="312" t="s">
        <v>132</v>
      </c>
      <c r="N15" s="312" t="s">
        <v>133</v>
      </c>
      <c r="O15" s="313" t="s">
        <v>134</v>
      </c>
      <c r="P15" s="310"/>
      <c r="Q15" s="310"/>
      <c r="R15" s="310"/>
      <c r="S15" s="304"/>
      <c r="T15" s="274"/>
      <c r="U15" s="274"/>
      <c r="V15" s="274"/>
      <c r="W15" s="274"/>
      <c r="X15" s="274"/>
      <c r="Y15" s="274"/>
      <c r="Z15" s="274"/>
    </row>
    <row r="16" spans="2:26" ht="16.5" customHeight="1" thickBot="1" x14ac:dyDescent="0.25">
      <c r="B16" s="314"/>
      <c r="C16" s="315"/>
      <c r="D16" s="315"/>
      <c r="E16" s="315"/>
      <c r="F16" s="315"/>
      <c r="G16" s="316">
        <v>160</v>
      </c>
      <c r="H16" s="315"/>
      <c r="I16" s="315"/>
      <c r="J16" s="315"/>
      <c r="K16" s="315"/>
      <c r="L16" s="315"/>
      <c r="M16" s="317"/>
      <c r="N16" s="317"/>
      <c r="O16" s="318"/>
      <c r="P16" s="319"/>
      <c r="Q16" s="319"/>
      <c r="R16" s="319"/>
      <c r="S16" s="304"/>
      <c r="T16" s="274"/>
      <c r="U16" s="274"/>
      <c r="V16" s="274"/>
      <c r="W16" s="320"/>
      <c r="X16" s="320"/>
      <c r="Y16" s="320"/>
      <c r="Z16" s="320"/>
    </row>
    <row r="17" spans="2:26" s="329" customFormat="1" ht="14.1" customHeight="1" x14ac:dyDescent="0.2">
      <c r="B17" s="321"/>
      <c r="C17" s="322"/>
      <c r="D17" s="323"/>
      <c r="E17" s="323"/>
      <c r="F17" s="323"/>
      <c r="G17" s="324"/>
      <c r="H17" s="324"/>
      <c r="I17" s="324"/>
      <c r="J17" s="323"/>
      <c r="K17" s="323"/>
      <c r="L17" s="323"/>
      <c r="M17" s="325"/>
      <c r="N17" s="323"/>
      <c r="O17" s="326"/>
      <c r="P17" s="327"/>
      <c r="Q17" s="327"/>
      <c r="R17" s="328"/>
      <c r="S17" s="274"/>
      <c r="T17" s="274"/>
      <c r="U17" s="274"/>
      <c r="V17" s="274"/>
      <c r="W17" s="274"/>
      <c r="X17" s="274"/>
      <c r="Y17" s="274"/>
      <c r="Z17" s="274"/>
    </row>
    <row r="18" spans="2:26" ht="14.1" customHeight="1" x14ac:dyDescent="0.2">
      <c r="B18" s="330" t="s">
        <v>135</v>
      </c>
      <c r="C18" s="331" t="s">
        <v>136</v>
      </c>
      <c r="D18" s="332" t="s">
        <v>137</v>
      </c>
      <c r="E18" s="332" t="s">
        <v>138</v>
      </c>
      <c r="F18" s="333">
        <v>110</v>
      </c>
      <c r="G18" s="334">
        <v>8</v>
      </c>
      <c r="H18" s="335">
        <f t="shared" ref="H18:H23" si="0">F18*G18</f>
        <v>880</v>
      </c>
      <c r="I18" s="336">
        <f>G18/$G$16</f>
        <v>0.05</v>
      </c>
      <c r="J18" s="334">
        <v>0.05</v>
      </c>
      <c r="K18" s="334"/>
      <c r="L18" s="334"/>
      <c r="M18" s="337"/>
      <c r="N18" s="334"/>
      <c r="O18" s="338"/>
      <c r="P18" s="339">
        <v>12</v>
      </c>
      <c r="Q18" s="340">
        <v>440</v>
      </c>
      <c r="R18" s="340">
        <f>Q18+H18</f>
        <v>1320</v>
      </c>
    </row>
    <row r="19" spans="2:26" ht="14.1" customHeight="1" x14ac:dyDescent="0.2">
      <c r="B19" s="330" t="s">
        <v>139</v>
      </c>
      <c r="C19" s="331" t="s">
        <v>140</v>
      </c>
      <c r="D19" s="332" t="s">
        <v>137</v>
      </c>
      <c r="E19" s="332" t="s">
        <v>138</v>
      </c>
      <c r="F19" s="333">
        <v>95</v>
      </c>
      <c r="G19" s="334">
        <v>16</v>
      </c>
      <c r="H19" s="335">
        <f t="shared" si="0"/>
        <v>1520</v>
      </c>
      <c r="I19" s="336">
        <f t="shared" ref="I19:I23" si="1">G19/$G$16</f>
        <v>0.1</v>
      </c>
      <c r="J19" s="341">
        <v>0.1</v>
      </c>
      <c r="K19" s="334"/>
      <c r="L19" s="334"/>
      <c r="M19" s="337"/>
      <c r="N19" s="334"/>
      <c r="O19" s="338"/>
      <c r="P19" s="339">
        <v>24</v>
      </c>
      <c r="Q19" s="340">
        <v>760</v>
      </c>
      <c r="R19" s="340">
        <f>H19+Q19</f>
        <v>2280</v>
      </c>
    </row>
    <row r="20" spans="2:26" ht="14.1" customHeight="1" x14ac:dyDescent="0.2">
      <c r="B20" s="330" t="s">
        <v>141</v>
      </c>
      <c r="C20" s="331" t="s">
        <v>142</v>
      </c>
      <c r="D20" s="332" t="s">
        <v>137</v>
      </c>
      <c r="E20" s="332" t="s">
        <v>138</v>
      </c>
      <c r="F20" s="333">
        <v>75</v>
      </c>
      <c r="G20" s="334">
        <v>24</v>
      </c>
      <c r="H20" s="335">
        <f t="shared" si="0"/>
        <v>1800</v>
      </c>
      <c r="I20" s="336">
        <f t="shared" si="1"/>
        <v>0.15</v>
      </c>
      <c r="J20" s="334"/>
      <c r="K20" s="342">
        <v>0.15</v>
      </c>
      <c r="L20" s="342"/>
      <c r="M20" s="343"/>
      <c r="N20" s="342"/>
      <c r="O20" s="338"/>
      <c r="P20" s="339">
        <v>36</v>
      </c>
      <c r="Q20" s="340">
        <v>900</v>
      </c>
      <c r="R20" s="340">
        <f>H20+Q20</f>
        <v>2700</v>
      </c>
    </row>
    <row r="21" spans="2:26" ht="14.1" customHeight="1" x14ac:dyDescent="0.2">
      <c r="B21" s="330" t="s">
        <v>143</v>
      </c>
      <c r="C21" s="331" t="s">
        <v>144</v>
      </c>
      <c r="D21" s="332" t="s">
        <v>137</v>
      </c>
      <c r="E21" s="332" t="s">
        <v>145</v>
      </c>
      <c r="F21" s="333">
        <v>70</v>
      </c>
      <c r="G21" s="334">
        <v>80</v>
      </c>
      <c r="H21" s="335">
        <f t="shared" si="0"/>
        <v>5600</v>
      </c>
      <c r="I21" s="336">
        <f t="shared" si="1"/>
        <v>0.5</v>
      </c>
      <c r="J21" s="334">
        <v>0.25</v>
      </c>
      <c r="K21" s="341">
        <v>0.25</v>
      </c>
      <c r="L21" s="341"/>
      <c r="M21" s="344"/>
      <c r="N21" s="341"/>
      <c r="O21" s="338"/>
      <c r="P21" s="339">
        <v>120</v>
      </c>
      <c r="Q21" s="340">
        <v>2800</v>
      </c>
      <c r="R21" s="340">
        <f>H21+Q21</f>
        <v>8400</v>
      </c>
    </row>
    <row r="22" spans="2:26" ht="14.1" customHeight="1" x14ac:dyDescent="0.2">
      <c r="B22" s="330" t="s">
        <v>146</v>
      </c>
      <c r="C22" s="331" t="s">
        <v>147</v>
      </c>
      <c r="D22" s="332" t="s">
        <v>137</v>
      </c>
      <c r="E22" s="332" t="s">
        <v>145</v>
      </c>
      <c r="F22" s="333">
        <v>64</v>
      </c>
      <c r="G22" s="334">
        <v>64</v>
      </c>
      <c r="H22" s="335">
        <f t="shared" si="0"/>
        <v>4096</v>
      </c>
      <c r="I22" s="336">
        <f t="shared" si="1"/>
        <v>0.4</v>
      </c>
      <c r="J22" s="334"/>
      <c r="K22" s="342"/>
      <c r="L22" s="342"/>
      <c r="M22" s="343"/>
      <c r="N22" s="342"/>
      <c r="O22" s="345">
        <v>0.4</v>
      </c>
      <c r="P22" s="339">
        <v>96</v>
      </c>
      <c r="Q22" s="340">
        <v>2048</v>
      </c>
      <c r="R22" s="340">
        <f>H22+Q22</f>
        <v>6144</v>
      </c>
    </row>
    <row r="23" spans="2:26" ht="14.1" customHeight="1" x14ac:dyDescent="0.2">
      <c r="B23" s="330" t="s">
        <v>148</v>
      </c>
      <c r="C23" s="331" t="s">
        <v>149</v>
      </c>
      <c r="D23" s="332" t="s">
        <v>137</v>
      </c>
      <c r="E23" s="332" t="s">
        <v>138</v>
      </c>
      <c r="F23" s="333">
        <v>22.5</v>
      </c>
      <c r="G23" s="334">
        <v>24</v>
      </c>
      <c r="H23" s="335">
        <f t="shared" si="0"/>
        <v>540</v>
      </c>
      <c r="I23" s="336">
        <f t="shared" si="1"/>
        <v>0.15</v>
      </c>
      <c r="J23" s="334"/>
      <c r="K23" s="342"/>
      <c r="L23" s="342"/>
      <c r="M23" s="343"/>
      <c r="N23" s="342"/>
      <c r="O23" s="338">
        <v>0.15</v>
      </c>
      <c r="P23" s="339">
        <v>36</v>
      </c>
      <c r="Q23" s="340">
        <v>270</v>
      </c>
      <c r="R23" s="340">
        <f>H23+Q23</f>
        <v>810</v>
      </c>
    </row>
    <row r="24" spans="2:26" ht="14.1" customHeight="1" x14ac:dyDescent="0.2">
      <c r="B24" s="330"/>
      <c r="C24" s="331"/>
      <c r="D24" s="332"/>
      <c r="E24" s="332"/>
      <c r="F24" s="332"/>
      <c r="G24" s="334"/>
      <c r="H24" s="335"/>
      <c r="I24" s="336"/>
      <c r="J24" s="334"/>
      <c r="K24" s="342"/>
      <c r="L24" s="342"/>
      <c r="M24" s="343"/>
      <c r="N24" s="342"/>
      <c r="O24" s="338"/>
      <c r="P24" s="339"/>
      <c r="Q24" s="340"/>
      <c r="R24" s="340"/>
    </row>
    <row r="25" spans="2:26" ht="18" customHeight="1" x14ac:dyDescent="0.2">
      <c r="B25" s="346"/>
      <c r="C25" s="347" t="s">
        <v>150</v>
      </c>
      <c r="D25" s="348"/>
      <c r="E25" s="348"/>
      <c r="F25" s="348"/>
      <c r="G25" s="349">
        <f t="shared" ref="G25:P25" si="2">SUM(G18:G24)</f>
        <v>216</v>
      </c>
      <c r="H25" s="350">
        <f t="shared" si="2"/>
        <v>14436</v>
      </c>
      <c r="I25" s="351">
        <f t="shared" si="2"/>
        <v>1.35</v>
      </c>
      <c r="J25" s="349">
        <f t="shared" si="2"/>
        <v>0.4</v>
      </c>
      <c r="K25" s="349">
        <f t="shared" si="2"/>
        <v>0.4</v>
      </c>
      <c r="L25" s="349">
        <f>SUM(L18:L24)</f>
        <v>0</v>
      </c>
      <c r="M25" s="352">
        <f>SUM(M18:M24)</f>
        <v>0</v>
      </c>
      <c r="N25" s="349">
        <f>SUM(N18:N24)</f>
        <v>0</v>
      </c>
      <c r="O25" s="353">
        <f t="shared" si="2"/>
        <v>0.55000000000000004</v>
      </c>
      <c r="P25" s="354">
        <f t="shared" si="2"/>
        <v>324</v>
      </c>
      <c r="Q25" s="355">
        <f>SUM(Q18:Q24)</f>
        <v>7218</v>
      </c>
      <c r="R25" s="356">
        <f>SUM(R18:R24)</f>
        <v>21654</v>
      </c>
      <c r="S25" s="357"/>
      <c r="T25" s="357"/>
      <c r="U25" s="357"/>
      <c r="V25" s="357"/>
      <c r="W25" s="357"/>
      <c r="X25" s="357"/>
      <c r="Y25" s="357"/>
      <c r="Z25" s="357"/>
    </row>
    <row r="26" spans="2:26" ht="18" customHeight="1" x14ac:dyDescent="0.2">
      <c r="B26" s="358"/>
      <c r="C26" s="359" t="s">
        <v>151</v>
      </c>
      <c r="D26" s="360">
        <v>1.5699999999999999E-2</v>
      </c>
      <c r="E26" s="361"/>
      <c r="F26" s="361"/>
      <c r="G26" s="362"/>
      <c r="H26" s="363">
        <f>H25*D26</f>
        <v>226.64519999999999</v>
      </c>
      <c r="I26" s="364"/>
      <c r="J26" s="362"/>
      <c r="K26" s="362"/>
      <c r="L26" s="365"/>
      <c r="M26" s="366"/>
      <c r="N26" s="366"/>
      <c r="O26" s="367"/>
      <c r="P26" s="368"/>
      <c r="Q26" s="369"/>
      <c r="R26" s="368"/>
      <c r="S26" s="357"/>
      <c r="T26" s="357"/>
      <c r="U26" s="357"/>
      <c r="V26" s="357"/>
      <c r="W26" s="357"/>
      <c r="X26" s="357"/>
      <c r="Y26" s="357"/>
      <c r="Z26" s="357"/>
    </row>
    <row r="27" spans="2:26" ht="18" customHeight="1" x14ac:dyDescent="0.2">
      <c r="B27" s="370"/>
      <c r="C27" s="371" t="s">
        <v>152</v>
      </c>
      <c r="D27" s="372"/>
      <c r="E27" s="372"/>
      <c r="F27" s="372"/>
      <c r="G27" s="373"/>
      <c r="H27" s="374">
        <f>SUM(H25:H26)</f>
        <v>14662.645200000001</v>
      </c>
      <c r="I27" s="375"/>
      <c r="J27" s="373"/>
      <c r="K27" s="373"/>
      <c r="L27" s="376"/>
      <c r="M27" s="377"/>
      <c r="N27" s="377"/>
      <c r="O27" s="378"/>
      <c r="P27" s="379"/>
      <c r="Q27" s="380"/>
      <c r="R27" s="380"/>
      <c r="S27" s="357"/>
      <c r="T27" s="357"/>
      <c r="U27" s="357"/>
      <c r="V27" s="357"/>
      <c r="W27" s="357"/>
      <c r="X27" s="357"/>
      <c r="Y27" s="357"/>
      <c r="Z27" s="357"/>
    </row>
    <row r="28" spans="2:26" ht="14.1" customHeight="1" x14ac:dyDescent="0.2">
      <c r="B28" s="381"/>
      <c r="C28" s="382"/>
      <c r="D28" s="383"/>
      <c r="E28" s="383"/>
      <c r="F28" s="383"/>
      <c r="G28" s="384"/>
      <c r="H28" s="385"/>
      <c r="I28" s="386"/>
      <c r="J28" s="384"/>
      <c r="K28" s="384"/>
      <c r="L28" s="384"/>
      <c r="M28" s="387"/>
      <c r="N28" s="384"/>
      <c r="O28" s="388"/>
      <c r="P28" s="389"/>
      <c r="Q28" s="390"/>
      <c r="R28" s="390"/>
      <c r="S28" s="357"/>
      <c r="T28" s="357"/>
      <c r="U28" s="357"/>
      <c r="V28" s="357"/>
      <c r="W28" s="357"/>
      <c r="X28" s="357"/>
      <c r="Y28" s="357"/>
      <c r="Z28" s="357"/>
    </row>
    <row r="29" spans="2:26" s="274" customFormat="1" ht="14.1" customHeight="1" x14ac:dyDescent="0.2">
      <c r="B29" s="391"/>
      <c r="C29" s="392"/>
      <c r="D29" s="393" t="s">
        <v>153</v>
      </c>
      <c r="E29" s="393" t="s">
        <v>154</v>
      </c>
      <c r="F29" s="383"/>
      <c r="G29" s="384"/>
      <c r="H29" s="384"/>
      <c r="I29" s="384"/>
      <c r="J29" s="392"/>
      <c r="K29" s="392"/>
      <c r="L29" s="392"/>
      <c r="M29" s="394"/>
      <c r="N29" s="392"/>
      <c r="O29" s="395"/>
      <c r="P29" s="396"/>
      <c r="Q29" s="396"/>
      <c r="R29" s="397"/>
    </row>
    <row r="30" spans="2:26" s="274" customFormat="1" ht="14.1" customHeight="1" x14ac:dyDescent="0.2">
      <c r="B30" s="398" t="s">
        <v>155</v>
      </c>
      <c r="C30" s="399"/>
      <c r="D30" s="332">
        <v>216</v>
      </c>
      <c r="E30" s="332">
        <v>216</v>
      </c>
      <c r="F30" s="383"/>
      <c r="G30" s="384"/>
      <c r="H30" s="384"/>
      <c r="I30" s="384"/>
      <c r="J30" s="392"/>
      <c r="K30" s="392"/>
      <c r="L30" s="392"/>
      <c r="M30" s="394"/>
      <c r="N30" s="392"/>
      <c r="O30" s="395"/>
      <c r="P30" s="396"/>
      <c r="Q30" s="396"/>
      <c r="R30" s="397"/>
    </row>
    <row r="31" spans="2:26" s="274" customFormat="1" ht="14.1" customHeight="1" x14ac:dyDescent="0.2">
      <c r="B31" s="398" t="s">
        <v>156</v>
      </c>
      <c r="C31" s="399"/>
      <c r="D31" s="332">
        <v>324</v>
      </c>
      <c r="E31" s="332">
        <v>318</v>
      </c>
      <c r="F31" s="383"/>
      <c r="G31" s="384"/>
      <c r="H31" s="384"/>
      <c r="I31" s="384"/>
      <c r="J31" s="392"/>
      <c r="K31" s="392"/>
      <c r="L31" s="392"/>
      <c r="M31" s="394"/>
      <c r="N31" s="392"/>
      <c r="O31" s="395"/>
      <c r="P31" s="396"/>
      <c r="Q31" s="396"/>
      <c r="R31" s="397"/>
    </row>
    <row r="32" spans="2:26" s="274" customFormat="1" ht="14.1" customHeight="1" x14ac:dyDescent="0.2">
      <c r="B32" s="391"/>
      <c r="C32" s="392"/>
      <c r="D32" s="383"/>
      <c r="E32" s="383"/>
      <c r="F32" s="383"/>
      <c r="G32" s="384"/>
      <c r="H32" s="384"/>
      <c r="I32" s="384"/>
      <c r="J32" s="392"/>
      <c r="K32" s="392"/>
      <c r="L32" s="392"/>
      <c r="M32" s="394"/>
      <c r="N32" s="392"/>
      <c r="O32" s="395"/>
      <c r="P32" s="396"/>
      <c r="Q32" s="396"/>
      <c r="R32" s="397"/>
    </row>
    <row r="33" spans="2:26" ht="14.1" customHeight="1" thickBot="1" x14ac:dyDescent="0.25">
      <c r="B33" s="400"/>
      <c r="C33" s="401"/>
      <c r="D33" s="401"/>
      <c r="E33" s="401"/>
      <c r="F33" s="401"/>
      <c r="G33" s="402"/>
      <c r="H33" s="401"/>
      <c r="I33" s="401"/>
      <c r="J33" s="401"/>
      <c r="K33" s="401"/>
      <c r="L33" s="401"/>
      <c r="M33" s="403"/>
      <c r="N33" s="401"/>
      <c r="O33" s="404"/>
      <c r="P33" s="405"/>
      <c r="Q33" s="405"/>
      <c r="R33" s="406"/>
      <c r="S33" s="274"/>
      <c r="T33" s="274"/>
      <c r="U33" s="274"/>
      <c r="V33" s="274"/>
      <c r="W33" s="274"/>
      <c r="X33" s="274"/>
      <c r="Y33" s="274"/>
      <c r="Z33" s="274"/>
    </row>
    <row r="34" spans="2:26" ht="27.75" customHeight="1" thickBot="1" x14ac:dyDescent="0.25">
      <c r="B34" s="407" t="s">
        <v>157</v>
      </c>
      <c r="C34" s="408" t="s">
        <v>158</v>
      </c>
      <c r="D34" s="409"/>
      <c r="E34" s="409"/>
      <c r="F34" s="409"/>
      <c r="G34" s="410"/>
      <c r="H34" s="411"/>
      <c r="I34" s="412"/>
      <c r="J34" s="413"/>
      <c r="K34" s="413"/>
      <c r="L34" s="413"/>
      <c r="M34" s="414"/>
      <c r="N34" s="413"/>
      <c r="O34" s="415"/>
      <c r="P34" s="416"/>
      <c r="Q34" s="416"/>
      <c r="R34" s="417"/>
    </row>
    <row r="35" spans="2:26" ht="15" customHeight="1" x14ac:dyDescent="0.2">
      <c r="B35" s="418" t="s">
        <v>159</v>
      </c>
      <c r="C35" s="419" t="s">
        <v>160</v>
      </c>
      <c r="D35" s="420"/>
      <c r="E35" s="420"/>
      <c r="F35" s="420"/>
      <c r="G35" s="421"/>
      <c r="H35" s="422">
        <v>340.5</v>
      </c>
      <c r="I35" s="423"/>
      <c r="J35" s="424"/>
      <c r="K35" s="424"/>
      <c r="L35" s="424"/>
      <c r="M35" s="425"/>
      <c r="N35" s="424"/>
      <c r="O35" s="426"/>
      <c r="P35" s="427"/>
      <c r="Q35" s="428">
        <v>0</v>
      </c>
      <c r="R35" s="429">
        <f>H35+Q35</f>
        <v>340.5</v>
      </c>
    </row>
    <row r="36" spans="2:26" ht="15" customHeight="1" x14ac:dyDescent="0.2">
      <c r="B36" s="430" t="s">
        <v>161</v>
      </c>
      <c r="C36" s="431" t="s">
        <v>162</v>
      </c>
      <c r="D36" s="432"/>
      <c r="E36" s="432"/>
      <c r="F36" s="432"/>
      <c r="G36" s="433"/>
      <c r="H36" s="422">
        <v>780</v>
      </c>
      <c r="I36" s="434"/>
      <c r="J36" s="435"/>
      <c r="K36" s="435"/>
      <c r="L36" s="435"/>
      <c r="M36" s="436"/>
      <c r="N36" s="435"/>
      <c r="O36" s="437"/>
      <c r="P36" s="438"/>
      <c r="Q36" s="428">
        <v>500</v>
      </c>
      <c r="R36" s="429">
        <f>Q36+H36</f>
        <v>1280</v>
      </c>
      <c r="S36" s="439"/>
      <c r="T36" s="439"/>
      <c r="U36" s="440"/>
      <c r="V36" s="439"/>
      <c r="W36" s="439"/>
      <c r="X36" s="439"/>
      <c r="Y36" s="439"/>
      <c r="Z36" s="439"/>
    </row>
    <row r="37" spans="2:26" ht="15" customHeight="1" x14ac:dyDescent="0.2">
      <c r="B37" s="441" t="s">
        <v>163</v>
      </c>
      <c r="C37" s="331" t="s">
        <v>164</v>
      </c>
      <c r="D37" s="332"/>
      <c r="E37" s="332"/>
      <c r="F37" s="332"/>
      <c r="G37" s="333"/>
      <c r="H37" s="442">
        <v>1000</v>
      </c>
      <c r="I37" s="434"/>
      <c r="J37" s="435"/>
      <c r="K37" s="435"/>
      <c r="L37" s="435"/>
      <c r="M37" s="436"/>
      <c r="N37" s="435"/>
      <c r="O37" s="437"/>
      <c r="P37" s="443"/>
      <c r="Q37" s="444">
        <v>0</v>
      </c>
      <c r="R37" s="340">
        <f>Q37+H37</f>
        <v>1000</v>
      </c>
      <c r="S37" s="445"/>
      <c r="T37" s="445"/>
      <c r="U37" s="446"/>
      <c r="V37" s="445"/>
      <c r="W37" s="445"/>
      <c r="X37" s="445"/>
      <c r="Y37" s="445"/>
      <c r="Z37" s="445"/>
    </row>
    <row r="38" spans="2:26" ht="15" customHeight="1" x14ac:dyDescent="0.2">
      <c r="B38" s="441" t="s">
        <v>165</v>
      </c>
      <c r="C38" s="447" t="s">
        <v>166</v>
      </c>
      <c r="D38" s="332"/>
      <c r="E38" s="332"/>
      <c r="F38" s="332"/>
      <c r="G38" s="333"/>
      <c r="H38" s="442">
        <v>1500</v>
      </c>
      <c r="I38" s="434"/>
      <c r="J38" s="435"/>
      <c r="K38" s="435"/>
      <c r="L38" s="435"/>
      <c r="M38" s="436"/>
      <c r="N38" s="435"/>
      <c r="O38" s="437"/>
      <c r="P38" s="443"/>
      <c r="Q38" s="444">
        <v>1000</v>
      </c>
      <c r="R38" s="340">
        <f>Q38+H38</f>
        <v>2500</v>
      </c>
      <c r="S38" s="445"/>
      <c r="T38" s="445"/>
      <c r="U38" s="446"/>
      <c r="V38" s="445"/>
      <c r="W38" s="445"/>
      <c r="X38" s="445"/>
      <c r="Y38" s="445"/>
      <c r="Z38" s="445"/>
    </row>
    <row r="39" spans="2:26" ht="18" customHeight="1" x14ac:dyDescent="0.2">
      <c r="B39" s="448" t="s">
        <v>167</v>
      </c>
      <c r="C39" s="449"/>
      <c r="D39" s="450"/>
      <c r="E39" s="450"/>
      <c r="F39" s="450"/>
      <c r="G39" s="451"/>
      <c r="H39" s="452">
        <f>SUM(H35:H38)</f>
        <v>3620.5</v>
      </c>
      <c r="I39" s="453"/>
      <c r="J39" s="454"/>
      <c r="K39" s="454"/>
      <c r="L39" s="454"/>
      <c r="M39" s="455"/>
      <c r="N39" s="454"/>
      <c r="O39" s="456"/>
      <c r="P39" s="457"/>
      <c r="Q39" s="458">
        <f>SUM(Q35:Q38)</f>
        <v>1500</v>
      </c>
      <c r="R39" s="458">
        <f>SUM(R35:R38)</f>
        <v>5120.5</v>
      </c>
      <c r="S39" s="445"/>
      <c r="T39" s="445"/>
      <c r="U39" s="445"/>
      <c r="V39" s="445"/>
      <c r="W39" s="445"/>
      <c r="X39" s="445"/>
      <c r="Y39" s="445"/>
      <c r="Z39" s="445"/>
    </row>
    <row r="40" spans="2:26" ht="14.1" customHeight="1" x14ac:dyDescent="0.2">
      <c r="B40" s="441"/>
      <c r="C40" s="392"/>
      <c r="D40" s="383"/>
      <c r="E40" s="383"/>
      <c r="F40" s="383"/>
      <c r="G40" s="459"/>
      <c r="H40" s="459"/>
      <c r="I40" s="460"/>
      <c r="J40" s="461"/>
      <c r="K40" s="461"/>
      <c r="L40" s="461"/>
      <c r="M40" s="462"/>
      <c r="N40" s="461"/>
      <c r="O40" s="463"/>
      <c r="P40" s="464"/>
      <c r="Q40" s="465"/>
      <c r="R40" s="390"/>
      <c r="S40" s="445"/>
      <c r="T40" s="445"/>
      <c r="U40" s="445"/>
      <c r="V40" s="445"/>
      <c r="W40" s="445"/>
      <c r="X40" s="445"/>
      <c r="Y40" s="445"/>
      <c r="Z40" s="445"/>
    </row>
    <row r="41" spans="2:26" ht="15" customHeight="1" x14ac:dyDescent="0.2">
      <c r="B41" s="466" t="s">
        <v>168</v>
      </c>
      <c r="C41" s="467"/>
      <c r="D41" s="468">
        <v>8.5000000000000006E-2</v>
      </c>
      <c r="E41" s="469"/>
      <c r="F41" s="469"/>
      <c r="G41" s="470"/>
      <c r="H41" s="471">
        <f>H39*D41</f>
        <v>307.74250000000001</v>
      </c>
      <c r="I41" s="472"/>
      <c r="J41" s="473"/>
      <c r="K41" s="473"/>
      <c r="L41" s="473"/>
      <c r="M41" s="474"/>
      <c r="N41" s="473"/>
      <c r="O41" s="475"/>
      <c r="P41" s="476"/>
      <c r="Q41" s="477">
        <v>270</v>
      </c>
      <c r="R41" s="478">
        <f>H41+Q41</f>
        <v>577.74250000000006</v>
      </c>
      <c r="S41" s="445"/>
      <c r="T41" s="445"/>
      <c r="U41" s="446"/>
      <c r="V41" s="445"/>
      <c r="W41" s="445"/>
      <c r="X41" s="445"/>
      <c r="Y41" s="445"/>
      <c r="Z41" s="445"/>
    </row>
    <row r="42" spans="2:26" ht="15" customHeight="1" x14ac:dyDescent="0.2">
      <c r="B42" s="466"/>
      <c r="C42" s="467"/>
      <c r="D42" s="469"/>
      <c r="E42" s="469"/>
      <c r="F42" s="469"/>
      <c r="G42" s="470"/>
      <c r="H42" s="479"/>
      <c r="I42" s="480"/>
      <c r="J42" s="481"/>
      <c r="K42" s="481"/>
      <c r="L42" s="481"/>
      <c r="M42" s="482"/>
      <c r="N42" s="481"/>
      <c r="O42" s="483"/>
      <c r="P42" s="484"/>
      <c r="Q42" s="485"/>
      <c r="R42" s="486"/>
      <c r="S42" s="445"/>
      <c r="T42" s="445"/>
      <c r="U42" s="445"/>
      <c r="V42" s="445"/>
      <c r="W42" s="445"/>
      <c r="X42" s="445"/>
      <c r="Y42" s="445"/>
      <c r="Z42" s="445"/>
    </row>
    <row r="43" spans="2:26" ht="14.1" customHeight="1" x14ac:dyDescent="0.2">
      <c r="B43" s="441" t="s">
        <v>169</v>
      </c>
      <c r="C43" s="392"/>
      <c r="D43" s="383"/>
      <c r="E43" s="383"/>
      <c r="F43" s="383"/>
      <c r="G43" s="459"/>
      <c r="H43" s="334">
        <v>0</v>
      </c>
      <c r="I43" s="434"/>
      <c r="J43" s="435"/>
      <c r="K43" s="435"/>
      <c r="L43" s="435"/>
      <c r="M43" s="436"/>
      <c r="N43" s="435"/>
      <c r="O43" s="437"/>
      <c r="P43" s="487"/>
      <c r="Q43" s="444">
        <v>0</v>
      </c>
      <c r="R43" s="340">
        <f>H43+Q43</f>
        <v>0</v>
      </c>
      <c r="S43" s="445"/>
      <c r="T43" s="445"/>
      <c r="U43" s="445"/>
      <c r="V43" s="445"/>
      <c r="W43" s="445"/>
      <c r="X43" s="445"/>
      <c r="Y43" s="445"/>
      <c r="Z43" s="445"/>
    </row>
    <row r="44" spans="2:26" ht="14.1" customHeight="1" x14ac:dyDescent="0.2">
      <c r="B44" s="488"/>
      <c r="C44" s="489"/>
      <c r="D44" s="383"/>
      <c r="E44" s="489"/>
      <c r="F44" s="489"/>
      <c r="G44" s="459"/>
      <c r="H44" s="489"/>
      <c r="I44" s="490"/>
      <c r="J44" s="392"/>
      <c r="K44" s="392"/>
      <c r="L44" s="392"/>
      <c r="M44" s="394"/>
      <c r="N44" s="392"/>
      <c r="O44" s="491"/>
      <c r="P44" s="464"/>
      <c r="Q44" s="464"/>
      <c r="R44" s="390"/>
    </row>
    <row r="45" spans="2:26" ht="18" customHeight="1" thickBot="1" x14ac:dyDescent="0.25">
      <c r="B45" s="492" t="s">
        <v>170</v>
      </c>
      <c r="C45" s="493"/>
      <c r="D45" s="494"/>
      <c r="E45" s="495"/>
      <c r="F45" s="495"/>
      <c r="G45" s="496"/>
      <c r="H45" s="497">
        <f>H25+H39+H41+H43</f>
        <v>18364.2425</v>
      </c>
      <c r="I45" s="498"/>
      <c r="J45" s="499"/>
      <c r="K45" s="500"/>
      <c r="L45" s="500"/>
      <c r="M45" s="501"/>
      <c r="N45" s="500"/>
      <c r="O45" s="502"/>
      <c r="P45" s="503"/>
      <c r="Q45" s="497">
        <f>Q25+Q39+Q41+Q43</f>
        <v>8988</v>
      </c>
      <c r="R45" s="497">
        <f>R25+R39+R41+R43</f>
        <v>27352.2425</v>
      </c>
      <c r="S45" s="445"/>
      <c r="T45" s="445"/>
      <c r="U45" s="445"/>
      <c r="V45" s="445"/>
      <c r="W45" s="445"/>
      <c r="X45" s="445"/>
      <c r="Y45" s="445"/>
      <c r="Z45" s="445"/>
    </row>
    <row r="46" spans="2:26" ht="14.25" thickTop="1" thickBot="1" x14ac:dyDescent="0.25">
      <c r="B46" s="504"/>
      <c r="C46" s="505"/>
      <c r="D46" s="506"/>
      <c r="E46" s="506"/>
      <c r="F46" s="506"/>
      <c r="G46" s="507"/>
      <c r="H46" s="506"/>
      <c r="I46" s="508"/>
      <c r="J46" s="505"/>
      <c r="K46" s="505"/>
      <c r="L46" s="505"/>
      <c r="M46" s="509"/>
      <c r="N46" s="505"/>
      <c r="O46" s="510"/>
      <c r="P46" s="511"/>
      <c r="Q46" s="511"/>
      <c r="R46" s="512"/>
    </row>
  </sheetData>
  <mergeCells count="38">
    <mergeCell ref="N15:N16"/>
    <mergeCell ref="O15:O16"/>
    <mergeCell ref="B30:C30"/>
    <mergeCell ref="B31:C31"/>
    <mergeCell ref="H13:H16"/>
    <mergeCell ref="I13:I16"/>
    <mergeCell ref="J13:O14"/>
    <mergeCell ref="P13:P16"/>
    <mergeCell ref="Q13:Q16"/>
    <mergeCell ref="R13:R16"/>
    <mergeCell ref="J15:J16"/>
    <mergeCell ref="K15:K16"/>
    <mergeCell ref="L15:L16"/>
    <mergeCell ref="M15:M16"/>
    <mergeCell ref="B13:B16"/>
    <mergeCell ref="C13:C16"/>
    <mergeCell ref="D13:D16"/>
    <mergeCell ref="E13:E16"/>
    <mergeCell ref="F13:F16"/>
    <mergeCell ref="G13:G15"/>
    <mergeCell ref="B9:C9"/>
    <mergeCell ref="E9:O9"/>
    <mergeCell ref="B10:O10"/>
    <mergeCell ref="D12:F12"/>
    <mergeCell ref="G12:O12"/>
    <mergeCell ref="P12:R12"/>
    <mergeCell ref="B6:C6"/>
    <mergeCell ref="E6:O6"/>
    <mergeCell ref="B7:C7"/>
    <mergeCell ref="E7:O7"/>
    <mergeCell ref="B8:C8"/>
    <mergeCell ref="E8:O8"/>
    <mergeCell ref="B1:R1"/>
    <mergeCell ref="B2:R2"/>
    <mergeCell ref="B4:C4"/>
    <mergeCell ref="E4:O4"/>
    <mergeCell ref="B5:C5"/>
    <mergeCell ref="E5:O5"/>
  </mergeCells>
  <printOptions horizontalCentered="1"/>
  <pageMargins left="0" right="0" top="0.25" bottom="0.25" header="0" footer="0"/>
  <pageSetup scale="75" orientation="landscape" r:id="rId1"/>
  <headerFooter alignWithMargins="0">
    <oddHeader>&amp;C&amp;"Calibri,Bold Italic"&amp;9E X A M P L E</oddHeader>
    <oddFooter>&amp;C&amp;"Calibri,Bold Italic"&amp;9E X A M P L E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4A634B-F81B-42BB-8F74-CB1023B357D8}">
  <sheetPr>
    <tabColor theme="2"/>
    <pageSetUpPr fitToPage="1"/>
  </sheetPr>
  <dimension ref="B1:X34"/>
  <sheetViews>
    <sheetView showGridLines="0" workbookViewId="0">
      <selection activeCell="B1" sqref="B1:O1"/>
    </sheetView>
  </sheetViews>
  <sheetFormatPr defaultColWidth="7.7109375" defaultRowHeight="12" x14ac:dyDescent="0.2"/>
  <cols>
    <col min="1" max="1" width="7.7109375" style="607"/>
    <col min="2" max="2" width="15.42578125" style="607" customWidth="1"/>
    <col min="3" max="3" width="9.7109375" style="607" bestFit="1" customWidth="1"/>
    <col min="4" max="6" width="9.28515625" style="607" customWidth="1"/>
    <col min="7" max="7" width="12" style="607" customWidth="1"/>
    <col min="8" max="8" width="11.7109375" style="607" bestFit="1" customWidth="1"/>
    <col min="9" max="14" width="7.5703125" style="607" customWidth="1"/>
    <col min="15" max="15" width="8.42578125" style="607" customWidth="1"/>
    <col min="16" max="16384" width="7.7109375" style="607"/>
  </cols>
  <sheetData>
    <row r="1" spans="2:24" s="516" customFormat="1" ht="15.75" x14ac:dyDescent="0.25">
      <c r="B1" s="515" t="s">
        <v>0</v>
      </c>
      <c r="C1" s="515"/>
      <c r="D1" s="515"/>
      <c r="E1" s="515"/>
      <c r="F1" s="515"/>
      <c r="G1" s="515"/>
      <c r="H1" s="515"/>
      <c r="I1" s="515"/>
      <c r="J1" s="515"/>
      <c r="K1" s="515"/>
      <c r="L1" s="515"/>
      <c r="M1" s="515"/>
      <c r="N1" s="515"/>
      <c r="O1" s="515"/>
    </row>
    <row r="2" spans="2:24" s="516" customFormat="1" ht="15.75" x14ac:dyDescent="0.25">
      <c r="B2" s="515" t="s">
        <v>171</v>
      </c>
      <c r="C2" s="515"/>
      <c r="D2" s="515"/>
      <c r="E2" s="515"/>
      <c r="F2" s="515"/>
      <c r="G2" s="515"/>
      <c r="H2" s="515"/>
      <c r="I2" s="515"/>
      <c r="J2" s="515"/>
      <c r="K2" s="515"/>
      <c r="L2" s="515"/>
      <c r="M2" s="515"/>
      <c r="N2" s="515"/>
      <c r="O2" s="515"/>
    </row>
    <row r="3" spans="2:24" s="518" customFormat="1" ht="15" x14ac:dyDescent="0.25">
      <c r="B3" s="517" t="s">
        <v>192</v>
      </c>
      <c r="C3" s="517"/>
      <c r="D3" s="517"/>
      <c r="E3" s="517"/>
      <c r="F3" s="517"/>
      <c r="G3" s="517"/>
      <c r="H3" s="517"/>
      <c r="I3" s="517"/>
      <c r="J3" s="517"/>
      <c r="K3" s="517"/>
      <c r="L3" s="517"/>
      <c r="M3" s="517"/>
      <c r="N3" s="517"/>
      <c r="O3" s="517"/>
    </row>
    <row r="4" spans="2:24" s="524" customFormat="1" ht="12.75" x14ac:dyDescent="0.2">
      <c r="B4" s="519"/>
      <c r="C4" s="519"/>
      <c r="D4" s="519"/>
      <c r="E4" s="519"/>
      <c r="F4" s="519"/>
      <c r="G4" s="519"/>
      <c r="H4" s="519"/>
      <c r="I4" s="519"/>
      <c r="J4" s="519"/>
      <c r="K4" s="519"/>
      <c r="L4" s="519"/>
      <c r="M4" s="519"/>
      <c r="N4" s="519"/>
      <c r="O4" s="520"/>
      <c r="P4" s="521"/>
      <c r="Q4" s="522"/>
      <c r="R4" s="522"/>
      <c r="S4" s="522"/>
      <c r="T4" s="522"/>
      <c r="U4" s="522"/>
      <c r="V4" s="522"/>
      <c r="W4" s="522"/>
      <c r="X4" s="523"/>
    </row>
    <row r="5" spans="2:24" s="524" customFormat="1" ht="15" x14ac:dyDescent="0.2">
      <c r="B5" s="525" t="s">
        <v>172</v>
      </c>
      <c r="C5" s="525"/>
      <c r="D5" s="526"/>
      <c r="E5" s="527"/>
      <c r="F5" s="528"/>
      <c r="G5" s="529" t="s">
        <v>173</v>
      </c>
      <c r="H5" s="530" t="s">
        <v>174</v>
      </c>
      <c r="I5" s="530"/>
      <c r="J5" s="282"/>
      <c r="K5" s="282"/>
      <c r="L5" s="531"/>
      <c r="M5" s="532"/>
      <c r="N5" s="533"/>
      <c r="O5" s="520"/>
      <c r="P5" s="521"/>
      <c r="Q5" s="522"/>
      <c r="R5" s="522"/>
      <c r="S5" s="522"/>
      <c r="T5" s="522"/>
      <c r="U5" s="522"/>
      <c r="V5" s="522"/>
      <c r="W5" s="522"/>
      <c r="X5" s="523"/>
    </row>
    <row r="6" spans="2:24" s="524" customFormat="1" ht="12.75" x14ac:dyDescent="0.2">
      <c r="B6" s="534" t="s">
        <v>175</v>
      </c>
      <c r="C6" s="534"/>
      <c r="D6" s="534"/>
      <c r="E6" s="534"/>
      <c r="F6" s="533"/>
      <c r="H6" s="535"/>
      <c r="I6" s="535"/>
      <c r="J6" s="535"/>
      <c r="K6" s="535"/>
      <c r="L6" s="535"/>
      <c r="M6" s="535"/>
      <c r="N6" s="532"/>
      <c r="O6" s="536"/>
      <c r="P6" s="537"/>
      <c r="X6" s="523"/>
    </row>
    <row r="7" spans="2:24" s="524" customFormat="1" ht="12.75" customHeight="1" x14ac:dyDescent="0.2">
      <c r="B7" s="538" t="s">
        <v>110</v>
      </c>
      <c r="C7" s="538"/>
      <c r="D7" s="538"/>
      <c r="E7" s="538"/>
      <c r="F7" s="533"/>
      <c r="G7" s="529" t="s">
        <v>176</v>
      </c>
      <c r="H7" s="539" t="s">
        <v>177</v>
      </c>
      <c r="I7" s="539"/>
      <c r="J7" s="539"/>
      <c r="K7" s="539"/>
      <c r="L7" s="539"/>
      <c r="M7" s="539"/>
      <c r="N7" s="533"/>
      <c r="O7" s="520"/>
      <c r="P7" s="521"/>
      <c r="Q7" s="522"/>
      <c r="R7" s="522"/>
      <c r="S7" s="522"/>
      <c r="T7" s="522"/>
      <c r="U7" s="522"/>
      <c r="V7" s="522"/>
      <c r="W7" s="522"/>
      <c r="X7" s="523"/>
    </row>
    <row r="8" spans="2:24" s="524" customFormat="1" ht="13.5" customHeight="1" x14ac:dyDescent="0.2">
      <c r="B8" s="540" t="s">
        <v>178</v>
      </c>
      <c r="C8" s="540"/>
      <c r="D8" s="540"/>
      <c r="E8" s="541"/>
      <c r="F8" s="533"/>
      <c r="G8" s="542"/>
      <c r="H8" s="539"/>
      <c r="I8" s="539"/>
      <c r="J8" s="539"/>
      <c r="K8" s="539"/>
      <c r="L8" s="539"/>
      <c r="M8" s="539"/>
      <c r="N8" s="532"/>
      <c r="O8" s="536"/>
      <c r="P8" s="537"/>
      <c r="X8" s="523"/>
    </row>
    <row r="9" spans="2:24" s="545" customFormat="1" ht="16.5" thickBot="1" x14ac:dyDescent="0.3">
      <c r="B9" s="543"/>
      <c r="C9" s="543"/>
      <c r="D9" s="532"/>
      <c r="E9" s="532"/>
      <c r="F9" s="532"/>
      <c r="G9" s="532"/>
      <c r="H9" s="544"/>
      <c r="I9" s="544"/>
      <c r="J9" s="532"/>
      <c r="K9" s="532"/>
      <c r="L9" s="532"/>
      <c r="M9" s="532"/>
      <c r="N9" s="532"/>
      <c r="O9" s="532"/>
    </row>
    <row r="10" spans="2:24" s="273" customFormat="1" ht="15.75" thickBot="1" x14ac:dyDescent="0.25">
      <c r="B10" s="546"/>
      <c r="C10" s="546"/>
      <c r="D10" s="547"/>
      <c r="E10" s="548"/>
      <c r="F10" s="548"/>
      <c r="G10" s="548"/>
      <c r="H10" s="548"/>
      <c r="I10" s="549" t="s">
        <v>179</v>
      </c>
      <c r="J10" s="550"/>
      <c r="K10" s="550"/>
      <c r="L10" s="550"/>
      <c r="M10" s="550"/>
      <c r="N10" s="550"/>
      <c r="O10" s="551"/>
      <c r="R10" s="283"/>
    </row>
    <row r="11" spans="2:24" s="273" customFormat="1" ht="12.75" customHeight="1" x14ac:dyDescent="0.2">
      <c r="B11" s="552" t="s">
        <v>180</v>
      </c>
      <c r="C11" s="553" t="s">
        <v>181</v>
      </c>
      <c r="D11" s="554" t="s">
        <v>182</v>
      </c>
      <c r="E11" s="555" t="s">
        <v>183</v>
      </c>
      <c r="F11" s="555" t="s">
        <v>184</v>
      </c>
      <c r="G11" s="555" t="s">
        <v>185</v>
      </c>
      <c r="H11" s="556" t="s">
        <v>186</v>
      </c>
      <c r="I11" s="557" t="s">
        <v>129</v>
      </c>
      <c r="J11" s="558" t="s">
        <v>130</v>
      </c>
      <c r="K11" s="558" t="s">
        <v>131</v>
      </c>
      <c r="L11" s="558" t="s">
        <v>132</v>
      </c>
      <c r="M11" s="558" t="s">
        <v>133</v>
      </c>
      <c r="N11" s="559" t="s">
        <v>134</v>
      </c>
      <c r="O11" s="560" t="s">
        <v>187</v>
      </c>
      <c r="P11" s="561"/>
      <c r="Q11" s="562"/>
    </row>
    <row r="12" spans="2:24" s="273" customFormat="1" ht="13.5" thickBot="1" x14ac:dyDescent="0.25">
      <c r="B12" s="563"/>
      <c r="C12" s="564"/>
      <c r="D12" s="565"/>
      <c r="E12" s="566"/>
      <c r="F12" s="566"/>
      <c r="G12" s="566"/>
      <c r="H12" s="567"/>
      <c r="I12" s="565"/>
      <c r="J12" s="566"/>
      <c r="K12" s="566"/>
      <c r="L12" s="566"/>
      <c r="M12" s="566"/>
      <c r="N12" s="568"/>
      <c r="O12" s="563"/>
      <c r="P12" s="561"/>
      <c r="Q12" s="562"/>
    </row>
    <row r="13" spans="2:24" s="273" customFormat="1" ht="15" customHeight="1" x14ac:dyDescent="0.2">
      <c r="B13" s="569"/>
      <c r="C13" s="570"/>
      <c r="D13" s="571"/>
      <c r="E13" s="572"/>
      <c r="F13" s="573"/>
      <c r="G13" s="573"/>
      <c r="H13" s="574"/>
      <c r="I13" s="575"/>
      <c r="J13" s="576"/>
      <c r="K13" s="576"/>
      <c r="L13" s="576"/>
      <c r="M13" s="576"/>
      <c r="N13" s="577"/>
      <c r="O13" s="578">
        <f>SUM(I13:N13)</f>
        <v>0</v>
      </c>
      <c r="P13" s="579"/>
      <c r="T13" s="580"/>
    </row>
    <row r="14" spans="2:24" s="273" customFormat="1" ht="15" customHeight="1" x14ac:dyDescent="0.2">
      <c r="B14" s="581"/>
      <c r="C14" s="582"/>
      <c r="D14" s="583"/>
      <c r="E14" s="584"/>
      <c r="F14" s="584"/>
      <c r="G14" s="584"/>
      <c r="H14" s="585"/>
      <c r="I14" s="586"/>
      <c r="J14" s="587"/>
      <c r="K14" s="587"/>
      <c r="L14" s="587"/>
      <c r="M14" s="587"/>
      <c r="N14" s="588"/>
      <c r="O14" s="589">
        <f>SUM(I14:N14)</f>
        <v>0</v>
      </c>
      <c r="P14" s="579"/>
    </row>
    <row r="15" spans="2:24" s="273" customFormat="1" ht="15" customHeight="1" x14ac:dyDescent="0.2">
      <c r="B15" s="581"/>
      <c r="C15" s="582"/>
      <c r="D15" s="583"/>
      <c r="E15" s="584"/>
      <c r="F15" s="584"/>
      <c r="G15" s="584"/>
      <c r="H15" s="585"/>
      <c r="I15" s="586"/>
      <c r="J15" s="587"/>
      <c r="K15" s="587"/>
      <c r="L15" s="587"/>
      <c r="M15" s="587"/>
      <c r="N15" s="590"/>
      <c r="O15" s="589">
        <f t="shared" ref="O15:O23" si="0">SUM(I15:N15)</f>
        <v>0</v>
      </c>
      <c r="P15" s="579"/>
    </row>
    <row r="16" spans="2:24" s="273" customFormat="1" ht="15" customHeight="1" x14ac:dyDescent="0.2">
      <c r="B16" s="581"/>
      <c r="C16" s="582"/>
      <c r="D16" s="583"/>
      <c r="E16" s="584"/>
      <c r="F16" s="584"/>
      <c r="G16" s="584"/>
      <c r="H16" s="585"/>
      <c r="I16" s="586"/>
      <c r="J16" s="587"/>
      <c r="K16" s="587"/>
      <c r="L16" s="587"/>
      <c r="M16" s="587"/>
      <c r="N16" s="590"/>
      <c r="O16" s="589">
        <f t="shared" si="0"/>
        <v>0</v>
      </c>
      <c r="P16" s="579"/>
    </row>
    <row r="17" spans="2:18" s="273" customFormat="1" ht="15" customHeight="1" x14ac:dyDescent="0.2">
      <c r="B17" s="581"/>
      <c r="C17" s="582"/>
      <c r="D17" s="583"/>
      <c r="E17" s="584"/>
      <c r="F17" s="584"/>
      <c r="G17" s="584"/>
      <c r="H17" s="585"/>
      <c r="I17" s="586"/>
      <c r="J17" s="587"/>
      <c r="K17" s="587"/>
      <c r="L17" s="587"/>
      <c r="M17" s="587"/>
      <c r="N17" s="590"/>
      <c r="O17" s="589">
        <f t="shared" si="0"/>
        <v>0</v>
      </c>
      <c r="P17" s="579"/>
    </row>
    <row r="18" spans="2:18" s="273" customFormat="1" ht="15" customHeight="1" x14ac:dyDescent="0.2">
      <c r="B18" s="581"/>
      <c r="C18" s="582"/>
      <c r="D18" s="583"/>
      <c r="E18" s="584"/>
      <c r="F18" s="584"/>
      <c r="G18" s="584"/>
      <c r="H18" s="585"/>
      <c r="I18" s="586"/>
      <c r="J18" s="587"/>
      <c r="K18" s="587"/>
      <c r="L18" s="587"/>
      <c r="M18" s="587"/>
      <c r="N18" s="590"/>
      <c r="O18" s="589">
        <f t="shared" si="0"/>
        <v>0</v>
      </c>
      <c r="P18" s="579"/>
    </row>
    <row r="19" spans="2:18" s="273" customFormat="1" ht="15" customHeight="1" x14ac:dyDescent="0.2">
      <c r="B19" s="581"/>
      <c r="C19" s="582"/>
      <c r="D19" s="583"/>
      <c r="E19" s="584"/>
      <c r="F19" s="584"/>
      <c r="G19" s="584"/>
      <c r="H19" s="585"/>
      <c r="I19" s="586"/>
      <c r="J19" s="587"/>
      <c r="K19" s="587"/>
      <c r="L19" s="587"/>
      <c r="M19" s="587"/>
      <c r="N19" s="590"/>
      <c r="O19" s="589">
        <f t="shared" si="0"/>
        <v>0</v>
      </c>
      <c r="P19" s="579"/>
    </row>
    <row r="20" spans="2:18" s="273" customFormat="1" ht="15" customHeight="1" x14ac:dyDescent="0.2">
      <c r="B20" s="581"/>
      <c r="C20" s="582"/>
      <c r="D20" s="583"/>
      <c r="E20" s="584"/>
      <c r="F20" s="584"/>
      <c r="G20" s="584"/>
      <c r="H20" s="585"/>
      <c r="I20" s="586"/>
      <c r="J20" s="587"/>
      <c r="K20" s="587"/>
      <c r="L20" s="587"/>
      <c r="M20" s="587"/>
      <c r="N20" s="590"/>
      <c r="O20" s="589">
        <f t="shared" si="0"/>
        <v>0</v>
      </c>
      <c r="P20" s="579"/>
    </row>
    <row r="21" spans="2:18" s="273" customFormat="1" ht="15" customHeight="1" x14ac:dyDescent="0.2">
      <c r="B21" s="581"/>
      <c r="C21" s="582"/>
      <c r="D21" s="583"/>
      <c r="E21" s="584"/>
      <c r="F21" s="584"/>
      <c r="G21" s="584"/>
      <c r="H21" s="585"/>
      <c r="I21" s="586"/>
      <c r="J21" s="587"/>
      <c r="K21" s="587"/>
      <c r="L21" s="587"/>
      <c r="M21" s="587"/>
      <c r="N21" s="590"/>
      <c r="O21" s="589">
        <f t="shared" si="0"/>
        <v>0</v>
      </c>
      <c r="P21" s="579"/>
    </row>
    <row r="22" spans="2:18" s="273" customFormat="1" ht="15" customHeight="1" x14ac:dyDescent="0.2">
      <c r="B22" s="581"/>
      <c r="C22" s="582"/>
      <c r="D22" s="583"/>
      <c r="E22" s="584"/>
      <c r="F22" s="584"/>
      <c r="G22" s="584"/>
      <c r="H22" s="585"/>
      <c r="I22" s="586"/>
      <c r="J22" s="587"/>
      <c r="K22" s="587"/>
      <c r="L22" s="587"/>
      <c r="M22" s="587"/>
      <c r="N22" s="590"/>
      <c r="O22" s="589">
        <f t="shared" si="0"/>
        <v>0</v>
      </c>
      <c r="P22" s="579"/>
    </row>
    <row r="23" spans="2:18" s="273" customFormat="1" ht="15" customHeight="1" x14ac:dyDescent="0.2">
      <c r="B23" s="591"/>
      <c r="C23" s="592"/>
      <c r="D23" s="593"/>
      <c r="E23" s="594"/>
      <c r="F23" s="594"/>
      <c r="G23" s="594"/>
      <c r="H23" s="595"/>
      <c r="I23" s="596"/>
      <c r="J23" s="597"/>
      <c r="K23" s="597"/>
      <c r="L23" s="597"/>
      <c r="M23" s="597"/>
      <c r="N23" s="596"/>
      <c r="O23" s="598">
        <f t="shared" si="0"/>
        <v>0</v>
      </c>
      <c r="P23" s="579"/>
    </row>
    <row r="24" spans="2:18" s="273" customFormat="1" ht="18" customHeight="1" thickBot="1" x14ac:dyDescent="0.25">
      <c r="B24" s="599" t="s">
        <v>187</v>
      </c>
      <c r="C24" s="600"/>
      <c r="D24" s="601"/>
      <c r="E24" s="601"/>
      <c r="F24" s="601"/>
      <c r="G24" s="601"/>
      <c r="H24" s="602">
        <f t="shared" ref="H24:O24" si="1">SUM(H13:H23)</f>
        <v>0</v>
      </c>
      <c r="I24" s="603">
        <f t="shared" si="1"/>
        <v>0</v>
      </c>
      <c r="J24" s="604">
        <f t="shared" si="1"/>
        <v>0</v>
      </c>
      <c r="K24" s="604">
        <f t="shared" si="1"/>
        <v>0</v>
      </c>
      <c r="L24" s="604">
        <f t="shared" si="1"/>
        <v>0</v>
      </c>
      <c r="M24" s="604">
        <f t="shared" si="1"/>
        <v>0</v>
      </c>
      <c r="N24" s="605">
        <f t="shared" si="1"/>
        <v>0</v>
      </c>
      <c r="O24" s="606">
        <f t="shared" si="1"/>
        <v>0</v>
      </c>
      <c r="P24" s="531"/>
    </row>
    <row r="25" spans="2:18" s="273" customFormat="1" ht="12.75" x14ac:dyDescent="0.2">
      <c r="E25" s="274"/>
      <c r="F25" s="274"/>
      <c r="G25" s="274"/>
      <c r="H25" s="274"/>
      <c r="I25" s="514"/>
      <c r="R25" s="283"/>
    </row>
    <row r="26" spans="2:18" ht="12.75" thickBot="1" x14ac:dyDescent="0.25"/>
    <row r="27" spans="2:18" s="608" customFormat="1" ht="27" customHeight="1" x14ac:dyDescent="0.2">
      <c r="B27" s="607"/>
      <c r="C27" s="607"/>
      <c r="D27" s="607"/>
      <c r="E27" s="607"/>
      <c r="G27" s="609" t="s">
        <v>188</v>
      </c>
      <c r="H27" s="610"/>
    </row>
    <row r="28" spans="2:18" s="608" customFormat="1" ht="12.75" x14ac:dyDescent="0.2">
      <c r="B28" s="607"/>
      <c r="C28" s="607"/>
      <c r="D28" s="607"/>
      <c r="E28" s="607"/>
      <c r="G28" s="611" t="s">
        <v>189</v>
      </c>
      <c r="H28" s="612">
        <v>0</v>
      </c>
      <c r="I28" s="613"/>
      <c r="J28" s="613"/>
      <c r="K28" s="613"/>
    </row>
    <row r="29" spans="2:18" s="608" customFormat="1" ht="12.75" x14ac:dyDescent="0.2">
      <c r="B29" s="607"/>
      <c r="C29" s="607"/>
      <c r="D29" s="607"/>
      <c r="E29" s="607"/>
      <c r="G29" s="614" t="s">
        <v>190</v>
      </c>
      <c r="H29" s="615">
        <v>0</v>
      </c>
      <c r="I29" s="616"/>
      <c r="J29" s="616"/>
      <c r="K29" s="616"/>
    </row>
    <row r="30" spans="2:18" s="608" customFormat="1" ht="12.75" x14ac:dyDescent="0.2">
      <c r="B30" s="607"/>
      <c r="C30" s="607"/>
      <c r="D30" s="607"/>
      <c r="E30" s="607"/>
      <c r="G30" s="614" t="s">
        <v>191</v>
      </c>
      <c r="H30" s="615">
        <v>0</v>
      </c>
    </row>
    <row r="31" spans="2:18" s="608" customFormat="1" ht="12.75" x14ac:dyDescent="0.2">
      <c r="B31" s="607"/>
      <c r="C31" s="607"/>
      <c r="D31" s="607"/>
      <c r="E31" s="607"/>
      <c r="G31" s="614" t="s">
        <v>132</v>
      </c>
      <c r="H31" s="615">
        <v>0</v>
      </c>
    </row>
    <row r="32" spans="2:18" s="608" customFormat="1" ht="12.75" x14ac:dyDescent="0.2">
      <c r="B32" s="607"/>
      <c r="C32" s="607"/>
      <c r="D32" s="607"/>
      <c r="E32" s="607"/>
      <c r="G32" s="614" t="s">
        <v>133</v>
      </c>
      <c r="H32" s="615">
        <v>0</v>
      </c>
    </row>
    <row r="33" spans="2:8" s="608" customFormat="1" ht="12.75" x14ac:dyDescent="0.2">
      <c r="B33" s="607"/>
      <c r="C33" s="607"/>
      <c r="D33" s="607"/>
      <c r="E33" s="607"/>
      <c r="G33" s="611" t="s">
        <v>134</v>
      </c>
      <c r="H33" s="612">
        <v>0</v>
      </c>
    </row>
    <row r="34" spans="2:8" s="608" customFormat="1" ht="13.5" thickBot="1" x14ac:dyDescent="0.25">
      <c r="B34" s="607"/>
      <c r="C34" s="607"/>
      <c r="D34" s="607"/>
      <c r="E34" s="607"/>
      <c r="F34" s="617"/>
      <c r="G34" s="618" t="s">
        <v>187</v>
      </c>
      <c r="H34" s="619">
        <f>SUM(H28:H33)</f>
        <v>0</v>
      </c>
    </row>
  </sheetData>
  <mergeCells count="27">
    <mergeCell ref="N11:N12"/>
    <mergeCell ref="O11:O12"/>
    <mergeCell ref="G27:H27"/>
    <mergeCell ref="H11:H12"/>
    <mergeCell ref="I11:I12"/>
    <mergeCell ref="J11:J12"/>
    <mergeCell ref="K11:K12"/>
    <mergeCell ref="L11:L12"/>
    <mergeCell ref="M11:M12"/>
    <mergeCell ref="B11:B12"/>
    <mergeCell ref="C11:C12"/>
    <mergeCell ref="D11:D12"/>
    <mergeCell ref="E11:E12"/>
    <mergeCell ref="F11:F12"/>
    <mergeCell ref="G11:G12"/>
    <mergeCell ref="B6:E6"/>
    <mergeCell ref="B7:E7"/>
    <mergeCell ref="H7:M7"/>
    <mergeCell ref="B8:E8"/>
    <mergeCell ref="H8:M8"/>
    <mergeCell ref="I10:O10"/>
    <mergeCell ref="B1:O1"/>
    <mergeCell ref="B2:O2"/>
    <mergeCell ref="B3:O3"/>
    <mergeCell ref="B5:E5"/>
    <mergeCell ref="H5:I5"/>
    <mergeCell ref="J5:K5"/>
  </mergeCells>
  <printOptions horizontalCentered="1"/>
  <pageMargins left="0.25" right="0.25" top="0.5" bottom="0.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CF7389-7E87-44D5-A48F-E32D6231A063}">
  <sheetPr>
    <tabColor theme="7" tint="0.79998168889431442"/>
    <pageSetUpPr fitToPage="1"/>
  </sheetPr>
  <dimension ref="B1:M26"/>
  <sheetViews>
    <sheetView showGridLines="0" zoomScaleNormal="100" workbookViewId="0">
      <selection activeCell="B1" sqref="B1:L1"/>
    </sheetView>
  </sheetViews>
  <sheetFormatPr defaultColWidth="8" defaultRowHeight="12.75" x14ac:dyDescent="0.2"/>
  <cols>
    <col min="1" max="1" width="2.7109375" style="621" customWidth="1"/>
    <col min="2" max="2" width="24.85546875" style="621" customWidth="1"/>
    <col min="3" max="11" width="13.28515625" style="621" customWidth="1"/>
    <col min="12" max="12" width="17" style="621" bestFit="1" customWidth="1"/>
    <col min="13" max="16384" width="8" style="621"/>
  </cols>
  <sheetData>
    <row r="1" spans="2:12" ht="15.75" x14ac:dyDescent="0.25">
      <c r="B1" s="620" t="s">
        <v>193</v>
      </c>
      <c r="C1" s="620"/>
      <c r="D1" s="620"/>
      <c r="E1" s="620"/>
      <c r="F1" s="620"/>
      <c r="G1" s="620"/>
      <c r="H1" s="620"/>
      <c r="I1" s="620"/>
      <c r="J1" s="620"/>
      <c r="K1" s="620"/>
      <c r="L1" s="620"/>
    </row>
    <row r="2" spans="2:12" ht="15.75" x14ac:dyDescent="0.25">
      <c r="B2" s="620" t="s">
        <v>194</v>
      </c>
      <c r="C2" s="620"/>
      <c r="D2" s="620"/>
      <c r="E2" s="620"/>
      <c r="F2" s="620"/>
      <c r="G2" s="620"/>
      <c r="H2" s="620"/>
      <c r="I2" s="620"/>
      <c r="J2" s="620"/>
      <c r="K2" s="620"/>
      <c r="L2" s="620"/>
    </row>
    <row r="3" spans="2:12" ht="15.75" x14ac:dyDescent="0.25">
      <c r="B3" s="622"/>
      <c r="C3" s="622"/>
      <c r="D3" s="622"/>
      <c r="E3" s="622"/>
      <c r="F3" s="622"/>
      <c r="G3" s="622"/>
      <c r="H3" s="622"/>
      <c r="I3" s="622"/>
      <c r="J3" s="622"/>
      <c r="K3" s="622"/>
      <c r="L3" s="622"/>
    </row>
    <row r="4" spans="2:12" ht="54.75" customHeight="1" thickBot="1" x14ac:dyDescent="0.25">
      <c r="B4" s="623" t="s">
        <v>195</v>
      </c>
      <c r="C4" s="624" t="s">
        <v>196</v>
      </c>
      <c r="D4" s="624" t="s">
        <v>197</v>
      </c>
      <c r="E4" s="624" t="s">
        <v>198</v>
      </c>
      <c r="F4" s="624" t="s">
        <v>199</v>
      </c>
      <c r="G4" s="624" t="s">
        <v>200</v>
      </c>
      <c r="H4" s="624" t="s">
        <v>201</v>
      </c>
      <c r="I4" s="624" t="s">
        <v>202</v>
      </c>
      <c r="J4" s="624" t="s">
        <v>203</v>
      </c>
      <c r="K4" s="624" t="s">
        <v>204</v>
      </c>
      <c r="L4" s="625" t="s">
        <v>205</v>
      </c>
    </row>
    <row r="5" spans="2:12" x14ac:dyDescent="0.2">
      <c r="B5" s="626" t="s">
        <v>70</v>
      </c>
      <c r="C5" s="627">
        <v>5000</v>
      </c>
      <c r="D5" s="627">
        <v>13135.55</v>
      </c>
      <c r="E5" s="627">
        <v>4800</v>
      </c>
      <c r="F5" s="627">
        <v>428</v>
      </c>
      <c r="G5" s="627"/>
      <c r="H5" s="627"/>
      <c r="I5" s="627"/>
      <c r="J5" s="627"/>
      <c r="K5" s="627">
        <v>150</v>
      </c>
      <c r="L5" s="628">
        <f>SUM(C5:K5)</f>
        <v>23513.55</v>
      </c>
    </row>
    <row r="6" spans="2:12" x14ac:dyDescent="0.2">
      <c r="B6" s="629" t="s">
        <v>74</v>
      </c>
      <c r="C6" s="627">
        <v>1000</v>
      </c>
      <c r="D6" s="627">
        <v>4293.79</v>
      </c>
      <c r="E6" s="627">
        <v>1500</v>
      </c>
      <c r="F6" s="627">
        <v>3737</v>
      </c>
      <c r="G6" s="627">
        <v>22727.75</v>
      </c>
      <c r="H6" s="627"/>
      <c r="I6" s="627"/>
      <c r="J6" s="627">
        <v>3107.4854117999998</v>
      </c>
      <c r="K6" s="627"/>
      <c r="L6" s="628">
        <f>SUM(C6:K6)</f>
        <v>36366.025411800001</v>
      </c>
    </row>
    <row r="7" spans="2:12" x14ac:dyDescent="0.2">
      <c r="B7" s="626"/>
      <c r="C7" s="627"/>
      <c r="D7" s="627"/>
      <c r="E7" s="627"/>
      <c r="F7" s="627"/>
      <c r="G7" s="627"/>
      <c r="H7" s="627"/>
      <c r="I7" s="627"/>
      <c r="J7" s="627"/>
      <c r="K7" s="627"/>
      <c r="L7" s="628">
        <f>SUM(C7:K7)</f>
        <v>0</v>
      </c>
    </row>
    <row r="8" spans="2:12" x14ac:dyDescent="0.2">
      <c r="B8" s="629"/>
      <c r="C8" s="627"/>
      <c r="D8" s="627"/>
      <c r="E8" s="627"/>
      <c r="F8" s="627"/>
      <c r="G8" s="627"/>
      <c r="H8" s="627"/>
      <c r="I8" s="627"/>
      <c r="J8" s="627"/>
      <c r="K8" s="627"/>
      <c r="L8" s="628">
        <f>SUM(C8:K8)</f>
        <v>0</v>
      </c>
    </row>
    <row r="9" spans="2:12" x14ac:dyDescent="0.2">
      <c r="B9" s="626"/>
      <c r="C9" s="627"/>
      <c r="D9" s="627"/>
      <c r="E9" s="627"/>
      <c r="F9" s="627"/>
      <c r="G9" s="627"/>
      <c r="H9" s="627"/>
      <c r="I9" s="627"/>
      <c r="J9" s="627"/>
      <c r="K9" s="627"/>
      <c r="L9" s="628">
        <f>SUM(C9:K9)</f>
        <v>0</v>
      </c>
    </row>
    <row r="10" spans="2:12" x14ac:dyDescent="0.2">
      <c r="B10" s="629"/>
      <c r="C10" s="627"/>
      <c r="D10" s="627"/>
      <c r="E10" s="627"/>
      <c r="F10" s="627"/>
      <c r="G10" s="627"/>
      <c r="H10" s="627"/>
      <c r="I10" s="627"/>
      <c r="J10" s="627"/>
      <c r="K10" s="627"/>
      <c r="L10" s="628">
        <f>SUM(C10:K10)</f>
        <v>0</v>
      </c>
    </row>
    <row r="11" spans="2:12" x14ac:dyDescent="0.2">
      <c r="B11" s="629"/>
      <c r="C11" s="627"/>
      <c r="D11" s="627"/>
      <c r="E11" s="627"/>
      <c r="F11" s="627"/>
      <c r="G11" s="627"/>
      <c r="H11" s="627"/>
      <c r="I11" s="627"/>
      <c r="J11" s="627"/>
      <c r="K11" s="627"/>
      <c r="L11" s="628">
        <f>SUM(C11:K11)</f>
        <v>0</v>
      </c>
    </row>
    <row r="12" spans="2:12" x14ac:dyDescent="0.2">
      <c r="B12" s="626"/>
      <c r="C12" s="627"/>
      <c r="D12" s="627"/>
      <c r="E12" s="627"/>
      <c r="F12" s="627"/>
      <c r="G12" s="627"/>
      <c r="H12" s="627"/>
      <c r="I12" s="627"/>
      <c r="J12" s="627"/>
      <c r="K12" s="627"/>
      <c r="L12" s="628">
        <f>SUM(C12:K12)</f>
        <v>0</v>
      </c>
    </row>
    <row r="13" spans="2:12" x14ac:dyDescent="0.2">
      <c r="B13" s="626"/>
      <c r="C13" s="627"/>
      <c r="D13" s="627"/>
      <c r="E13" s="627"/>
      <c r="F13" s="627"/>
      <c r="G13" s="627"/>
      <c r="H13" s="627"/>
      <c r="I13" s="627"/>
      <c r="J13" s="627"/>
      <c r="K13" s="627"/>
      <c r="L13" s="628">
        <f>SUM(C13:K13)</f>
        <v>0</v>
      </c>
    </row>
    <row r="14" spans="2:12" x14ac:dyDescent="0.2">
      <c r="B14" s="629"/>
      <c r="C14" s="627"/>
      <c r="D14" s="627"/>
      <c r="E14" s="627"/>
      <c r="F14" s="627"/>
      <c r="G14" s="627"/>
      <c r="H14" s="627"/>
      <c r="I14" s="627"/>
      <c r="J14" s="627"/>
      <c r="K14" s="627"/>
      <c r="L14" s="628">
        <f>SUM(C14:K14)</f>
        <v>0</v>
      </c>
    </row>
    <row r="15" spans="2:12" x14ac:dyDescent="0.2">
      <c r="B15" s="626"/>
      <c r="C15" s="627"/>
      <c r="D15" s="627"/>
      <c r="E15" s="627"/>
      <c r="F15" s="627"/>
      <c r="G15" s="627"/>
      <c r="H15" s="627"/>
      <c r="I15" s="627"/>
      <c r="J15" s="627"/>
      <c r="K15" s="627"/>
      <c r="L15" s="628">
        <f>SUM(C15:K15)</f>
        <v>0</v>
      </c>
    </row>
    <row r="16" spans="2:12" x14ac:dyDescent="0.2">
      <c r="B16" s="629"/>
      <c r="C16" s="627"/>
      <c r="D16" s="627"/>
      <c r="E16" s="627"/>
      <c r="F16" s="627"/>
      <c r="G16" s="627"/>
      <c r="H16" s="627"/>
      <c r="I16" s="627"/>
      <c r="J16" s="627"/>
      <c r="K16" s="627"/>
      <c r="L16" s="628">
        <f>SUM(C16:K16)</f>
        <v>0</v>
      </c>
    </row>
    <row r="17" spans="2:13" x14ac:dyDescent="0.2">
      <c r="B17" s="626"/>
      <c r="C17" s="627"/>
      <c r="D17" s="627"/>
      <c r="E17" s="627"/>
      <c r="F17" s="627"/>
      <c r="G17" s="627"/>
      <c r="H17" s="627"/>
      <c r="I17" s="627"/>
      <c r="J17" s="627"/>
      <c r="K17" s="627"/>
      <c r="L17" s="628">
        <f>SUM(C17:K17)</f>
        <v>0</v>
      </c>
    </row>
    <row r="18" spans="2:13" x14ac:dyDescent="0.2">
      <c r="B18" s="629"/>
      <c r="C18" s="627"/>
      <c r="D18" s="627"/>
      <c r="E18" s="627"/>
      <c r="F18" s="627"/>
      <c r="G18" s="627"/>
      <c r="H18" s="627"/>
      <c r="I18" s="627"/>
      <c r="J18" s="627"/>
      <c r="K18" s="627"/>
      <c r="L18" s="628">
        <f>SUM(C18:K18)</f>
        <v>0</v>
      </c>
    </row>
    <row r="19" spans="2:13" x14ac:dyDescent="0.2">
      <c r="B19" s="626"/>
      <c r="C19" s="627"/>
      <c r="D19" s="627"/>
      <c r="E19" s="627"/>
      <c r="F19" s="627"/>
      <c r="G19" s="627"/>
      <c r="H19" s="627"/>
      <c r="I19" s="627"/>
      <c r="J19" s="627"/>
      <c r="K19" s="627"/>
      <c r="L19" s="628">
        <f>SUM(C19:K19)</f>
        <v>0</v>
      </c>
    </row>
    <row r="20" spans="2:13" x14ac:dyDescent="0.2">
      <c r="B20" s="626"/>
      <c r="C20" s="627"/>
      <c r="D20" s="627"/>
      <c r="E20" s="627"/>
      <c r="F20" s="627"/>
      <c r="G20" s="627"/>
      <c r="H20" s="627"/>
      <c r="I20" s="627"/>
      <c r="J20" s="627"/>
      <c r="K20" s="627"/>
      <c r="L20" s="628">
        <f>SUM(C20:K20)</f>
        <v>0</v>
      </c>
    </row>
    <row r="21" spans="2:13" x14ac:dyDescent="0.2">
      <c r="B21" s="626"/>
      <c r="C21" s="627"/>
      <c r="D21" s="627"/>
      <c r="E21" s="627"/>
      <c r="F21" s="627"/>
      <c r="G21" s="627"/>
      <c r="H21" s="627"/>
      <c r="I21" s="627"/>
      <c r="J21" s="627"/>
      <c r="K21" s="627"/>
      <c r="L21" s="628">
        <f>SUM(C21:K21)</f>
        <v>0</v>
      </c>
    </row>
    <row r="22" spans="2:13" x14ac:dyDescent="0.2">
      <c r="B22" s="626"/>
      <c r="C22" s="627"/>
      <c r="D22" s="627"/>
      <c r="E22" s="627"/>
      <c r="F22" s="627"/>
      <c r="G22" s="627"/>
      <c r="H22" s="627"/>
      <c r="I22" s="627"/>
      <c r="J22" s="627"/>
      <c r="K22" s="627"/>
      <c r="L22" s="628">
        <f>SUM(C22:K22)</f>
        <v>0</v>
      </c>
    </row>
    <row r="23" spans="2:13" ht="18" customHeight="1" x14ac:dyDescent="0.2">
      <c r="B23" s="630" t="s">
        <v>206</v>
      </c>
      <c r="C23" s="631">
        <f>SUM(C5:C22)</f>
        <v>6000</v>
      </c>
      <c r="D23" s="631">
        <f t="shared" ref="D23:K23" si="0">SUM(D5:D22)</f>
        <v>17429.34</v>
      </c>
      <c r="E23" s="631">
        <f t="shared" si="0"/>
        <v>6300</v>
      </c>
      <c r="F23" s="631">
        <f t="shared" si="0"/>
        <v>4165</v>
      </c>
      <c r="G23" s="631">
        <f t="shared" si="0"/>
        <v>22727.75</v>
      </c>
      <c r="H23" s="631">
        <f t="shared" si="0"/>
        <v>0</v>
      </c>
      <c r="I23" s="631">
        <f t="shared" si="0"/>
        <v>0</v>
      </c>
      <c r="J23" s="631">
        <f t="shared" si="0"/>
        <v>3107.4854117999998</v>
      </c>
      <c r="K23" s="631">
        <f t="shared" si="0"/>
        <v>150</v>
      </c>
      <c r="L23" s="632">
        <f>SUM(L5:L22)</f>
        <v>59879.575411800004</v>
      </c>
      <c r="M23" s="633"/>
    </row>
    <row r="25" spans="2:13" x14ac:dyDescent="0.2">
      <c r="B25" s="634" t="s">
        <v>207</v>
      </c>
    </row>
    <row r="26" spans="2:13" ht="12.75" customHeight="1" x14ac:dyDescent="0.2">
      <c r="B26" s="635" t="s">
        <v>208</v>
      </c>
      <c r="C26" s="635"/>
      <c r="D26" s="635"/>
      <c r="E26" s="635"/>
      <c r="F26" s="635"/>
      <c r="G26" s="635"/>
      <c r="H26" s="635"/>
      <c r="I26" s="635"/>
      <c r="J26" s="635"/>
      <c r="K26" s="635"/>
      <c r="L26" s="635"/>
    </row>
  </sheetData>
  <mergeCells count="3">
    <mergeCell ref="B1:L1"/>
    <mergeCell ref="B2:L2"/>
    <mergeCell ref="B26:L26"/>
  </mergeCells>
  <printOptions gridLines="1"/>
  <pageMargins left="0.25" right="0.25" top="0.75" bottom="0.75" header="0.3" footer="0.3"/>
  <pageSetup scale="78" fitToHeight="0" orientation="landscape" r:id="rId1"/>
  <headerFooter>
    <oddFooter>&amp;LLeidos, Inc.&amp;CLeidos Proprietary&amp;R05/14/2021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5</vt:i4>
      </vt:variant>
    </vt:vector>
  </HeadingPairs>
  <TitlesOfParts>
    <vt:vector size="9" baseType="lpstr">
      <vt:lpstr>CMR Template</vt:lpstr>
      <vt:lpstr>Invoice Detail</vt:lpstr>
      <vt:lpstr>FTE-HC Summary Report</vt:lpstr>
      <vt:lpstr>Open Commitment Report</vt:lpstr>
      <vt:lpstr>'CMR Template'!Print_Area</vt:lpstr>
      <vt:lpstr>'FTE-HC Summary Report'!Print_Area</vt:lpstr>
      <vt:lpstr>'Open Commitment Report'!Print_Area</vt:lpstr>
      <vt:lpstr>'CMR Template'!Print_Titles</vt:lpstr>
      <vt:lpstr>'Open Commitment Report'!Print_Titles</vt:lpstr>
    </vt:vector>
  </TitlesOfParts>
  <Company>U.S. Dept. Of Energy, NETL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 Cox</dc:creator>
  <cp:lastModifiedBy>Cox, James F.</cp:lastModifiedBy>
  <cp:lastPrinted>2018-11-01T22:55:24Z</cp:lastPrinted>
  <dcterms:created xsi:type="dcterms:W3CDTF">2012-11-07T21:45:00Z</dcterms:created>
  <dcterms:modified xsi:type="dcterms:W3CDTF">2024-01-18T23:37:26Z</dcterms:modified>
</cp:coreProperties>
</file>