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queryTables/queryTable1.xml" ContentType="application/vnd.openxmlformats-officedocument.spreadsheetml.query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D:\1a-SSC Financial Reporting Templates-Instructions\Contract Org Chart\"/>
    </mc:Choice>
  </mc:AlternateContent>
  <xr:revisionPtr revIDLastSave="0" documentId="8_{CB0C5F24-5D7E-4254-819B-F2404EDB50C1}" xr6:coauthVersionLast="47" xr6:coauthVersionMax="47" xr10:uidLastSave="{00000000-0000-0000-0000-000000000000}"/>
  <bookViews>
    <workbookView xWindow="30330" yWindow="465" windowWidth="26265" windowHeight="14580" activeTab="1" xr2:uid="{00000000-000D-0000-FFFF-FFFF00000000}"/>
  </bookViews>
  <sheets>
    <sheet name="Instructions" sheetId="10" r:id="rId1"/>
    <sheet name="Report Table" sheetId="1" r:id="rId2"/>
    <sheet name="Skill Set Alignment" sheetId="11" r:id="rId3"/>
    <sheet name="FTE Lookup fields" sheetId="5" r:id="rId4"/>
    <sheet name="Company Names" sheetId="12" state="hidden" r:id="rId5"/>
    <sheet name="NETL Codes" sheetId="4" r:id="rId6"/>
    <sheet name="2022 PTS List " sheetId="17" state="hidden" r:id="rId7"/>
  </sheets>
  <externalReferences>
    <externalReference r:id="rId8"/>
    <externalReference r:id="rId9"/>
  </externalReferences>
  <definedNames>
    <definedName name="ARRA">'[1]Location, Contract #'!$A$35:$A$36</definedName>
    <definedName name="Company_Number" localSheetId="4">'Company Names'!#REF!</definedName>
    <definedName name="Company_Number">'[2]Company Key'!$A$9:$A$20</definedName>
    <definedName name="Location">'[1]Location, Contract #'!$A$4:$A$10</definedName>
    <definedName name="NETL_No." localSheetId="4">'[1]NETL Codes'!$A$2:$A$49</definedName>
    <definedName name="NETL_No.">'[2]NETL Codes'!$A$5:$A$52</definedName>
    <definedName name="_xlnm.Print_Area" localSheetId="6">#REF!</definedName>
    <definedName name="_xlnm.Print_Area" localSheetId="4">'Company Names'!$B$1:$E$31</definedName>
    <definedName name="_xlnm.Print_Area" localSheetId="3">'FTE Lookup fields'!$A$1:$F$87</definedName>
    <definedName name="_xlnm.Print_Area" localSheetId="0">Instructions!$A$1:$E$27</definedName>
    <definedName name="_xlnm.Print_Area" localSheetId="5">Table_SSC_COR_Record_Keeping.accdb[[#All],[NETL No]:[Div'#Name]]</definedName>
    <definedName name="_xlnm.Print_Area" localSheetId="1">'Report Table'!$A$1:$U$26</definedName>
    <definedName name="_xlnm.Print_Area" localSheetId="2">'Skill Set Alignment'!$B$1:$X$8</definedName>
    <definedName name="_xlnm.Print_Titles" localSheetId="6">'2022 PTS List '!$1:$1</definedName>
    <definedName name="_xlnm.Print_Titles" localSheetId="5">'NETL Codes'!$1:$1</definedName>
    <definedName name="_xlnm.Print_Titles" localSheetId="2">'Skill Set Alignment'!$6:$7</definedName>
    <definedName name="SSC_COR_Record_Keeping.accdb" localSheetId="5" hidden="1">'NETL Codes'!$A$1:$I$57</definedName>
    <definedName name="Status">'[1]Location, Contract #'!$A$40:$A$41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6" i="1" l="1"/>
  <c r="C552" i="1" l="1"/>
  <c r="S6" i="1"/>
  <c r="S7" i="1"/>
  <c r="S8" i="1"/>
  <c r="S9" i="1"/>
  <c r="S10" i="1"/>
  <c r="S11" i="1"/>
  <c r="S12" i="1"/>
  <c r="S13" i="1"/>
  <c r="S14" i="1"/>
  <c r="S15" i="1"/>
  <c r="S16" i="1"/>
  <c r="S17" i="1"/>
  <c r="S18" i="1"/>
  <c r="S19" i="1"/>
  <c r="S20" i="1"/>
  <c r="S21" i="1"/>
  <c r="S22" i="1"/>
  <c r="S23" i="1"/>
  <c r="S24" i="1"/>
  <c r="S25" i="1"/>
  <c r="S26" i="1"/>
  <c r="S27" i="1"/>
  <c r="S28" i="1"/>
  <c r="S29" i="1"/>
  <c r="S30" i="1"/>
  <c r="S31" i="1"/>
  <c r="S32" i="1"/>
  <c r="S33" i="1"/>
  <c r="S34" i="1"/>
  <c r="S35" i="1"/>
  <c r="S36" i="1"/>
  <c r="S37" i="1"/>
  <c r="S38" i="1"/>
  <c r="S39" i="1"/>
  <c r="S40" i="1"/>
  <c r="S41" i="1"/>
  <c r="S42" i="1"/>
  <c r="S43" i="1"/>
  <c r="S44" i="1"/>
  <c r="S45" i="1"/>
  <c r="S46" i="1"/>
  <c r="S47" i="1"/>
  <c r="S48" i="1"/>
  <c r="S49" i="1"/>
  <c r="S50" i="1"/>
  <c r="S51" i="1"/>
  <c r="S52" i="1"/>
  <c r="S53" i="1"/>
  <c r="S54" i="1"/>
  <c r="S55" i="1"/>
  <c r="S56" i="1"/>
  <c r="S57" i="1"/>
  <c r="S58" i="1"/>
  <c r="S59" i="1"/>
  <c r="S60" i="1"/>
  <c r="S61" i="1"/>
  <c r="S62" i="1"/>
  <c r="S63" i="1"/>
  <c r="S64" i="1"/>
  <c r="S65" i="1"/>
  <c r="S66" i="1"/>
  <c r="S67" i="1"/>
  <c r="S68" i="1"/>
  <c r="S69" i="1"/>
  <c r="S70" i="1"/>
  <c r="S71" i="1"/>
  <c r="S72" i="1"/>
  <c r="S73" i="1"/>
  <c r="S74" i="1"/>
  <c r="S75" i="1"/>
  <c r="S76" i="1"/>
  <c r="S77" i="1"/>
  <c r="S78" i="1"/>
  <c r="S79" i="1"/>
  <c r="S80" i="1"/>
  <c r="S81" i="1"/>
  <c r="S82" i="1"/>
  <c r="S83" i="1"/>
  <c r="S84" i="1"/>
  <c r="S85" i="1"/>
  <c r="S86" i="1"/>
  <c r="S87" i="1"/>
  <c r="S88" i="1"/>
  <c r="S89" i="1"/>
  <c r="S90" i="1"/>
  <c r="S91" i="1"/>
  <c r="S92" i="1"/>
  <c r="S93" i="1"/>
  <c r="S94" i="1"/>
  <c r="S95" i="1"/>
  <c r="S96" i="1"/>
  <c r="S97" i="1"/>
  <c r="S98" i="1"/>
  <c r="S99" i="1"/>
  <c r="S100" i="1"/>
  <c r="S101" i="1"/>
  <c r="S102" i="1"/>
  <c r="S103" i="1"/>
  <c r="S104" i="1"/>
  <c r="S105" i="1"/>
  <c r="S106" i="1"/>
  <c r="S107" i="1"/>
  <c r="S108" i="1"/>
  <c r="S109" i="1"/>
  <c r="S110" i="1"/>
  <c r="S111" i="1"/>
  <c r="S112" i="1"/>
  <c r="S113" i="1"/>
  <c r="S114" i="1"/>
  <c r="S115" i="1"/>
  <c r="S116" i="1"/>
  <c r="S117" i="1"/>
  <c r="S118" i="1"/>
  <c r="S119" i="1"/>
  <c r="S120" i="1"/>
  <c r="S121" i="1"/>
  <c r="S122" i="1"/>
  <c r="S123" i="1"/>
  <c r="S124" i="1"/>
  <c r="S125" i="1"/>
  <c r="S126" i="1"/>
  <c r="S127" i="1"/>
  <c r="S128" i="1"/>
  <c r="S129" i="1"/>
  <c r="S130" i="1"/>
  <c r="S131" i="1"/>
  <c r="S132" i="1"/>
  <c r="S133" i="1"/>
  <c r="S134" i="1"/>
  <c r="S135" i="1"/>
  <c r="S136" i="1"/>
  <c r="S137" i="1"/>
  <c r="S138" i="1"/>
  <c r="S139" i="1"/>
  <c r="S140" i="1"/>
  <c r="S141" i="1"/>
  <c r="S142" i="1"/>
  <c r="S143" i="1"/>
  <c r="S144" i="1"/>
  <c r="S145" i="1"/>
  <c r="S146" i="1"/>
  <c r="S147" i="1"/>
  <c r="S148" i="1"/>
  <c r="S149" i="1"/>
  <c r="S150" i="1"/>
  <c r="S151" i="1"/>
  <c r="S152" i="1"/>
  <c r="S153" i="1"/>
  <c r="S154" i="1"/>
  <c r="S155" i="1"/>
  <c r="S156" i="1"/>
  <c r="S157" i="1"/>
  <c r="S158" i="1"/>
  <c r="S159" i="1"/>
  <c r="S160" i="1"/>
  <c r="S161" i="1"/>
  <c r="S162" i="1"/>
  <c r="S163" i="1"/>
  <c r="S164" i="1"/>
  <c r="S165" i="1"/>
  <c r="S166" i="1"/>
  <c r="S167" i="1"/>
  <c r="S168" i="1"/>
  <c r="S169" i="1"/>
  <c r="S170" i="1"/>
  <c r="S171" i="1"/>
  <c r="S172" i="1"/>
  <c r="S173" i="1"/>
  <c r="S174" i="1"/>
  <c r="S175" i="1"/>
  <c r="S176" i="1"/>
  <c r="S177" i="1"/>
  <c r="S178" i="1"/>
  <c r="S179" i="1"/>
  <c r="S180" i="1"/>
  <c r="S181" i="1"/>
  <c r="S182" i="1"/>
  <c r="S183" i="1"/>
  <c r="S184" i="1"/>
  <c r="S185" i="1"/>
  <c r="S186" i="1"/>
  <c r="S187" i="1"/>
  <c r="S188" i="1"/>
  <c r="S189" i="1"/>
  <c r="S190" i="1"/>
  <c r="S191" i="1"/>
  <c r="S192" i="1"/>
  <c r="S193" i="1"/>
  <c r="S194" i="1"/>
  <c r="S195" i="1"/>
  <c r="S196" i="1"/>
  <c r="S197" i="1"/>
  <c r="S198" i="1"/>
  <c r="S199" i="1"/>
  <c r="S200" i="1"/>
  <c r="S201" i="1"/>
  <c r="S202" i="1"/>
  <c r="S203" i="1"/>
  <c r="S204" i="1"/>
  <c r="S205" i="1"/>
  <c r="S206" i="1"/>
  <c r="S207" i="1"/>
  <c r="S208" i="1"/>
  <c r="S209" i="1"/>
  <c r="S210" i="1"/>
  <c r="S211" i="1"/>
  <c r="S212" i="1"/>
  <c r="S213" i="1"/>
  <c r="S214" i="1"/>
  <c r="S215" i="1"/>
  <c r="S216" i="1"/>
  <c r="S217" i="1"/>
  <c r="S218" i="1"/>
  <c r="S219" i="1"/>
  <c r="S220" i="1"/>
  <c r="S221" i="1"/>
  <c r="S222" i="1"/>
  <c r="S223" i="1"/>
  <c r="S224" i="1"/>
  <c r="S225" i="1"/>
  <c r="S226" i="1"/>
  <c r="S227" i="1"/>
  <c r="S228" i="1"/>
  <c r="S229" i="1"/>
  <c r="S230" i="1"/>
  <c r="S231" i="1"/>
  <c r="S232" i="1"/>
  <c r="S233" i="1"/>
  <c r="S234" i="1"/>
  <c r="S235" i="1"/>
  <c r="S236" i="1"/>
  <c r="S237" i="1"/>
  <c r="S238" i="1"/>
  <c r="S239" i="1"/>
  <c r="S240" i="1"/>
  <c r="S241" i="1"/>
  <c r="S242" i="1"/>
  <c r="S243" i="1"/>
  <c r="S244" i="1"/>
  <c r="S245" i="1"/>
  <c r="S246" i="1"/>
  <c r="S247" i="1"/>
  <c r="S248" i="1"/>
  <c r="S249" i="1"/>
  <c r="S250" i="1"/>
  <c r="S251" i="1"/>
  <c r="S252" i="1"/>
  <c r="S253" i="1"/>
  <c r="S254" i="1"/>
  <c r="S255" i="1"/>
  <c r="S256" i="1"/>
  <c r="S257" i="1"/>
  <c r="S258" i="1"/>
  <c r="S259" i="1"/>
  <c r="S260" i="1"/>
  <c r="S261" i="1"/>
  <c r="S262" i="1"/>
  <c r="S263" i="1"/>
  <c r="S264" i="1"/>
  <c r="S265" i="1"/>
  <c r="S266" i="1"/>
  <c r="S267" i="1"/>
  <c r="S268" i="1"/>
  <c r="S269" i="1"/>
  <c r="S270" i="1"/>
  <c r="S271" i="1"/>
  <c r="S272" i="1"/>
  <c r="S273" i="1"/>
  <c r="S274" i="1"/>
  <c r="S275" i="1"/>
  <c r="S276" i="1"/>
  <c r="S277" i="1"/>
  <c r="S278" i="1"/>
  <c r="S279" i="1"/>
  <c r="S280" i="1"/>
  <c r="S281" i="1"/>
  <c r="S282" i="1"/>
  <c r="S283" i="1"/>
  <c r="S284" i="1"/>
  <c r="S285" i="1"/>
  <c r="S286" i="1"/>
  <c r="S287" i="1"/>
  <c r="S288" i="1"/>
  <c r="S289" i="1"/>
  <c r="S290" i="1"/>
  <c r="S291" i="1"/>
  <c r="S292" i="1"/>
  <c r="S293" i="1"/>
  <c r="S294" i="1"/>
  <c r="S295" i="1"/>
  <c r="S296" i="1"/>
  <c r="S297" i="1"/>
  <c r="S298" i="1"/>
  <c r="S299" i="1"/>
  <c r="S300" i="1"/>
  <c r="S301" i="1"/>
  <c r="S302" i="1"/>
  <c r="S303" i="1"/>
  <c r="S304" i="1"/>
  <c r="S305" i="1"/>
  <c r="S306" i="1"/>
  <c r="S307" i="1"/>
  <c r="S308" i="1"/>
  <c r="S309" i="1"/>
  <c r="S310" i="1"/>
  <c r="S311" i="1"/>
  <c r="S312" i="1"/>
  <c r="S313" i="1"/>
  <c r="S314" i="1"/>
  <c r="S315" i="1"/>
  <c r="S316" i="1"/>
  <c r="S317" i="1"/>
  <c r="S318" i="1"/>
  <c r="S319" i="1"/>
  <c r="S320" i="1"/>
  <c r="S321" i="1"/>
  <c r="S322" i="1"/>
  <c r="S323" i="1"/>
  <c r="S324" i="1"/>
  <c r="S325" i="1"/>
  <c r="S326" i="1"/>
  <c r="S327" i="1"/>
  <c r="S328" i="1"/>
  <c r="S329" i="1"/>
  <c r="S330" i="1"/>
  <c r="S331" i="1"/>
  <c r="S332" i="1"/>
  <c r="S333" i="1"/>
  <c r="S334" i="1"/>
  <c r="S335" i="1"/>
  <c r="S336" i="1"/>
  <c r="S337" i="1"/>
  <c r="S338" i="1"/>
  <c r="S339" i="1"/>
  <c r="S340" i="1"/>
  <c r="S341" i="1"/>
  <c r="S342" i="1"/>
  <c r="S343" i="1"/>
  <c r="S344" i="1"/>
  <c r="S345" i="1"/>
  <c r="S346" i="1"/>
  <c r="S347" i="1"/>
  <c r="S348" i="1"/>
  <c r="S349" i="1"/>
  <c r="S350" i="1"/>
  <c r="S351" i="1"/>
  <c r="S352" i="1"/>
  <c r="S353" i="1"/>
  <c r="S354" i="1"/>
  <c r="S355" i="1"/>
  <c r="S356" i="1"/>
  <c r="S357" i="1"/>
  <c r="S358" i="1"/>
  <c r="S359" i="1"/>
  <c r="S360" i="1"/>
  <c r="S361" i="1"/>
  <c r="S362" i="1"/>
  <c r="S363" i="1"/>
  <c r="S364" i="1"/>
  <c r="S365" i="1"/>
  <c r="S366" i="1"/>
  <c r="S367" i="1"/>
  <c r="S368" i="1"/>
  <c r="S369" i="1"/>
  <c r="S370" i="1"/>
  <c r="S371" i="1"/>
  <c r="S372" i="1"/>
  <c r="S373" i="1"/>
  <c r="S374" i="1"/>
  <c r="S375" i="1"/>
  <c r="S376" i="1"/>
  <c r="S377" i="1"/>
  <c r="S378" i="1"/>
  <c r="S379" i="1"/>
  <c r="S380" i="1"/>
  <c r="S381" i="1"/>
  <c r="S382" i="1"/>
  <c r="S383" i="1"/>
  <c r="S384" i="1"/>
  <c r="S385" i="1"/>
  <c r="S386" i="1"/>
  <c r="S387" i="1"/>
  <c r="S388" i="1"/>
  <c r="S389" i="1"/>
  <c r="S390" i="1"/>
  <c r="S391" i="1"/>
  <c r="S392" i="1"/>
  <c r="S393" i="1"/>
  <c r="S394" i="1"/>
  <c r="S395" i="1"/>
  <c r="S396" i="1"/>
  <c r="S397" i="1"/>
  <c r="S398" i="1"/>
  <c r="S399" i="1"/>
  <c r="S400" i="1"/>
  <c r="S401" i="1"/>
  <c r="S402" i="1"/>
  <c r="S403" i="1"/>
  <c r="S404" i="1"/>
  <c r="S405" i="1"/>
  <c r="S406" i="1"/>
  <c r="S407" i="1"/>
  <c r="S408" i="1"/>
  <c r="S409" i="1"/>
  <c r="S410" i="1"/>
  <c r="S411" i="1"/>
  <c r="S412" i="1"/>
  <c r="S413" i="1"/>
  <c r="S414" i="1"/>
  <c r="S415" i="1"/>
  <c r="S416" i="1"/>
  <c r="S417" i="1"/>
  <c r="S418" i="1"/>
  <c r="S419" i="1"/>
  <c r="S420" i="1"/>
  <c r="S421" i="1"/>
  <c r="S422" i="1"/>
  <c r="S423" i="1"/>
  <c r="S424" i="1"/>
  <c r="S425" i="1"/>
  <c r="S426" i="1"/>
  <c r="S427" i="1"/>
  <c r="S428" i="1"/>
  <c r="S429" i="1"/>
  <c r="S430" i="1"/>
  <c r="S431" i="1"/>
  <c r="S432" i="1"/>
  <c r="S433" i="1"/>
  <c r="S434" i="1"/>
  <c r="S435" i="1"/>
  <c r="S436" i="1"/>
  <c r="S437" i="1"/>
  <c r="S438" i="1"/>
  <c r="S439" i="1"/>
  <c r="S440" i="1"/>
  <c r="S441" i="1"/>
  <c r="S442" i="1"/>
  <c r="S443" i="1"/>
  <c r="S444" i="1"/>
  <c r="S445" i="1"/>
  <c r="S446" i="1"/>
  <c r="S447" i="1"/>
  <c r="S448" i="1"/>
  <c r="S449" i="1"/>
  <c r="S450" i="1"/>
  <c r="S451" i="1"/>
  <c r="S452" i="1"/>
  <c r="S453" i="1"/>
  <c r="S454" i="1"/>
  <c r="S455" i="1"/>
  <c r="S456" i="1"/>
  <c r="S457" i="1"/>
  <c r="S458" i="1"/>
  <c r="S459" i="1"/>
  <c r="S460" i="1"/>
  <c r="S461" i="1"/>
  <c r="S462" i="1"/>
  <c r="S463" i="1"/>
  <c r="S464" i="1"/>
  <c r="S465" i="1"/>
  <c r="S466" i="1"/>
  <c r="S467" i="1"/>
  <c r="S468" i="1"/>
  <c r="S469" i="1"/>
  <c r="S470" i="1"/>
  <c r="S471" i="1"/>
  <c r="S472" i="1"/>
  <c r="S473" i="1"/>
  <c r="S474" i="1"/>
  <c r="S475" i="1"/>
  <c r="S476" i="1"/>
  <c r="S477" i="1"/>
  <c r="S478" i="1"/>
  <c r="S479" i="1"/>
  <c r="S480" i="1"/>
  <c r="S481" i="1"/>
  <c r="S482" i="1"/>
  <c r="S483" i="1"/>
  <c r="S484" i="1"/>
  <c r="S485" i="1"/>
  <c r="S486" i="1"/>
  <c r="S487" i="1"/>
  <c r="S488" i="1"/>
  <c r="S489" i="1"/>
  <c r="S490" i="1"/>
  <c r="S491" i="1"/>
  <c r="S492" i="1"/>
  <c r="S493" i="1"/>
  <c r="S494" i="1"/>
  <c r="S495" i="1"/>
  <c r="S496" i="1"/>
  <c r="S497" i="1"/>
  <c r="S498" i="1"/>
  <c r="S499" i="1"/>
  <c r="S500" i="1"/>
  <c r="S501" i="1"/>
  <c r="S502" i="1"/>
  <c r="S503" i="1"/>
  <c r="S504" i="1"/>
  <c r="S505" i="1"/>
  <c r="S506" i="1"/>
  <c r="S507" i="1"/>
  <c r="S508" i="1"/>
  <c r="S509" i="1"/>
  <c r="S510" i="1"/>
  <c r="S511" i="1"/>
  <c r="S512" i="1"/>
  <c r="S513" i="1"/>
  <c r="S514" i="1"/>
  <c r="S515" i="1"/>
  <c r="S516" i="1"/>
  <c r="S517" i="1"/>
  <c r="S518" i="1"/>
  <c r="S519" i="1"/>
  <c r="S520" i="1"/>
  <c r="S521" i="1"/>
  <c r="S522" i="1"/>
  <c r="S523" i="1"/>
  <c r="S524" i="1"/>
  <c r="S525" i="1"/>
  <c r="S526" i="1"/>
  <c r="S527" i="1"/>
  <c r="S528" i="1"/>
  <c r="S529" i="1"/>
  <c r="S530" i="1"/>
  <c r="S531" i="1"/>
  <c r="S532" i="1"/>
  <c r="S533" i="1"/>
  <c r="S534" i="1"/>
  <c r="S535" i="1"/>
  <c r="S536" i="1"/>
  <c r="S537" i="1"/>
  <c r="S538" i="1"/>
  <c r="S539" i="1"/>
  <c r="S540" i="1"/>
  <c r="S541" i="1"/>
  <c r="S542" i="1"/>
  <c r="S543" i="1"/>
  <c r="S544" i="1"/>
  <c r="S545" i="1"/>
  <c r="S546" i="1"/>
  <c r="S547" i="1"/>
  <c r="S548" i="1"/>
  <c r="S549" i="1"/>
  <c r="S550" i="1"/>
  <c r="R6" i="1"/>
  <c r="R7" i="1"/>
  <c r="R8" i="1"/>
  <c r="R9" i="1"/>
  <c r="R10" i="1"/>
  <c r="R11" i="1"/>
  <c r="R12" i="1"/>
  <c r="R13" i="1"/>
  <c r="R14" i="1"/>
  <c r="R15" i="1"/>
  <c r="R16" i="1"/>
  <c r="R17" i="1"/>
  <c r="R18" i="1"/>
  <c r="R19" i="1"/>
  <c r="R20" i="1"/>
  <c r="R21" i="1"/>
  <c r="R22" i="1"/>
  <c r="R23" i="1"/>
  <c r="R24" i="1"/>
  <c r="R25" i="1"/>
  <c r="R26" i="1"/>
  <c r="R27" i="1"/>
  <c r="R28" i="1"/>
  <c r="R29" i="1"/>
  <c r="R30" i="1"/>
  <c r="R31" i="1"/>
  <c r="R32" i="1"/>
  <c r="R33" i="1"/>
  <c r="R34" i="1"/>
  <c r="R35" i="1"/>
  <c r="R36" i="1"/>
  <c r="R37" i="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78" i="1"/>
  <c r="R79" i="1"/>
  <c r="R80" i="1"/>
  <c r="R81" i="1"/>
  <c r="R82" i="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10" i="1"/>
  <c r="R111" i="1"/>
  <c r="R112" i="1"/>
  <c r="R113" i="1"/>
  <c r="R114" i="1"/>
  <c r="R115" i="1"/>
  <c r="R116" i="1"/>
  <c r="R117" i="1"/>
  <c r="R118" i="1"/>
  <c r="R119" i="1"/>
  <c r="R120" i="1"/>
  <c r="R121" i="1"/>
  <c r="R122" i="1"/>
  <c r="R123" i="1"/>
  <c r="R124" i="1"/>
  <c r="R125" i="1"/>
  <c r="R126" i="1"/>
  <c r="R127" i="1"/>
  <c r="R128" i="1"/>
  <c r="R129" i="1"/>
  <c r="R130" i="1"/>
  <c r="R131" i="1"/>
  <c r="R132" i="1"/>
  <c r="R133" i="1"/>
  <c r="R134" i="1"/>
  <c r="R135" i="1"/>
  <c r="R136" i="1"/>
  <c r="R137" i="1"/>
  <c r="R138" i="1"/>
  <c r="R139" i="1"/>
  <c r="R140" i="1"/>
  <c r="R141" i="1"/>
  <c r="R142" i="1"/>
  <c r="R143" i="1"/>
  <c r="R144" i="1"/>
  <c r="R145" i="1"/>
  <c r="R146" i="1"/>
  <c r="R147" i="1"/>
  <c r="R148" i="1"/>
  <c r="R149" i="1"/>
  <c r="R150" i="1"/>
  <c r="R151" i="1"/>
  <c r="R152" i="1"/>
  <c r="R153" i="1"/>
  <c r="R154" i="1"/>
  <c r="R155" i="1"/>
  <c r="R156" i="1"/>
  <c r="R157" i="1"/>
  <c r="R158" i="1"/>
  <c r="R159" i="1"/>
  <c r="R160" i="1"/>
  <c r="R161" i="1"/>
  <c r="R162" i="1"/>
  <c r="R163" i="1"/>
  <c r="R164" i="1"/>
  <c r="R165" i="1"/>
  <c r="R166" i="1"/>
  <c r="R167" i="1"/>
  <c r="R168" i="1"/>
  <c r="R169" i="1"/>
  <c r="R170" i="1"/>
  <c r="R171" i="1"/>
  <c r="R172" i="1"/>
  <c r="R173" i="1"/>
  <c r="R174" i="1"/>
  <c r="R175" i="1"/>
  <c r="R176" i="1"/>
  <c r="R177" i="1"/>
  <c r="R178" i="1"/>
  <c r="R179" i="1"/>
  <c r="R180" i="1"/>
  <c r="R181" i="1"/>
  <c r="R182" i="1"/>
  <c r="R183" i="1"/>
  <c r="R184" i="1"/>
  <c r="R185" i="1"/>
  <c r="R186" i="1"/>
  <c r="R187" i="1"/>
  <c r="R188" i="1"/>
  <c r="R189" i="1"/>
  <c r="R190" i="1"/>
  <c r="R191" i="1"/>
  <c r="R192" i="1"/>
  <c r="R193" i="1"/>
  <c r="R194" i="1"/>
  <c r="R195" i="1"/>
  <c r="R196" i="1"/>
  <c r="R197" i="1"/>
  <c r="R198" i="1"/>
  <c r="R199" i="1"/>
  <c r="R200" i="1"/>
  <c r="R201" i="1"/>
  <c r="R202" i="1"/>
  <c r="R203" i="1"/>
  <c r="R204" i="1"/>
  <c r="R205" i="1"/>
  <c r="R206" i="1"/>
  <c r="R207" i="1"/>
  <c r="R208" i="1"/>
  <c r="R209" i="1"/>
  <c r="R210" i="1"/>
  <c r="R211" i="1"/>
  <c r="R212" i="1"/>
  <c r="R213" i="1"/>
  <c r="R214" i="1"/>
  <c r="R215" i="1"/>
  <c r="R216" i="1"/>
  <c r="R217" i="1"/>
  <c r="R218" i="1"/>
  <c r="R219" i="1"/>
  <c r="R220" i="1"/>
  <c r="R221" i="1"/>
  <c r="R222" i="1"/>
  <c r="R223" i="1"/>
  <c r="R224" i="1"/>
  <c r="R225" i="1"/>
  <c r="R226" i="1"/>
  <c r="R227" i="1"/>
  <c r="R228" i="1"/>
  <c r="R229" i="1"/>
  <c r="R230" i="1"/>
  <c r="R231" i="1"/>
  <c r="R232" i="1"/>
  <c r="R233" i="1"/>
  <c r="R234" i="1"/>
  <c r="R235" i="1"/>
  <c r="R236" i="1"/>
  <c r="R237" i="1"/>
  <c r="R238" i="1"/>
  <c r="R239" i="1"/>
  <c r="R240" i="1"/>
  <c r="R241" i="1"/>
  <c r="R242" i="1"/>
  <c r="R243" i="1"/>
  <c r="R244" i="1"/>
  <c r="R245" i="1"/>
  <c r="R246" i="1"/>
  <c r="R247" i="1"/>
  <c r="R248" i="1"/>
  <c r="R249" i="1"/>
  <c r="R250" i="1"/>
  <c r="R251" i="1"/>
  <c r="R252" i="1"/>
  <c r="R253" i="1"/>
  <c r="R254" i="1"/>
  <c r="R255" i="1"/>
  <c r="R256" i="1"/>
  <c r="R257" i="1"/>
  <c r="R258" i="1"/>
  <c r="R259" i="1"/>
  <c r="R260" i="1"/>
  <c r="R261" i="1"/>
  <c r="R262" i="1"/>
  <c r="R263" i="1"/>
  <c r="R264" i="1"/>
  <c r="R265" i="1"/>
  <c r="R266" i="1"/>
  <c r="R267" i="1"/>
  <c r="R268" i="1"/>
  <c r="R269" i="1"/>
  <c r="R270" i="1"/>
  <c r="R271" i="1"/>
  <c r="R272" i="1"/>
  <c r="R273" i="1"/>
  <c r="R274" i="1"/>
  <c r="R275" i="1"/>
  <c r="R276" i="1"/>
  <c r="R277" i="1"/>
  <c r="R278" i="1"/>
  <c r="R279" i="1"/>
  <c r="R280" i="1"/>
  <c r="R281" i="1"/>
  <c r="R282" i="1"/>
  <c r="R283" i="1"/>
  <c r="R284" i="1"/>
  <c r="R285" i="1"/>
  <c r="R286" i="1"/>
  <c r="R287" i="1"/>
  <c r="R288" i="1"/>
  <c r="R289" i="1"/>
  <c r="R290" i="1"/>
  <c r="R291" i="1"/>
  <c r="R292" i="1"/>
  <c r="R293" i="1"/>
  <c r="R294" i="1"/>
  <c r="R295" i="1"/>
  <c r="R296" i="1"/>
  <c r="R297" i="1"/>
  <c r="R298" i="1"/>
  <c r="R299" i="1"/>
  <c r="R300" i="1"/>
  <c r="R301" i="1"/>
  <c r="R302" i="1"/>
  <c r="R303" i="1"/>
  <c r="R304" i="1"/>
  <c r="R305" i="1"/>
  <c r="R306" i="1"/>
  <c r="R307" i="1"/>
  <c r="R308" i="1"/>
  <c r="R309" i="1"/>
  <c r="R310" i="1"/>
  <c r="R311" i="1"/>
  <c r="R312" i="1"/>
  <c r="R313" i="1"/>
  <c r="R314" i="1"/>
  <c r="R315" i="1"/>
  <c r="R316" i="1"/>
  <c r="R317" i="1"/>
  <c r="R318" i="1"/>
  <c r="R319" i="1"/>
  <c r="R320" i="1"/>
  <c r="R321" i="1"/>
  <c r="R322" i="1"/>
  <c r="R323" i="1"/>
  <c r="R324" i="1"/>
  <c r="R325" i="1"/>
  <c r="R326" i="1"/>
  <c r="R327" i="1"/>
  <c r="R328" i="1"/>
  <c r="R329" i="1"/>
  <c r="R330" i="1"/>
  <c r="R331" i="1"/>
  <c r="R332" i="1"/>
  <c r="R333" i="1"/>
  <c r="R334" i="1"/>
  <c r="R335" i="1"/>
  <c r="R336" i="1"/>
  <c r="R337" i="1"/>
  <c r="R338" i="1"/>
  <c r="R339" i="1"/>
  <c r="R340" i="1"/>
  <c r="R341" i="1"/>
  <c r="R342" i="1"/>
  <c r="R343" i="1"/>
  <c r="R344" i="1"/>
  <c r="R345" i="1"/>
  <c r="R346" i="1"/>
  <c r="R347" i="1"/>
  <c r="R348" i="1"/>
  <c r="R349" i="1"/>
  <c r="R350" i="1"/>
  <c r="R351" i="1"/>
  <c r="R352" i="1"/>
  <c r="R353" i="1"/>
  <c r="R354" i="1"/>
  <c r="R355" i="1"/>
  <c r="R356" i="1"/>
  <c r="R357" i="1"/>
  <c r="R358" i="1"/>
  <c r="R359" i="1"/>
  <c r="R360" i="1"/>
  <c r="R361" i="1"/>
  <c r="R362" i="1"/>
  <c r="R363" i="1"/>
  <c r="R364" i="1"/>
  <c r="R365" i="1"/>
  <c r="R366" i="1"/>
  <c r="R367" i="1"/>
  <c r="R368" i="1"/>
  <c r="R369" i="1"/>
  <c r="R370" i="1"/>
  <c r="R371" i="1"/>
  <c r="R372" i="1"/>
  <c r="R373" i="1"/>
  <c r="R374" i="1"/>
  <c r="R375" i="1"/>
  <c r="R376" i="1"/>
  <c r="R377" i="1"/>
  <c r="R378" i="1"/>
  <c r="R379" i="1"/>
  <c r="R380" i="1"/>
  <c r="R381" i="1"/>
  <c r="R382" i="1"/>
  <c r="R383" i="1"/>
  <c r="R384" i="1"/>
  <c r="R385" i="1"/>
  <c r="R386" i="1"/>
  <c r="R387" i="1"/>
  <c r="R388" i="1"/>
  <c r="R389" i="1"/>
  <c r="R390" i="1"/>
  <c r="R391" i="1"/>
  <c r="R392" i="1"/>
  <c r="R393" i="1"/>
  <c r="R394" i="1"/>
  <c r="R395" i="1"/>
  <c r="R396" i="1"/>
  <c r="R397" i="1"/>
  <c r="R398" i="1"/>
  <c r="R399" i="1"/>
  <c r="R400" i="1"/>
  <c r="R401" i="1"/>
  <c r="R402" i="1"/>
  <c r="R403" i="1"/>
  <c r="R404" i="1"/>
  <c r="R405" i="1"/>
  <c r="R406" i="1"/>
  <c r="R407" i="1"/>
  <c r="R408" i="1"/>
  <c r="R409" i="1"/>
  <c r="R410" i="1"/>
  <c r="R411" i="1"/>
  <c r="R412" i="1"/>
  <c r="R413" i="1"/>
  <c r="R414" i="1"/>
  <c r="R415" i="1"/>
  <c r="R416" i="1"/>
  <c r="R417" i="1"/>
  <c r="R418" i="1"/>
  <c r="R419" i="1"/>
  <c r="R420" i="1"/>
  <c r="R421" i="1"/>
  <c r="R422" i="1"/>
  <c r="R423" i="1"/>
  <c r="R424" i="1"/>
  <c r="R425" i="1"/>
  <c r="R426" i="1"/>
  <c r="R427" i="1"/>
  <c r="R428" i="1"/>
  <c r="R429" i="1"/>
  <c r="R430" i="1"/>
  <c r="R431" i="1"/>
  <c r="R432" i="1"/>
  <c r="R433" i="1"/>
  <c r="R434" i="1"/>
  <c r="R435" i="1"/>
  <c r="R436" i="1"/>
  <c r="R437" i="1"/>
  <c r="R438" i="1"/>
  <c r="R439" i="1"/>
  <c r="R440" i="1"/>
  <c r="R441" i="1"/>
  <c r="R442" i="1"/>
  <c r="R443" i="1"/>
  <c r="R444" i="1"/>
  <c r="R445" i="1"/>
  <c r="R446" i="1"/>
  <c r="R447" i="1"/>
  <c r="R448" i="1"/>
  <c r="R449" i="1"/>
  <c r="R450" i="1"/>
  <c r="R451" i="1"/>
  <c r="R452" i="1"/>
  <c r="R453" i="1"/>
  <c r="R454" i="1"/>
  <c r="R455" i="1"/>
  <c r="R456" i="1"/>
  <c r="R457" i="1"/>
  <c r="R458" i="1"/>
  <c r="R459" i="1"/>
  <c r="R460" i="1"/>
  <c r="R461" i="1"/>
  <c r="R462" i="1"/>
  <c r="R463" i="1"/>
  <c r="R464" i="1"/>
  <c r="R465" i="1"/>
  <c r="R466" i="1"/>
  <c r="R467" i="1"/>
  <c r="R468" i="1"/>
  <c r="R469" i="1"/>
  <c r="R470" i="1"/>
  <c r="R471" i="1"/>
  <c r="R472" i="1"/>
  <c r="R473" i="1"/>
  <c r="R474" i="1"/>
  <c r="R475" i="1"/>
  <c r="R476" i="1"/>
  <c r="R477" i="1"/>
  <c r="R478" i="1"/>
  <c r="R479" i="1"/>
  <c r="R480" i="1"/>
  <c r="R481" i="1"/>
  <c r="R482" i="1"/>
  <c r="R483" i="1"/>
  <c r="R484" i="1"/>
  <c r="R485" i="1"/>
  <c r="R486" i="1"/>
  <c r="R487" i="1"/>
  <c r="R488" i="1"/>
  <c r="R489" i="1"/>
  <c r="R490" i="1"/>
  <c r="R491" i="1"/>
  <c r="R492" i="1"/>
  <c r="R493" i="1"/>
  <c r="R494" i="1"/>
  <c r="R495" i="1"/>
  <c r="R496" i="1"/>
  <c r="R497" i="1"/>
  <c r="R498" i="1"/>
  <c r="R499" i="1"/>
  <c r="R500" i="1"/>
  <c r="R501" i="1"/>
  <c r="R502" i="1"/>
  <c r="R503" i="1"/>
  <c r="R504" i="1"/>
  <c r="R505" i="1"/>
  <c r="R506" i="1"/>
  <c r="R507" i="1"/>
  <c r="R508" i="1"/>
  <c r="R509" i="1"/>
  <c r="R510" i="1"/>
  <c r="R511" i="1"/>
  <c r="R512" i="1"/>
  <c r="R513" i="1"/>
  <c r="R514" i="1"/>
  <c r="R515" i="1"/>
  <c r="R516" i="1"/>
  <c r="R517" i="1"/>
  <c r="R518" i="1"/>
  <c r="R519" i="1"/>
  <c r="R520" i="1"/>
  <c r="R521" i="1"/>
  <c r="R522" i="1"/>
  <c r="R523" i="1"/>
  <c r="R524" i="1"/>
  <c r="R525" i="1"/>
  <c r="R526" i="1"/>
  <c r="R527" i="1"/>
  <c r="R528" i="1"/>
  <c r="R529" i="1"/>
  <c r="R530" i="1"/>
  <c r="R531" i="1"/>
  <c r="R532" i="1"/>
  <c r="R533" i="1"/>
  <c r="R534" i="1"/>
  <c r="R535" i="1"/>
  <c r="R536" i="1"/>
  <c r="R537" i="1"/>
  <c r="R538" i="1"/>
  <c r="R539" i="1"/>
  <c r="R540" i="1"/>
  <c r="R541" i="1"/>
  <c r="R542" i="1"/>
  <c r="R543" i="1"/>
  <c r="R544" i="1"/>
  <c r="R545" i="1"/>
  <c r="R546" i="1"/>
  <c r="R547" i="1"/>
  <c r="R548" i="1"/>
  <c r="R549" i="1"/>
  <c r="R550" i="1"/>
  <c r="Q6" i="1"/>
  <c r="Q7" i="1"/>
  <c r="Q8" i="1"/>
  <c r="Q9" i="1"/>
  <c r="Q10" i="1"/>
  <c r="Q11" i="1"/>
  <c r="Q12" i="1"/>
  <c r="Q13" i="1"/>
  <c r="Q14" i="1"/>
  <c r="Q15" i="1"/>
  <c r="Q16" i="1"/>
  <c r="Q17" i="1"/>
  <c r="Q18" i="1"/>
  <c r="Q19" i="1"/>
  <c r="Q20" i="1"/>
  <c r="Q21" i="1"/>
  <c r="Q22" i="1"/>
  <c r="Q23" i="1"/>
  <c r="Q24" i="1"/>
  <c r="Q25" i="1"/>
  <c r="Q26" i="1"/>
  <c r="Q27" i="1"/>
  <c r="Q28" i="1"/>
  <c r="Q29" i="1"/>
  <c r="Q30" i="1"/>
  <c r="Q31" i="1"/>
  <c r="Q32" i="1"/>
  <c r="Q33" i="1"/>
  <c r="Q34" i="1"/>
  <c r="Q35" i="1"/>
  <c r="Q36" i="1"/>
  <c r="Q37" i="1"/>
  <c r="Q38" i="1"/>
  <c r="Q39" i="1"/>
  <c r="Q40" i="1"/>
  <c r="Q41" i="1"/>
  <c r="Q42" i="1"/>
  <c r="Q43" i="1"/>
  <c r="Q44" i="1"/>
  <c r="Q45" i="1"/>
  <c r="Q46" i="1"/>
  <c r="Q47" i="1"/>
  <c r="Q48" i="1"/>
  <c r="Q49" i="1"/>
  <c r="Q50" i="1"/>
  <c r="Q51" i="1"/>
  <c r="Q52" i="1"/>
  <c r="Q53" i="1"/>
  <c r="Q54" i="1"/>
  <c r="Q55" i="1"/>
  <c r="Q56" i="1"/>
  <c r="Q57" i="1"/>
  <c r="Q58" i="1"/>
  <c r="Q59" i="1"/>
  <c r="Q60" i="1"/>
  <c r="Q61" i="1"/>
  <c r="Q62" i="1"/>
  <c r="Q63" i="1"/>
  <c r="Q64" i="1"/>
  <c r="Q65" i="1"/>
  <c r="Q66" i="1"/>
  <c r="Q67" i="1"/>
  <c r="Q68" i="1"/>
  <c r="Q69" i="1"/>
  <c r="Q70" i="1"/>
  <c r="Q71" i="1"/>
  <c r="Q72" i="1"/>
  <c r="Q73" i="1"/>
  <c r="Q74" i="1"/>
  <c r="Q75" i="1"/>
  <c r="Q76" i="1"/>
  <c r="Q77" i="1"/>
  <c r="Q78" i="1"/>
  <c r="Q79" i="1"/>
  <c r="Q80" i="1"/>
  <c r="Q81" i="1"/>
  <c r="Q82" i="1"/>
  <c r="Q83" i="1"/>
  <c r="Q84" i="1"/>
  <c r="Q85" i="1"/>
  <c r="Q86" i="1"/>
  <c r="Q87" i="1"/>
  <c r="Q88" i="1"/>
  <c r="Q89" i="1"/>
  <c r="Q90" i="1"/>
  <c r="Q91" i="1"/>
  <c r="Q92" i="1"/>
  <c r="Q93" i="1"/>
  <c r="Q94" i="1"/>
  <c r="Q95" i="1"/>
  <c r="Q96" i="1"/>
  <c r="Q97" i="1"/>
  <c r="Q98" i="1"/>
  <c r="Q99" i="1"/>
  <c r="Q100" i="1"/>
  <c r="Q101" i="1"/>
  <c r="Q102" i="1"/>
  <c r="Q103" i="1"/>
  <c r="Q104" i="1"/>
  <c r="Q105" i="1"/>
  <c r="Q106" i="1"/>
  <c r="Q107" i="1"/>
  <c r="Q108" i="1"/>
  <c r="Q109" i="1"/>
  <c r="Q110" i="1"/>
  <c r="Q111" i="1"/>
  <c r="Q112" i="1"/>
  <c r="Q113" i="1"/>
  <c r="Q114" i="1"/>
  <c r="Q115" i="1"/>
  <c r="Q116" i="1"/>
  <c r="Q117" i="1"/>
  <c r="Q118" i="1"/>
  <c r="Q119" i="1"/>
  <c r="Q120" i="1"/>
  <c r="Q121" i="1"/>
  <c r="Q122" i="1"/>
  <c r="Q123" i="1"/>
  <c r="Q124" i="1"/>
  <c r="Q125" i="1"/>
  <c r="Q126" i="1"/>
  <c r="Q127" i="1"/>
  <c r="Q128" i="1"/>
  <c r="Q129" i="1"/>
  <c r="Q130" i="1"/>
  <c r="Q131" i="1"/>
  <c r="Q132" i="1"/>
  <c r="Q133" i="1"/>
  <c r="Q134" i="1"/>
  <c r="Q135" i="1"/>
  <c r="Q136" i="1"/>
  <c r="Q137" i="1"/>
  <c r="Q138" i="1"/>
  <c r="Q139" i="1"/>
  <c r="Q140" i="1"/>
  <c r="Q141" i="1"/>
  <c r="Q142" i="1"/>
  <c r="Q143" i="1"/>
  <c r="Q144" i="1"/>
  <c r="Q145" i="1"/>
  <c r="Q146" i="1"/>
  <c r="Q147" i="1"/>
  <c r="Q148" i="1"/>
  <c r="Q149" i="1"/>
  <c r="Q150" i="1"/>
  <c r="Q151" i="1"/>
  <c r="Q152" i="1"/>
  <c r="Q153" i="1"/>
  <c r="Q154" i="1"/>
  <c r="Q155" i="1"/>
  <c r="Q156" i="1"/>
  <c r="Q157" i="1"/>
  <c r="Q158" i="1"/>
  <c r="Q159" i="1"/>
  <c r="Q160" i="1"/>
  <c r="Q161" i="1"/>
  <c r="Q162" i="1"/>
  <c r="Q163" i="1"/>
  <c r="Q164" i="1"/>
  <c r="Q165" i="1"/>
  <c r="Q166" i="1"/>
  <c r="Q167" i="1"/>
  <c r="Q168" i="1"/>
  <c r="Q169" i="1"/>
  <c r="Q170" i="1"/>
  <c r="Q171" i="1"/>
  <c r="Q172" i="1"/>
  <c r="Q173" i="1"/>
  <c r="Q174" i="1"/>
  <c r="Q175" i="1"/>
  <c r="Q176" i="1"/>
  <c r="Q177" i="1"/>
  <c r="Q178" i="1"/>
  <c r="Q179" i="1"/>
  <c r="Q180" i="1"/>
  <c r="Q181" i="1"/>
  <c r="Q182" i="1"/>
  <c r="Q183" i="1"/>
  <c r="Q184" i="1"/>
  <c r="Q185" i="1"/>
  <c r="Q186" i="1"/>
  <c r="Q187" i="1"/>
  <c r="Q188" i="1"/>
  <c r="Q189" i="1"/>
  <c r="Q190" i="1"/>
  <c r="Q191" i="1"/>
  <c r="Q192" i="1"/>
  <c r="Q193" i="1"/>
  <c r="Q194" i="1"/>
  <c r="Q195" i="1"/>
  <c r="Q196" i="1"/>
  <c r="Q197" i="1"/>
  <c r="Q198" i="1"/>
  <c r="Q199" i="1"/>
  <c r="Q200" i="1"/>
  <c r="Q201" i="1"/>
  <c r="Q202" i="1"/>
  <c r="Q203" i="1"/>
  <c r="Q204" i="1"/>
  <c r="Q205" i="1"/>
  <c r="Q206" i="1"/>
  <c r="Q207" i="1"/>
  <c r="Q208" i="1"/>
  <c r="Q209" i="1"/>
  <c r="Q210" i="1"/>
  <c r="Q211" i="1"/>
  <c r="Q212" i="1"/>
  <c r="Q213" i="1"/>
  <c r="Q214" i="1"/>
  <c r="Q215" i="1"/>
  <c r="Q216" i="1"/>
  <c r="Q217" i="1"/>
  <c r="Q218" i="1"/>
  <c r="Q219" i="1"/>
  <c r="Q220" i="1"/>
  <c r="Q221" i="1"/>
  <c r="Q222" i="1"/>
  <c r="Q223" i="1"/>
  <c r="Q224" i="1"/>
  <c r="Q225" i="1"/>
  <c r="Q226" i="1"/>
  <c r="Q227" i="1"/>
  <c r="Q228" i="1"/>
  <c r="Q229" i="1"/>
  <c r="Q230" i="1"/>
  <c r="Q231" i="1"/>
  <c r="Q232" i="1"/>
  <c r="Q233" i="1"/>
  <c r="Q234" i="1"/>
  <c r="Q235" i="1"/>
  <c r="Q236" i="1"/>
  <c r="Q237" i="1"/>
  <c r="Q238" i="1"/>
  <c r="Q239" i="1"/>
  <c r="Q240" i="1"/>
  <c r="Q241" i="1"/>
  <c r="Q242" i="1"/>
  <c r="Q243" i="1"/>
  <c r="Q244" i="1"/>
  <c r="Q245" i="1"/>
  <c r="Q246" i="1"/>
  <c r="Q247" i="1"/>
  <c r="Q248" i="1"/>
  <c r="Q249" i="1"/>
  <c r="Q250" i="1"/>
  <c r="Q251" i="1"/>
  <c r="Q252" i="1"/>
  <c r="Q253" i="1"/>
  <c r="Q254" i="1"/>
  <c r="Q255" i="1"/>
  <c r="Q256" i="1"/>
  <c r="Q257" i="1"/>
  <c r="Q258" i="1"/>
  <c r="Q259" i="1"/>
  <c r="Q260" i="1"/>
  <c r="Q261" i="1"/>
  <c r="Q262" i="1"/>
  <c r="Q263" i="1"/>
  <c r="Q264" i="1"/>
  <c r="Q265" i="1"/>
  <c r="Q266" i="1"/>
  <c r="Q267" i="1"/>
  <c r="Q268" i="1"/>
  <c r="Q269" i="1"/>
  <c r="Q270" i="1"/>
  <c r="Q271" i="1"/>
  <c r="Q272" i="1"/>
  <c r="Q273" i="1"/>
  <c r="Q274" i="1"/>
  <c r="Q275" i="1"/>
  <c r="Q276" i="1"/>
  <c r="Q277" i="1"/>
  <c r="Q278" i="1"/>
  <c r="Q279" i="1"/>
  <c r="Q280" i="1"/>
  <c r="Q281" i="1"/>
  <c r="Q282" i="1"/>
  <c r="Q283" i="1"/>
  <c r="Q284" i="1"/>
  <c r="Q285" i="1"/>
  <c r="Q286" i="1"/>
  <c r="Q287" i="1"/>
  <c r="Q288" i="1"/>
  <c r="Q289" i="1"/>
  <c r="Q290" i="1"/>
  <c r="Q291" i="1"/>
  <c r="Q292" i="1"/>
  <c r="Q293" i="1"/>
  <c r="Q294" i="1"/>
  <c r="Q295" i="1"/>
  <c r="Q296" i="1"/>
  <c r="Q297" i="1"/>
  <c r="Q298" i="1"/>
  <c r="Q299" i="1"/>
  <c r="Q300" i="1"/>
  <c r="Q301" i="1"/>
  <c r="Q302" i="1"/>
  <c r="Q303" i="1"/>
  <c r="Q304" i="1"/>
  <c r="Q305" i="1"/>
  <c r="Q306" i="1"/>
  <c r="Q307" i="1"/>
  <c r="Q308" i="1"/>
  <c r="Q309" i="1"/>
  <c r="Q310" i="1"/>
  <c r="Q311" i="1"/>
  <c r="Q312" i="1"/>
  <c r="Q313" i="1"/>
  <c r="Q314" i="1"/>
  <c r="Q315" i="1"/>
  <c r="Q316" i="1"/>
  <c r="Q317" i="1"/>
  <c r="Q318" i="1"/>
  <c r="Q319" i="1"/>
  <c r="Q320" i="1"/>
  <c r="Q321" i="1"/>
  <c r="Q322" i="1"/>
  <c r="Q323" i="1"/>
  <c r="Q324" i="1"/>
  <c r="Q325" i="1"/>
  <c r="Q326" i="1"/>
  <c r="Q327" i="1"/>
  <c r="Q328" i="1"/>
  <c r="Q329" i="1"/>
  <c r="Q330" i="1"/>
  <c r="Q331" i="1"/>
  <c r="Q332" i="1"/>
  <c r="Q333" i="1"/>
  <c r="Q334" i="1"/>
  <c r="Q335" i="1"/>
  <c r="Q336" i="1"/>
  <c r="Q337" i="1"/>
  <c r="Q338" i="1"/>
  <c r="Q339" i="1"/>
  <c r="Q340" i="1"/>
  <c r="Q341" i="1"/>
  <c r="Q342" i="1"/>
  <c r="Q343" i="1"/>
  <c r="Q344" i="1"/>
  <c r="Q345" i="1"/>
  <c r="Q346" i="1"/>
  <c r="Q347" i="1"/>
  <c r="Q348" i="1"/>
  <c r="Q349" i="1"/>
  <c r="Q350" i="1"/>
  <c r="Q351" i="1"/>
  <c r="Q352" i="1"/>
  <c r="Q353" i="1"/>
  <c r="Q354" i="1"/>
  <c r="Q355" i="1"/>
  <c r="Q356" i="1"/>
  <c r="Q357" i="1"/>
  <c r="Q358" i="1"/>
  <c r="Q359" i="1"/>
  <c r="Q360" i="1"/>
  <c r="Q361" i="1"/>
  <c r="Q362" i="1"/>
  <c r="Q363" i="1"/>
  <c r="Q364" i="1"/>
  <c r="Q365" i="1"/>
  <c r="Q366" i="1"/>
  <c r="Q367" i="1"/>
  <c r="Q368" i="1"/>
  <c r="Q369" i="1"/>
  <c r="Q370" i="1"/>
  <c r="Q371" i="1"/>
  <c r="Q372" i="1"/>
  <c r="Q373" i="1"/>
  <c r="Q374" i="1"/>
  <c r="Q375" i="1"/>
  <c r="Q376" i="1"/>
  <c r="Q377" i="1"/>
  <c r="Q378" i="1"/>
  <c r="Q379" i="1"/>
  <c r="Q380" i="1"/>
  <c r="Q381" i="1"/>
  <c r="Q382" i="1"/>
  <c r="Q383" i="1"/>
  <c r="Q384" i="1"/>
  <c r="Q385" i="1"/>
  <c r="Q386" i="1"/>
  <c r="Q387" i="1"/>
  <c r="Q388" i="1"/>
  <c r="Q389" i="1"/>
  <c r="Q390" i="1"/>
  <c r="Q391" i="1"/>
  <c r="Q392" i="1"/>
  <c r="Q393" i="1"/>
  <c r="Q394" i="1"/>
  <c r="Q395" i="1"/>
  <c r="Q396" i="1"/>
  <c r="Q397" i="1"/>
  <c r="Q398" i="1"/>
  <c r="Q399" i="1"/>
  <c r="Q400" i="1"/>
  <c r="Q401" i="1"/>
  <c r="Q402" i="1"/>
  <c r="Q403" i="1"/>
  <c r="Q404" i="1"/>
  <c r="Q405" i="1"/>
  <c r="Q406" i="1"/>
  <c r="Q407" i="1"/>
  <c r="Q408" i="1"/>
  <c r="Q409" i="1"/>
  <c r="Q410" i="1"/>
  <c r="Q411" i="1"/>
  <c r="Q412" i="1"/>
  <c r="Q413" i="1"/>
  <c r="Q414" i="1"/>
  <c r="Q415" i="1"/>
  <c r="Q416" i="1"/>
  <c r="Q417" i="1"/>
  <c r="Q418" i="1"/>
  <c r="Q419" i="1"/>
  <c r="Q420" i="1"/>
  <c r="Q421" i="1"/>
  <c r="Q422" i="1"/>
  <c r="Q423" i="1"/>
  <c r="Q424" i="1"/>
  <c r="Q425" i="1"/>
  <c r="Q426" i="1"/>
  <c r="Q427" i="1"/>
  <c r="Q428" i="1"/>
  <c r="Q429" i="1"/>
  <c r="Q430" i="1"/>
  <c r="Q431" i="1"/>
  <c r="Q432" i="1"/>
  <c r="Q433" i="1"/>
  <c r="Q434" i="1"/>
  <c r="Q435" i="1"/>
  <c r="Q436" i="1"/>
  <c r="Q437" i="1"/>
  <c r="Q438" i="1"/>
  <c r="Q439" i="1"/>
  <c r="Q440" i="1"/>
  <c r="Q441" i="1"/>
  <c r="Q442" i="1"/>
  <c r="Q443" i="1"/>
  <c r="Q444" i="1"/>
  <c r="Q445" i="1"/>
  <c r="Q446" i="1"/>
  <c r="Q447" i="1"/>
  <c r="Q448" i="1"/>
  <c r="Q449" i="1"/>
  <c r="Q450" i="1"/>
  <c r="Q451" i="1"/>
  <c r="Q452" i="1"/>
  <c r="Q453" i="1"/>
  <c r="Q454" i="1"/>
  <c r="Q455" i="1"/>
  <c r="Q456" i="1"/>
  <c r="Q457" i="1"/>
  <c r="Q458" i="1"/>
  <c r="Q459" i="1"/>
  <c r="Q460" i="1"/>
  <c r="Q461" i="1"/>
  <c r="Q462" i="1"/>
  <c r="Q463" i="1"/>
  <c r="Q464" i="1"/>
  <c r="Q465" i="1"/>
  <c r="Q466" i="1"/>
  <c r="Q467" i="1"/>
  <c r="Q468" i="1"/>
  <c r="Q469" i="1"/>
  <c r="Q470" i="1"/>
  <c r="Q471" i="1"/>
  <c r="Q472" i="1"/>
  <c r="Q473" i="1"/>
  <c r="Q474" i="1"/>
  <c r="Q475" i="1"/>
  <c r="Q476" i="1"/>
  <c r="Q477" i="1"/>
  <c r="Q478" i="1"/>
  <c r="Q479" i="1"/>
  <c r="Q480" i="1"/>
  <c r="Q481" i="1"/>
  <c r="Q482" i="1"/>
  <c r="Q483" i="1"/>
  <c r="Q484" i="1"/>
  <c r="Q485" i="1"/>
  <c r="Q486" i="1"/>
  <c r="Q487" i="1"/>
  <c r="Q488" i="1"/>
  <c r="Q489" i="1"/>
  <c r="Q490" i="1"/>
  <c r="Q491" i="1"/>
  <c r="Q492" i="1"/>
  <c r="Q493" i="1"/>
  <c r="Q494" i="1"/>
  <c r="Q495" i="1"/>
  <c r="Q496" i="1"/>
  <c r="Q497" i="1"/>
  <c r="Q498" i="1"/>
  <c r="Q499" i="1"/>
  <c r="Q500" i="1"/>
  <c r="Q501" i="1"/>
  <c r="Q502" i="1"/>
  <c r="Q503" i="1"/>
  <c r="Q504" i="1"/>
  <c r="Q505" i="1"/>
  <c r="Q506" i="1"/>
  <c r="Q507" i="1"/>
  <c r="Q508" i="1"/>
  <c r="Q509" i="1"/>
  <c r="Q510" i="1"/>
  <c r="Q511" i="1"/>
  <c r="Q512" i="1"/>
  <c r="Q513" i="1"/>
  <c r="Q514" i="1"/>
  <c r="Q515" i="1"/>
  <c r="Q516" i="1"/>
  <c r="Q517" i="1"/>
  <c r="Q518" i="1"/>
  <c r="Q519" i="1"/>
  <c r="Q520" i="1"/>
  <c r="Q521" i="1"/>
  <c r="Q522" i="1"/>
  <c r="Q523" i="1"/>
  <c r="Q524" i="1"/>
  <c r="Q525" i="1"/>
  <c r="Q526" i="1"/>
  <c r="Q527" i="1"/>
  <c r="Q528" i="1"/>
  <c r="Q529" i="1"/>
  <c r="Q530" i="1"/>
  <c r="Q531" i="1"/>
  <c r="Q532" i="1"/>
  <c r="Q533" i="1"/>
  <c r="Q534" i="1"/>
  <c r="Q535" i="1"/>
  <c r="Q536" i="1"/>
  <c r="Q537" i="1"/>
  <c r="Q538" i="1"/>
  <c r="Q539" i="1"/>
  <c r="Q540" i="1"/>
  <c r="Q541" i="1"/>
  <c r="Q542" i="1"/>
  <c r="Q543" i="1"/>
  <c r="Q544" i="1"/>
  <c r="Q545" i="1"/>
  <c r="Q546" i="1"/>
  <c r="Q547" i="1"/>
  <c r="Q548" i="1"/>
  <c r="Q549" i="1"/>
  <c r="Q550" i="1"/>
  <c r="L8" i="1"/>
  <c r="L3" i="1" l="1"/>
  <c r="H3" i="1"/>
  <c r="L7" i="1" l="1"/>
  <c r="L36" i="1"/>
  <c r="L10" i="1"/>
  <c r="L11" i="1"/>
  <c r="L12" i="1"/>
  <c r="L9" i="1"/>
  <c r="L13" i="1"/>
  <c r="L14" i="1"/>
  <c r="L15" i="1"/>
  <c r="L16" i="1"/>
  <c r="L17" i="1"/>
  <c r="L18" i="1"/>
  <c r="L19" i="1"/>
  <c r="L20" i="1"/>
  <c r="L21" i="1"/>
  <c r="L22" i="1"/>
  <c r="L23" i="1"/>
  <c r="L24" i="1"/>
  <c r="L25" i="1"/>
  <c r="L26" i="1"/>
  <c r="L27" i="1"/>
  <c r="L28" i="1"/>
  <c r="L29" i="1"/>
  <c r="L30" i="1"/>
  <c r="L31" i="1"/>
  <c r="L32" i="1"/>
  <c r="L33" i="1"/>
  <c r="L34" i="1"/>
  <c r="L35"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L84" i="1"/>
  <c r="L85" i="1"/>
  <c r="L86" i="1"/>
  <c r="L87" i="1"/>
  <c r="L88" i="1"/>
  <c r="L89" i="1"/>
  <c r="L90" i="1"/>
  <c r="L91" i="1"/>
  <c r="L92" i="1"/>
  <c r="L93" i="1"/>
  <c r="L94" i="1"/>
  <c r="L95" i="1"/>
  <c r="L96" i="1"/>
  <c r="L97" i="1"/>
  <c r="L98" i="1"/>
  <c r="L99" i="1"/>
  <c r="L100" i="1"/>
  <c r="L101" i="1"/>
  <c r="L102" i="1"/>
  <c r="L103" i="1"/>
  <c r="L104" i="1"/>
  <c r="L105" i="1"/>
  <c r="L106" i="1"/>
  <c r="L107" i="1"/>
  <c r="L108" i="1"/>
  <c r="L109" i="1"/>
  <c r="L110" i="1"/>
  <c r="L111" i="1"/>
  <c r="L112" i="1"/>
  <c r="L113" i="1"/>
  <c r="L114" i="1"/>
  <c r="L115" i="1"/>
  <c r="L116" i="1"/>
  <c r="L117" i="1"/>
  <c r="L118" i="1"/>
  <c r="L119" i="1"/>
  <c r="L120" i="1"/>
  <c r="L121" i="1"/>
  <c r="L122" i="1"/>
  <c r="L123" i="1"/>
  <c r="L124" i="1"/>
  <c r="L125" i="1"/>
  <c r="L126" i="1"/>
  <c r="L127" i="1"/>
  <c r="L128" i="1"/>
  <c r="L129" i="1"/>
  <c r="L130" i="1"/>
  <c r="L131" i="1"/>
  <c r="L132" i="1"/>
  <c r="L133" i="1"/>
  <c r="L134" i="1"/>
  <c r="L135" i="1"/>
  <c r="L136" i="1"/>
  <c r="L137" i="1"/>
  <c r="L138" i="1"/>
  <c r="L139" i="1"/>
  <c r="L140" i="1"/>
  <c r="L141" i="1"/>
  <c r="L142" i="1"/>
  <c r="L143" i="1"/>
  <c r="L144" i="1"/>
  <c r="L145" i="1"/>
  <c r="L146" i="1"/>
  <c r="L147" i="1"/>
  <c r="L148" i="1"/>
  <c r="L149" i="1"/>
  <c r="L150" i="1"/>
  <c r="L151" i="1"/>
  <c r="L152" i="1"/>
  <c r="L153" i="1"/>
  <c r="L154" i="1"/>
  <c r="L155" i="1"/>
  <c r="L156" i="1"/>
  <c r="L157" i="1"/>
  <c r="L158" i="1"/>
  <c r="L159" i="1"/>
  <c r="L160" i="1"/>
  <c r="L161" i="1"/>
  <c r="L162" i="1"/>
  <c r="L163" i="1"/>
  <c r="L164" i="1"/>
  <c r="L165" i="1"/>
  <c r="L166" i="1"/>
  <c r="L167" i="1"/>
  <c r="L168" i="1"/>
  <c r="L169" i="1"/>
  <c r="L170" i="1"/>
  <c r="L171" i="1"/>
  <c r="L172" i="1"/>
  <c r="L173" i="1"/>
  <c r="L174" i="1"/>
  <c r="L175" i="1"/>
  <c r="L176" i="1"/>
  <c r="L177" i="1"/>
  <c r="L178" i="1"/>
  <c r="L179" i="1"/>
  <c r="L180" i="1"/>
  <c r="L181" i="1"/>
  <c r="L182" i="1"/>
  <c r="L183" i="1"/>
  <c r="L184" i="1"/>
  <c r="L185" i="1"/>
  <c r="L186" i="1"/>
  <c r="L187" i="1"/>
  <c r="L188" i="1"/>
  <c r="L189" i="1"/>
  <c r="L190" i="1"/>
  <c r="L191" i="1"/>
  <c r="L192" i="1"/>
  <c r="L193" i="1"/>
  <c r="L194" i="1"/>
  <c r="L195" i="1"/>
  <c r="L196" i="1"/>
  <c r="L197" i="1"/>
  <c r="L198" i="1"/>
  <c r="L199" i="1"/>
  <c r="L200" i="1"/>
  <c r="L201" i="1"/>
  <c r="L202" i="1"/>
  <c r="L203" i="1"/>
  <c r="L204" i="1"/>
  <c r="L205" i="1"/>
  <c r="L206" i="1"/>
  <c r="L207" i="1"/>
  <c r="L208" i="1"/>
  <c r="L209" i="1"/>
  <c r="L210" i="1"/>
  <c r="L211" i="1"/>
  <c r="L212" i="1"/>
  <c r="L213" i="1"/>
  <c r="L214" i="1"/>
  <c r="L215" i="1"/>
  <c r="L216" i="1"/>
  <c r="L217" i="1"/>
  <c r="L218" i="1"/>
  <c r="L219" i="1"/>
  <c r="L220" i="1"/>
  <c r="L221" i="1"/>
  <c r="L222" i="1"/>
  <c r="L223" i="1"/>
  <c r="L224" i="1"/>
  <c r="L225" i="1"/>
  <c r="L226" i="1"/>
  <c r="L227" i="1"/>
  <c r="L228" i="1"/>
  <c r="L229" i="1"/>
  <c r="L230" i="1"/>
  <c r="L231" i="1"/>
  <c r="L232" i="1"/>
  <c r="L233" i="1"/>
  <c r="L234" i="1"/>
  <c r="L235" i="1"/>
  <c r="L236" i="1"/>
  <c r="L237" i="1"/>
  <c r="L238" i="1"/>
  <c r="L239" i="1"/>
  <c r="L240" i="1"/>
  <c r="L241" i="1"/>
  <c r="L242" i="1"/>
  <c r="L243" i="1"/>
  <c r="L244" i="1"/>
  <c r="L245" i="1"/>
  <c r="L246" i="1"/>
  <c r="L247" i="1"/>
  <c r="L248" i="1"/>
  <c r="L249" i="1"/>
  <c r="L250" i="1"/>
  <c r="L251" i="1"/>
  <c r="L252" i="1"/>
  <c r="L253" i="1"/>
  <c r="L254" i="1"/>
  <c r="L255" i="1"/>
  <c r="L256" i="1"/>
  <c r="L257" i="1"/>
  <c r="L258" i="1"/>
  <c r="L259" i="1"/>
  <c r="L260" i="1"/>
  <c r="L261" i="1"/>
  <c r="L262" i="1"/>
  <c r="L263" i="1"/>
  <c r="L264" i="1"/>
  <c r="L265" i="1"/>
  <c r="L266" i="1"/>
  <c r="L267" i="1"/>
  <c r="L268" i="1"/>
  <c r="L269" i="1"/>
  <c r="L270" i="1"/>
  <c r="L271" i="1"/>
  <c r="L272" i="1"/>
  <c r="L273" i="1"/>
  <c r="L274" i="1"/>
  <c r="L275" i="1"/>
  <c r="L276" i="1"/>
  <c r="L277" i="1"/>
  <c r="L278" i="1"/>
  <c r="L279" i="1"/>
  <c r="L280" i="1"/>
  <c r="L281" i="1"/>
  <c r="L282" i="1"/>
  <c r="L283" i="1"/>
  <c r="L284" i="1"/>
  <c r="L285" i="1"/>
  <c r="L286" i="1"/>
  <c r="L287" i="1"/>
  <c r="L288" i="1"/>
  <c r="L289" i="1"/>
  <c r="L290" i="1"/>
  <c r="L291" i="1"/>
  <c r="L292" i="1"/>
  <c r="L293" i="1"/>
  <c r="L294" i="1"/>
  <c r="L295" i="1"/>
  <c r="L296" i="1"/>
  <c r="L297" i="1"/>
  <c r="L298" i="1"/>
  <c r="L299" i="1"/>
  <c r="L300" i="1"/>
  <c r="L301" i="1"/>
  <c r="L302" i="1"/>
  <c r="L303" i="1"/>
  <c r="L304" i="1"/>
  <c r="L305" i="1"/>
  <c r="L306" i="1"/>
  <c r="L307" i="1"/>
  <c r="L308" i="1"/>
  <c r="L309" i="1"/>
  <c r="L310" i="1"/>
  <c r="L311" i="1"/>
  <c r="L312" i="1"/>
  <c r="L313" i="1"/>
  <c r="L314" i="1"/>
  <c r="L315" i="1"/>
  <c r="L316" i="1"/>
  <c r="L317" i="1"/>
  <c r="L318" i="1"/>
  <c r="L319" i="1"/>
  <c r="L320" i="1"/>
  <c r="L321" i="1"/>
  <c r="L322" i="1"/>
  <c r="L323" i="1"/>
  <c r="L324" i="1"/>
  <c r="L325" i="1"/>
  <c r="L326" i="1"/>
  <c r="L327" i="1"/>
  <c r="L328" i="1"/>
  <c r="L329" i="1"/>
  <c r="L330" i="1"/>
  <c r="L331" i="1"/>
  <c r="L332" i="1"/>
  <c r="L333" i="1"/>
  <c r="L334" i="1"/>
  <c r="L335" i="1"/>
  <c r="L336" i="1"/>
  <c r="L337" i="1"/>
  <c r="L338" i="1"/>
  <c r="L339" i="1"/>
  <c r="L340" i="1"/>
  <c r="L341" i="1"/>
  <c r="L342" i="1"/>
  <c r="L343" i="1"/>
  <c r="L344" i="1"/>
  <c r="L345" i="1"/>
  <c r="L346" i="1"/>
  <c r="L347" i="1"/>
  <c r="L348" i="1"/>
  <c r="L349" i="1"/>
  <c r="L350" i="1"/>
  <c r="L351" i="1"/>
  <c r="L352" i="1"/>
  <c r="L353" i="1"/>
  <c r="L354" i="1"/>
  <c r="L355" i="1"/>
  <c r="L356" i="1"/>
  <c r="L357" i="1"/>
  <c r="L358" i="1"/>
  <c r="L359" i="1"/>
  <c r="L360" i="1"/>
  <c r="L361" i="1"/>
  <c r="L362" i="1"/>
  <c r="L363" i="1"/>
  <c r="L364" i="1"/>
  <c r="L365" i="1"/>
  <c r="L366" i="1"/>
  <c r="L367" i="1"/>
  <c r="L368" i="1"/>
  <c r="L369" i="1"/>
  <c r="L370" i="1"/>
  <c r="L371" i="1"/>
  <c r="L372" i="1"/>
  <c r="L373" i="1"/>
  <c r="L374" i="1"/>
  <c r="L375" i="1"/>
  <c r="L376" i="1"/>
  <c r="L377" i="1"/>
  <c r="L378" i="1"/>
  <c r="L379" i="1"/>
  <c r="L380" i="1"/>
  <c r="L381" i="1"/>
  <c r="L382" i="1"/>
  <c r="L383" i="1"/>
  <c r="L384" i="1"/>
  <c r="L385" i="1"/>
  <c r="L386" i="1"/>
  <c r="L387" i="1"/>
  <c r="L388" i="1"/>
  <c r="L389" i="1"/>
  <c r="L390" i="1"/>
  <c r="L391" i="1"/>
  <c r="L392" i="1"/>
  <c r="L393" i="1"/>
  <c r="L394" i="1"/>
  <c r="L395" i="1"/>
  <c r="L396" i="1"/>
  <c r="L397" i="1"/>
  <c r="L398" i="1"/>
  <c r="L399" i="1"/>
  <c r="L400" i="1"/>
  <c r="L401" i="1"/>
  <c r="L402" i="1"/>
  <c r="L403" i="1"/>
  <c r="L404" i="1"/>
  <c r="L405" i="1"/>
  <c r="L406" i="1"/>
  <c r="L407" i="1"/>
  <c r="L408" i="1"/>
  <c r="L409" i="1"/>
  <c r="L410" i="1"/>
  <c r="L411" i="1"/>
  <c r="L412" i="1"/>
  <c r="L413" i="1"/>
  <c r="L414" i="1"/>
  <c r="L415" i="1"/>
  <c r="L416" i="1"/>
  <c r="L417" i="1"/>
  <c r="L418" i="1"/>
  <c r="L419" i="1"/>
  <c r="L420" i="1"/>
  <c r="L421" i="1"/>
  <c r="L422" i="1"/>
  <c r="L423" i="1"/>
  <c r="L424" i="1"/>
  <c r="L425" i="1"/>
  <c r="L426" i="1"/>
  <c r="L427" i="1"/>
  <c r="L428" i="1"/>
  <c r="L429" i="1"/>
  <c r="L430" i="1"/>
  <c r="L431" i="1"/>
  <c r="L432" i="1"/>
  <c r="L433" i="1"/>
  <c r="L434" i="1"/>
  <c r="L435" i="1"/>
  <c r="L436" i="1"/>
  <c r="L437" i="1"/>
  <c r="L438" i="1"/>
  <c r="L439" i="1"/>
  <c r="L440" i="1"/>
  <c r="L441" i="1"/>
  <c r="L442" i="1"/>
  <c r="L443" i="1"/>
  <c r="L444" i="1"/>
  <c r="L445" i="1"/>
  <c r="L446" i="1"/>
  <c r="L447" i="1"/>
  <c r="L448" i="1"/>
  <c r="L449" i="1"/>
  <c r="L450" i="1"/>
  <c r="L451" i="1"/>
  <c r="L452" i="1"/>
  <c r="L453" i="1"/>
  <c r="L454" i="1"/>
  <c r="L455" i="1"/>
  <c r="L456" i="1"/>
  <c r="L457" i="1"/>
  <c r="L458" i="1"/>
  <c r="L459" i="1"/>
  <c r="L460" i="1"/>
  <c r="L461" i="1"/>
  <c r="L462" i="1"/>
  <c r="L463" i="1"/>
  <c r="L464" i="1"/>
  <c r="L465" i="1"/>
  <c r="L466" i="1"/>
  <c r="L467" i="1"/>
  <c r="L468" i="1"/>
  <c r="L469" i="1"/>
  <c r="L470" i="1"/>
  <c r="L471" i="1"/>
  <c r="L472" i="1"/>
  <c r="L473" i="1"/>
  <c r="L474" i="1"/>
  <c r="L475" i="1"/>
  <c r="L476" i="1"/>
  <c r="L477" i="1"/>
  <c r="L478" i="1"/>
  <c r="L479" i="1"/>
  <c r="L480" i="1"/>
  <c r="L481" i="1"/>
  <c r="L482" i="1"/>
  <c r="L483" i="1"/>
  <c r="L484" i="1"/>
  <c r="L485" i="1"/>
  <c r="L486" i="1"/>
  <c r="L487" i="1"/>
  <c r="L488" i="1"/>
  <c r="L489" i="1"/>
  <c r="L490" i="1"/>
  <c r="L491" i="1"/>
  <c r="L492" i="1"/>
  <c r="L493" i="1"/>
  <c r="L494" i="1"/>
  <c r="L495" i="1"/>
  <c r="L496" i="1"/>
  <c r="L497" i="1"/>
  <c r="L498" i="1"/>
  <c r="L499" i="1"/>
  <c r="L500" i="1"/>
  <c r="L501" i="1"/>
  <c r="L502" i="1"/>
  <c r="L503" i="1"/>
  <c r="L504" i="1"/>
  <c r="L505" i="1"/>
  <c r="L506" i="1"/>
  <c r="L507" i="1"/>
  <c r="L508" i="1"/>
  <c r="L509" i="1"/>
  <c r="L510" i="1"/>
  <c r="L511" i="1"/>
  <c r="L512" i="1"/>
  <c r="L513" i="1"/>
  <c r="L514" i="1"/>
  <c r="L515" i="1"/>
  <c r="L516" i="1"/>
  <c r="L517" i="1"/>
  <c r="L518" i="1"/>
  <c r="L519" i="1"/>
  <c r="L520" i="1"/>
  <c r="L521" i="1"/>
  <c r="L522" i="1"/>
  <c r="L523" i="1"/>
  <c r="L524" i="1"/>
  <c r="L525" i="1"/>
  <c r="L526" i="1"/>
  <c r="L527" i="1"/>
  <c r="L528" i="1"/>
  <c r="L529" i="1"/>
  <c r="L530" i="1"/>
  <c r="L531" i="1"/>
  <c r="L532" i="1"/>
  <c r="L533" i="1"/>
  <c r="L534" i="1"/>
  <c r="L535" i="1"/>
  <c r="L536" i="1"/>
  <c r="L537" i="1"/>
  <c r="L538" i="1"/>
  <c r="L539" i="1"/>
  <c r="L540" i="1"/>
  <c r="L541" i="1"/>
  <c r="L542" i="1"/>
  <c r="L543" i="1"/>
  <c r="L544" i="1"/>
  <c r="L545" i="1"/>
  <c r="L546" i="1"/>
  <c r="L547" i="1"/>
  <c r="L548" i="1"/>
  <c r="L549" i="1"/>
  <c r="L550"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B170" i="1"/>
  <c r="B171" i="1"/>
  <c r="B172" i="1"/>
  <c r="B173" i="1"/>
  <c r="B174" i="1"/>
  <c r="B175" i="1"/>
  <c r="B176" i="1"/>
  <c r="B177" i="1"/>
  <c r="B178" i="1"/>
  <c r="B179" i="1"/>
  <c r="B180" i="1"/>
  <c r="B181" i="1"/>
  <c r="B182" i="1"/>
  <c r="B183" i="1"/>
  <c r="B184" i="1"/>
  <c r="B185" i="1"/>
  <c r="B186" i="1"/>
  <c r="B187" i="1"/>
  <c r="B188" i="1"/>
  <c r="B189" i="1"/>
  <c r="B190" i="1"/>
  <c r="B191" i="1"/>
  <c r="B192" i="1"/>
  <c r="B193" i="1"/>
  <c r="B194" i="1"/>
  <c r="B195" i="1"/>
  <c r="B196" i="1"/>
  <c r="B197" i="1"/>
  <c r="B198" i="1"/>
  <c r="B199" i="1"/>
  <c r="B200" i="1"/>
  <c r="B201" i="1"/>
  <c r="B202" i="1"/>
  <c r="B203" i="1"/>
  <c r="B204" i="1"/>
  <c r="B205" i="1"/>
  <c r="B206" i="1"/>
  <c r="B207" i="1"/>
  <c r="B208" i="1"/>
  <c r="B209" i="1"/>
  <c r="B210" i="1"/>
  <c r="B211" i="1"/>
  <c r="B212" i="1"/>
  <c r="B213" i="1"/>
  <c r="B214" i="1"/>
  <c r="B215" i="1"/>
  <c r="B216" i="1"/>
  <c r="B217" i="1"/>
  <c r="B218" i="1"/>
  <c r="B219" i="1"/>
  <c r="B220" i="1"/>
  <c r="B221" i="1"/>
  <c r="B222" i="1"/>
  <c r="B223" i="1"/>
  <c r="B224" i="1"/>
  <c r="B225" i="1"/>
  <c r="B226" i="1"/>
  <c r="B227" i="1"/>
  <c r="B228" i="1"/>
  <c r="B229" i="1"/>
  <c r="B230" i="1"/>
  <c r="B231" i="1"/>
  <c r="B232" i="1"/>
  <c r="B233" i="1"/>
  <c r="B234" i="1"/>
  <c r="B235" i="1"/>
  <c r="B236" i="1"/>
  <c r="B237" i="1"/>
  <c r="B238" i="1"/>
  <c r="B239" i="1"/>
  <c r="B240" i="1"/>
  <c r="B241" i="1"/>
  <c r="B242" i="1"/>
  <c r="B243" i="1"/>
  <c r="B244" i="1"/>
  <c r="B245" i="1"/>
  <c r="B246" i="1"/>
  <c r="B247" i="1"/>
  <c r="B248" i="1"/>
  <c r="B249" i="1"/>
  <c r="B250" i="1"/>
  <c r="B251" i="1"/>
  <c r="B252" i="1"/>
  <c r="B253" i="1"/>
  <c r="B254" i="1"/>
  <c r="B255" i="1"/>
  <c r="B256" i="1"/>
  <c r="B257" i="1"/>
  <c r="B258" i="1"/>
  <c r="B259" i="1"/>
  <c r="B260" i="1"/>
  <c r="B261" i="1"/>
  <c r="B262" i="1"/>
  <c r="B263" i="1"/>
  <c r="B264" i="1"/>
  <c r="B265" i="1"/>
  <c r="B266" i="1"/>
  <c r="B267" i="1"/>
  <c r="B268" i="1"/>
  <c r="B269" i="1"/>
  <c r="B270" i="1"/>
  <c r="B271" i="1"/>
  <c r="B272" i="1"/>
  <c r="B273" i="1"/>
  <c r="B274" i="1"/>
  <c r="B275" i="1"/>
  <c r="B276" i="1"/>
  <c r="B277" i="1"/>
  <c r="B278" i="1"/>
  <c r="B279" i="1"/>
  <c r="B280" i="1"/>
  <c r="B281" i="1"/>
  <c r="B282" i="1"/>
  <c r="B283" i="1"/>
  <c r="B284" i="1"/>
  <c r="B285" i="1"/>
  <c r="B286" i="1"/>
  <c r="B287" i="1"/>
  <c r="B288" i="1"/>
  <c r="B289" i="1"/>
  <c r="B290" i="1"/>
  <c r="B291" i="1"/>
  <c r="B292" i="1"/>
  <c r="B293" i="1"/>
  <c r="B294" i="1"/>
  <c r="B295" i="1"/>
  <c r="B296" i="1"/>
  <c r="B297" i="1"/>
  <c r="B298" i="1"/>
  <c r="B299" i="1"/>
  <c r="B300" i="1"/>
  <c r="B301" i="1"/>
  <c r="B302" i="1"/>
  <c r="B303" i="1"/>
  <c r="B304" i="1"/>
  <c r="B305" i="1"/>
  <c r="B306" i="1"/>
  <c r="B307" i="1"/>
  <c r="B308" i="1"/>
  <c r="B309" i="1"/>
  <c r="B310" i="1"/>
  <c r="B311" i="1"/>
  <c r="B312" i="1"/>
  <c r="B313" i="1"/>
  <c r="B314" i="1"/>
  <c r="B315" i="1"/>
  <c r="B316" i="1"/>
  <c r="B317" i="1"/>
  <c r="B318" i="1"/>
  <c r="B319" i="1"/>
  <c r="B320" i="1"/>
  <c r="B321" i="1"/>
  <c r="B322" i="1"/>
  <c r="B323" i="1"/>
  <c r="B324" i="1"/>
  <c r="B325" i="1"/>
  <c r="B326" i="1"/>
  <c r="B327" i="1"/>
  <c r="B328" i="1"/>
  <c r="B329" i="1"/>
  <c r="B330" i="1"/>
  <c r="B331" i="1"/>
  <c r="B332" i="1"/>
  <c r="B333" i="1"/>
  <c r="B334" i="1"/>
  <c r="B335" i="1"/>
  <c r="B336" i="1"/>
  <c r="B337" i="1"/>
  <c r="B338" i="1"/>
  <c r="B339" i="1"/>
  <c r="B340" i="1"/>
  <c r="B341" i="1"/>
  <c r="B342" i="1"/>
  <c r="B343" i="1"/>
  <c r="B344" i="1"/>
  <c r="B345" i="1"/>
  <c r="B346" i="1"/>
  <c r="B347" i="1"/>
  <c r="B348" i="1"/>
  <c r="B349" i="1"/>
  <c r="B350" i="1"/>
  <c r="B351" i="1"/>
  <c r="B352" i="1"/>
  <c r="B353" i="1"/>
  <c r="B354" i="1"/>
  <c r="B355" i="1"/>
  <c r="B356" i="1"/>
  <c r="B357" i="1"/>
  <c r="B358" i="1"/>
  <c r="B359" i="1"/>
  <c r="B360" i="1"/>
  <c r="B361" i="1"/>
  <c r="B362" i="1"/>
  <c r="B363" i="1"/>
  <c r="B364" i="1"/>
  <c r="B365" i="1"/>
  <c r="B366" i="1"/>
  <c r="B367" i="1"/>
  <c r="B368" i="1"/>
  <c r="B369" i="1"/>
  <c r="B370" i="1"/>
  <c r="B371" i="1"/>
  <c r="B372" i="1"/>
  <c r="B373" i="1"/>
  <c r="B374" i="1"/>
  <c r="B375" i="1"/>
  <c r="B376" i="1"/>
  <c r="B377" i="1"/>
  <c r="B378" i="1"/>
  <c r="B379" i="1"/>
  <c r="B380" i="1"/>
  <c r="B381" i="1"/>
  <c r="B382" i="1"/>
  <c r="B383" i="1"/>
  <c r="B384" i="1"/>
  <c r="B385" i="1"/>
  <c r="B386" i="1"/>
  <c r="B387" i="1"/>
  <c r="B388" i="1"/>
  <c r="B389" i="1"/>
  <c r="B390" i="1"/>
  <c r="B391" i="1"/>
  <c r="B392" i="1"/>
  <c r="B393" i="1"/>
  <c r="B394" i="1"/>
  <c r="B395" i="1"/>
  <c r="B396" i="1"/>
  <c r="B397" i="1"/>
  <c r="B398" i="1"/>
  <c r="B399" i="1"/>
  <c r="B400" i="1"/>
  <c r="B401" i="1"/>
  <c r="B402" i="1"/>
  <c r="B403" i="1"/>
  <c r="B404" i="1"/>
  <c r="B405" i="1"/>
  <c r="B406" i="1"/>
  <c r="B407" i="1"/>
  <c r="B408" i="1"/>
  <c r="B409" i="1"/>
  <c r="B410" i="1"/>
  <c r="B411" i="1"/>
  <c r="B412" i="1"/>
  <c r="B413" i="1"/>
  <c r="B414" i="1"/>
  <c r="B415" i="1"/>
  <c r="B416" i="1"/>
  <c r="B417" i="1"/>
  <c r="B418" i="1"/>
  <c r="B419" i="1"/>
  <c r="B420" i="1"/>
  <c r="B421" i="1"/>
  <c r="B422" i="1"/>
  <c r="B423" i="1"/>
  <c r="B424" i="1"/>
  <c r="B425" i="1"/>
  <c r="B426" i="1"/>
  <c r="B427" i="1"/>
  <c r="B428" i="1"/>
  <c r="B429" i="1"/>
  <c r="B430" i="1"/>
  <c r="B431" i="1"/>
  <c r="B432" i="1"/>
  <c r="B433" i="1"/>
  <c r="B434" i="1"/>
  <c r="B435" i="1"/>
  <c r="B436" i="1"/>
  <c r="B437" i="1"/>
  <c r="B438" i="1"/>
  <c r="B439" i="1"/>
  <c r="B440" i="1"/>
  <c r="B441" i="1"/>
  <c r="B442" i="1"/>
  <c r="B443" i="1"/>
  <c r="B444" i="1"/>
  <c r="B445" i="1"/>
  <c r="B446" i="1"/>
  <c r="B447" i="1"/>
  <c r="B448" i="1"/>
  <c r="B449" i="1"/>
  <c r="B450" i="1"/>
  <c r="B451" i="1"/>
  <c r="B452" i="1"/>
  <c r="B453" i="1"/>
  <c r="B454" i="1"/>
  <c r="B455" i="1"/>
  <c r="B456" i="1"/>
  <c r="B457" i="1"/>
  <c r="B458" i="1"/>
  <c r="B459" i="1"/>
  <c r="B460" i="1"/>
  <c r="B461" i="1"/>
  <c r="B462" i="1"/>
  <c r="B463" i="1"/>
  <c r="B464" i="1"/>
  <c r="B465" i="1"/>
  <c r="B466" i="1"/>
  <c r="B467" i="1"/>
  <c r="B468" i="1"/>
  <c r="B469" i="1"/>
  <c r="B470" i="1"/>
  <c r="B471" i="1"/>
  <c r="B472" i="1"/>
  <c r="B473" i="1"/>
  <c r="B474" i="1"/>
  <c r="B475" i="1"/>
  <c r="B476" i="1"/>
  <c r="B477" i="1"/>
  <c r="B478" i="1"/>
  <c r="B479" i="1"/>
  <c r="B480" i="1"/>
  <c r="B481" i="1"/>
  <c r="B482" i="1"/>
  <c r="B483" i="1"/>
  <c r="B484" i="1"/>
  <c r="B485" i="1"/>
  <c r="B486" i="1"/>
  <c r="B487" i="1"/>
  <c r="B488" i="1"/>
  <c r="B489" i="1"/>
  <c r="B490" i="1"/>
  <c r="B491" i="1"/>
  <c r="B492" i="1"/>
  <c r="B493" i="1"/>
  <c r="B494" i="1"/>
  <c r="B495" i="1"/>
  <c r="B496" i="1"/>
  <c r="B497" i="1"/>
  <c r="B498" i="1"/>
  <c r="B499" i="1"/>
  <c r="B500" i="1"/>
  <c r="B501" i="1"/>
  <c r="B502" i="1"/>
  <c r="B503" i="1"/>
  <c r="B504" i="1"/>
  <c r="B505" i="1"/>
  <c r="B506" i="1"/>
  <c r="B507" i="1"/>
  <c r="B508" i="1"/>
  <c r="B509" i="1"/>
  <c r="B510" i="1"/>
  <c r="B511" i="1"/>
  <c r="B512" i="1"/>
  <c r="B513" i="1"/>
  <c r="B514" i="1"/>
  <c r="B515" i="1"/>
  <c r="B516" i="1"/>
  <c r="B517" i="1"/>
  <c r="B518" i="1"/>
  <c r="B519" i="1"/>
  <c r="B520" i="1"/>
  <c r="B521" i="1"/>
  <c r="B522" i="1"/>
  <c r="B523" i="1"/>
  <c r="B524" i="1"/>
  <c r="B525" i="1"/>
  <c r="B526" i="1"/>
  <c r="B527" i="1"/>
  <c r="B528" i="1"/>
  <c r="B529" i="1"/>
  <c r="B530" i="1"/>
  <c r="B531" i="1"/>
  <c r="B532" i="1"/>
  <c r="B533" i="1"/>
  <c r="B534" i="1"/>
  <c r="B535" i="1"/>
  <c r="B536" i="1"/>
  <c r="B537" i="1"/>
  <c r="B538" i="1"/>
  <c r="B539" i="1"/>
  <c r="B540" i="1"/>
  <c r="B541" i="1"/>
  <c r="B542" i="1"/>
  <c r="B543" i="1"/>
  <c r="B544" i="1"/>
  <c r="B545" i="1"/>
  <c r="B546" i="1"/>
  <c r="B547" i="1"/>
  <c r="B548" i="1"/>
  <c r="B549" i="1"/>
  <c r="B550" i="1"/>
  <c r="U550" i="1" l="1"/>
  <c r="U549" i="1"/>
  <c r="U548" i="1"/>
  <c r="U547" i="1"/>
  <c r="U546" i="1"/>
  <c r="U545" i="1"/>
  <c r="U544" i="1"/>
  <c r="U543" i="1"/>
  <c r="U542" i="1"/>
  <c r="U541" i="1"/>
  <c r="U540" i="1"/>
  <c r="U539" i="1"/>
  <c r="U538" i="1"/>
  <c r="U537" i="1"/>
  <c r="U536" i="1"/>
  <c r="U535" i="1"/>
  <c r="U534" i="1"/>
  <c r="U533" i="1"/>
  <c r="U532" i="1"/>
  <c r="U531" i="1"/>
  <c r="U530" i="1"/>
  <c r="U529" i="1"/>
  <c r="U528" i="1"/>
  <c r="U527" i="1"/>
  <c r="U526" i="1"/>
  <c r="U525" i="1"/>
  <c r="U524" i="1"/>
  <c r="U523" i="1"/>
  <c r="U522" i="1"/>
  <c r="U521" i="1"/>
  <c r="U520" i="1"/>
  <c r="U519" i="1"/>
  <c r="U518" i="1"/>
  <c r="U517" i="1"/>
  <c r="U516" i="1"/>
  <c r="U515" i="1"/>
  <c r="U514" i="1"/>
  <c r="U513" i="1"/>
  <c r="U512" i="1"/>
  <c r="U511" i="1"/>
  <c r="U510" i="1"/>
  <c r="U509" i="1"/>
  <c r="U508" i="1"/>
  <c r="U507" i="1"/>
  <c r="U506" i="1"/>
  <c r="U505" i="1"/>
  <c r="U504" i="1"/>
  <c r="U503" i="1"/>
  <c r="U502" i="1"/>
  <c r="U501" i="1"/>
  <c r="U500" i="1"/>
  <c r="U499" i="1"/>
  <c r="U498" i="1"/>
  <c r="U497" i="1"/>
  <c r="U496" i="1"/>
  <c r="U495" i="1"/>
  <c r="U494" i="1"/>
  <c r="U493" i="1"/>
  <c r="U492" i="1"/>
  <c r="U491" i="1"/>
  <c r="U490" i="1"/>
  <c r="U489" i="1"/>
  <c r="U488" i="1"/>
  <c r="U487" i="1"/>
  <c r="U486" i="1"/>
  <c r="U485" i="1"/>
  <c r="U484" i="1"/>
  <c r="U483" i="1"/>
  <c r="U482" i="1"/>
  <c r="U481" i="1"/>
  <c r="U480" i="1"/>
  <c r="U479" i="1"/>
  <c r="U478" i="1"/>
  <c r="U477" i="1"/>
  <c r="U476" i="1"/>
  <c r="U475" i="1"/>
  <c r="U474" i="1"/>
  <c r="U473" i="1"/>
  <c r="U472" i="1"/>
  <c r="U471" i="1"/>
  <c r="U470" i="1"/>
  <c r="U469" i="1"/>
  <c r="U468" i="1"/>
  <c r="U467" i="1"/>
  <c r="U466" i="1"/>
  <c r="U465" i="1"/>
  <c r="U464" i="1"/>
  <c r="U463" i="1"/>
  <c r="U462" i="1"/>
  <c r="U461" i="1"/>
  <c r="U460" i="1"/>
  <c r="U459" i="1"/>
  <c r="U458" i="1"/>
  <c r="U457" i="1"/>
  <c r="U456" i="1"/>
  <c r="U455" i="1"/>
  <c r="U454" i="1"/>
  <c r="U453" i="1"/>
  <c r="U452" i="1"/>
  <c r="U451" i="1"/>
  <c r="U450" i="1"/>
  <c r="U449" i="1"/>
  <c r="U448" i="1"/>
  <c r="U447" i="1"/>
  <c r="U446" i="1"/>
  <c r="U445" i="1"/>
  <c r="U444" i="1"/>
  <c r="U443" i="1"/>
  <c r="U442" i="1"/>
  <c r="U441" i="1"/>
  <c r="U440" i="1"/>
  <c r="U439" i="1"/>
  <c r="U438" i="1"/>
  <c r="U437" i="1"/>
  <c r="U436" i="1"/>
  <c r="U435" i="1"/>
  <c r="U434" i="1"/>
  <c r="U433" i="1"/>
  <c r="U432" i="1"/>
  <c r="U431" i="1"/>
  <c r="U430" i="1"/>
  <c r="U429" i="1"/>
  <c r="U428" i="1"/>
  <c r="U427" i="1"/>
  <c r="U426" i="1"/>
  <c r="U425" i="1"/>
  <c r="U424" i="1"/>
  <c r="U423" i="1"/>
  <c r="U422" i="1"/>
  <c r="U421" i="1"/>
  <c r="U420" i="1"/>
  <c r="U419" i="1"/>
  <c r="U418" i="1"/>
  <c r="U417" i="1"/>
  <c r="U416" i="1"/>
  <c r="U415" i="1"/>
  <c r="U414" i="1"/>
  <c r="U413" i="1"/>
  <c r="U412" i="1"/>
  <c r="U411" i="1"/>
  <c r="U410" i="1"/>
  <c r="U409" i="1"/>
  <c r="U408" i="1"/>
  <c r="U407" i="1"/>
  <c r="U406" i="1"/>
  <c r="U405" i="1"/>
  <c r="U404" i="1"/>
  <c r="U403" i="1"/>
  <c r="U402" i="1"/>
  <c r="U401" i="1"/>
  <c r="U400" i="1"/>
  <c r="U399" i="1"/>
  <c r="U398" i="1"/>
  <c r="U397" i="1"/>
  <c r="U396" i="1"/>
  <c r="U395" i="1"/>
  <c r="U394" i="1"/>
  <c r="U393" i="1"/>
  <c r="U392" i="1"/>
  <c r="U391" i="1"/>
  <c r="U390" i="1"/>
  <c r="U389" i="1"/>
  <c r="U388" i="1"/>
  <c r="U387" i="1"/>
  <c r="U386" i="1"/>
  <c r="U385" i="1"/>
  <c r="U384" i="1"/>
  <c r="U383" i="1"/>
  <c r="U382" i="1"/>
  <c r="U381" i="1"/>
  <c r="U380" i="1"/>
  <c r="U379" i="1"/>
  <c r="U378" i="1"/>
  <c r="U377" i="1"/>
  <c r="U376" i="1"/>
  <c r="U375" i="1"/>
  <c r="U374" i="1"/>
  <c r="U373" i="1"/>
  <c r="U372" i="1"/>
  <c r="U371" i="1"/>
  <c r="U370" i="1"/>
  <c r="U369" i="1"/>
  <c r="U368" i="1"/>
  <c r="U367" i="1"/>
  <c r="U366" i="1"/>
  <c r="U365" i="1"/>
  <c r="U364" i="1"/>
  <c r="U363" i="1"/>
  <c r="U362" i="1"/>
  <c r="U361" i="1"/>
  <c r="U360" i="1"/>
  <c r="U359" i="1"/>
  <c r="U358" i="1"/>
  <c r="U357" i="1"/>
  <c r="U356" i="1"/>
  <c r="U355" i="1"/>
  <c r="U354" i="1"/>
  <c r="U353" i="1"/>
  <c r="U352" i="1"/>
  <c r="U351" i="1"/>
  <c r="U350" i="1"/>
  <c r="U349" i="1"/>
  <c r="U348" i="1"/>
  <c r="U347" i="1"/>
  <c r="U346" i="1"/>
  <c r="U345" i="1"/>
  <c r="U344" i="1"/>
  <c r="U343" i="1"/>
  <c r="U342" i="1"/>
  <c r="U341" i="1"/>
  <c r="U340" i="1"/>
  <c r="U339" i="1"/>
  <c r="U338" i="1"/>
  <c r="U337" i="1"/>
  <c r="U336" i="1"/>
  <c r="U335" i="1"/>
  <c r="U334" i="1"/>
  <c r="U333" i="1"/>
  <c r="U332" i="1"/>
  <c r="U331" i="1"/>
  <c r="U330" i="1"/>
  <c r="U329" i="1"/>
  <c r="U328" i="1"/>
  <c r="U327" i="1"/>
  <c r="U326" i="1"/>
  <c r="U325" i="1"/>
  <c r="U324" i="1"/>
  <c r="U323" i="1"/>
  <c r="U322" i="1"/>
  <c r="U321" i="1"/>
  <c r="U320" i="1"/>
  <c r="U319" i="1"/>
  <c r="U318" i="1"/>
  <c r="U317" i="1"/>
  <c r="U316" i="1"/>
  <c r="U315" i="1"/>
  <c r="U314" i="1"/>
  <c r="U313" i="1"/>
  <c r="U312" i="1"/>
  <c r="U311" i="1"/>
  <c r="U310" i="1"/>
  <c r="U309" i="1"/>
  <c r="U308" i="1"/>
  <c r="U307" i="1"/>
  <c r="U306" i="1"/>
  <c r="U305" i="1"/>
  <c r="U304" i="1"/>
  <c r="U303" i="1"/>
  <c r="U302" i="1"/>
  <c r="U301" i="1"/>
  <c r="U300" i="1"/>
  <c r="U299" i="1"/>
  <c r="U298" i="1"/>
  <c r="U297" i="1"/>
  <c r="U296" i="1"/>
  <c r="U295" i="1"/>
  <c r="U294" i="1"/>
  <c r="U293" i="1"/>
  <c r="U292" i="1"/>
  <c r="U291" i="1"/>
  <c r="U290" i="1"/>
  <c r="U289" i="1"/>
  <c r="U288" i="1"/>
  <c r="U287" i="1"/>
  <c r="U286" i="1"/>
  <c r="U285" i="1"/>
  <c r="U284" i="1"/>
  <c r="U283" i="1"/>
  <c r="U282" i="1"/>
  <c r="U281" i="1"/>
  <c r="U280" i="1"/>
  <c r="U279" i="1"/>
  <c r="U278" i="1"/>
  <c r="U277" i="1"/>
  <c r="U276" i="1"/>
  <c r="U275" i="1"/>
  <c r="U274" i="1"/>
  <c r="U273" i="1"/>
  <c r="U272" i="1"/>
  <c r="U271" i="1"/>
  <c r="U270" i="1"/>
  <c r="U269" i="1"/>
  <c r="U268" i="1"/>
  <c r="U267" i="1"/>
  <c r="U266" i="1"/>
  <c r="U265" i="1"/>
  <c r="U264" i="1"/>
  <c r="U263" i="1"/>
  <c r="U262" i="1"/>
  <c r="U261" i="1"/>
  <c r="U260" i="1"/>
  <c r="U259" i="1"/>
  <c r="U258" i="1"/>
  <c r="U257" i="1"/>
  <c r="U256" i="1"/>
  <c r="U255" i="1"/>
  <c r="U254" i="1"/>
  <c r="U253" i="1"/>
  <c r="U252" i="1"/>
  <c r="U251" i="1"/>
  <c r="U250" i="1"/>
  <c r="U249" i="1"/>
  <c r="U248" i="1"/>
  <c r="U247" i="1"/>
  <c r="U246" i="1"/>
  <c r="U245" i="1"/>
  <c r="U244" i="1"/>
  <c r="U243" i="1"/>
  <c r="U242" i="1"/>
  <c r="U241" i="1"/>
  <c r="U240" i="1"/>
  <c r="U239" i="1"/>
  <c r="U238" i="1"/>
  <c r="U237" i="1"/>
  <c r="U236" i="1"/>
  <c r="U235" i="1"/>
  <c r="U234" i="1"/>
  <c r="U233" i="1"/>
  <c r="U232" i="1"/>
  <c r="U231" i="1"/>
  <c r="U230" i="1"/>
  <c r="U229" i="1"/>
  <c r="U228" i="1"/>
  <c r="U227" i="1"/>
  <c r="U226" i="1"/>
  <c r="U225" i="1"/>
  <c r="U224" i="1"/>
  <c r="U223" i="1"/>
  <c r="U222" i="1"/>
  <c r="U221" i="1"/>
  <c r="U220" i="1"/>
  <c r="U219" i="1"/>
  <c r="U218" i="1"/>
  <c r="U217" i="1"/>
  <c r="U216" i="1"/>
  <c r="U215" i="1"/>
  <c r="U214" i="1"/>
  <c r="U213" i="1"/>
  <c r="U212" i="1"/>
  <c r="U211" i="1"/>
  <c r="U210" i="1"/>
  <c r="U209" i="1"/>
  <c r="U208" i="1"/>
  <c r="U207" i="1"/>
  <c r="U206" i="1"/>
  <c r="U205" i="1"/>
  <c r="U204" i="1"/>
  <c r="U203" i="1"/>
  <c r="U202" i="1"/>
  <c r="U201" i="1"/>
  <c r="U200" i="1"/>
  <c r="U199" i="1"/>
  <c r="U198" i="1"/>
  <c r="U197" i="1"/>
  <c r="U196" i="1"/>
  <c r="U195" i="1"/>
  <c r="U194" i="1"/>
  <c r="U193" i="1"/>
  <c r="U192" i="1"/>
  <c r="U191" i="1"/>
  <c r="U190" i="1"/>
  <c r="U189" i="1"/>
  <c r="U188" i="1"/>
  <c r="U187" i="1"/>
  <c r="U186" i="1"/>
  <c r="U185" i="1"/>
  <c r="U184" i="1"/>
  <c r="U183" i="1"/>
  <c r="U182" i="1"/>
  <c r="U181" i="1"/>
  <c r="U180" i="1"/>
  <c r="U179" i="1"/>
  <c r="U178" i="1"/>
  <c r="U177" i="1"/>
  <c r="U176" i="1"/>
  <c r="U175" i="1"/>
  <c r="U174" i="1"/>
  <c r="U173" i="1"/>
  <c r="U172" i="1"/>
  <c r="U171" i="1"/>
  <c r="U170" i="1"/>
  <c r="U169" i="1"/>
  <c r="U168" i="1"/>
  <c r="U167" i="1"/>
  <c r="U166" i="1"/>
  <c r="U165" i="1"/>
  <c r="U164" i="1"/>
  <c r="U163" i="1"/>
  <c r="U162" i="1"/>
  <c r="U161" i="1"/>
  <c r="U160" i="1"/>
  <c r="U159" i="1"/>
  <c r="U158" i="1"/>
  <c r="U157" i="1"/>
  <c r="U156" i="1"/>
  <c r="U155" i="1"/>
  <c r="U154" i="1"/>
  <c r="U153" i="1"/>
  <c r="U152" i="1"/>
  <c r="U151" i="1"/>
  <c r="U150" i="1"/>
  <c r="U149" i="1"/>
  <c r="U148" i="1"/>
  <c r="U147" i="1"/>
  <c r="U146" i="1"/>
  <c r="U145" i="1"/>
  <c r="U144" i="1"/>
  <c r="U143" i="1"/>
  <c r="U142" i="1"/>
  <c r="U141" i="1"/>
  <c r="U140" i="1"/>
  <c r="U139" i="1"/>
  <c r="U138" i="1"/>
  <c r="U137" i="1"/>
  <c r="U136" i="1"/>
  <c r="U135" i="1"/>
  <c r="U134" i="1"/>
  <c r="U133" i="1"/>
  <c r="U132" i="1"/>
  <c r="U131" i="1"/>
  <c r="U130" i="1"/>
  <c r="U129" i="1"/>
  <c r="U128" i="1"/>
  <c r="U127" i="1"/>
  <c r="U126" i="1"/>
  <c r="U125" i="1"/>
  <c r="U124" i="1"/>
  <c r="U123" i="1"/>
  <c r="U122" i="1"/>
  <c r="U121" i="1"/>
  <c r="U120" i="1"/>
  <c r="U119" i="1"/>
  <c r="U118" i="1"/>
  <c r="U117" i="1"/>
  <c r="U116" i="1"/>
  <c r="U115" i="1"/>
  <c r="U114" i="1"/>
  <c r="U113" i="1"/>
  <c r="U112" i="1"/>
  <c r="U111" i="1"/>
  <c r="U110" i="1"/>
  <c r="U109" i="1"/>
  <c r="U108" i="1"/>
  <c r="U107" i="1"/>
  <c r="U106" i="1"/>
  <c r="U105" i="1"/>
  <c r="U104" i="1"/>
  <c r="U103" i="1"/>
  <c r="U102" i="1"/>
  <c r="U101" i="1"/>
  <c r="U100" i="1"/>
  <c r="U99" i="1"/>
  <c r="U98" i="1"/>
  <c r="U97" i="1"/>
  <c r="U96" i="1"/>
  <c r="U95" i="1"/>
  <c r="U94" i="1"/>
  <c r="U93" i="1"/>
  <c r="U92" i="1"/>
  <c r="U91" i="1"/>
  <c r="U90" i="1"/>
  <c r="U89" i="1"/>
  <c r="U88" i="1"/>
  <c r="U87" i="1"/>
  <c r="U86" i="1"/>
  <c r="U85" i="1"/>
  <c r="U84" i="1"/>
  <c r="U83" i="1"/>
  <c r="U82" i="1"/>
  <c r="U81" i="1"/>
  <c r="U80" i="1"/>
  <c r="U79" i="1"/>
  <c r="U78" i="1"/>
  <c r="U77" i="1"/>
  <c r="U76" i="1"/>
  <c r="U75" i="1"/>
  <c r="U74" i="1"/>
  <c r="U73" i="1"/>
  <c r="U72" i="1"/>
  <c r="U71" i="1"/>
  <c r="U70" i="1"/>
  <c r="U69" i="1"/>
  <c r="U68" i="1"/>
  <c r="U67" i="1"/>
  <c r="U66" i="1"/>
  <c r="U65" i="1"/>
  <c r="U64" i="1"/>
  <c r="U63" i="1"/>
  <c r="U62" i="1"/>
  <c r="U61" i="1"/>
  <c r="U60" i="1"/>
  <c r="U59" i="1"/>
  <c r="U58" i="1"/>
  <c r="U57" i="1"/>
  <c r="U56" i="1"/>
  <c r="U55" i="1"/>
  <c r="U54" i="1"/>
  <c r="U53" i="1"/>
  <c r="U52" i="1"/>
  <c r="U51" i="1"/>
  <c r="U50" i="1"/>
  <c r="U49" i="1"/>
  <c r="U48" i="1"/>
  <c r="U47" i="1"/>
  <c r="U46" i="1"/>
  <c r="U45" i="1"/>
  <c r="U44" i="1"/>
  <c r="U43" i="1"/>
  <c r="U42" i="1"/>
  <c r="U41" i="1"/>
  <c r="U40" i="1"/>
  <c r="U39" i="1"/>
  <c r="U38" i="1"/>
  <c r="U37" i="1"/>
  <c r="U36" i="1"/>
  <c r="U35" i="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U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T72" i="1"/>
  <c r="T73" i="1"/>
  <c r="T74" i="1"/>
  <c r="T75" i="1"/>
  <c r="T76" i="1"/>
  <c r="T77" i="1"/>
  <c r="T78" i="1"/>
  <c r="T79" i="1"/>
  <c r="T80" i="1"/>
  <c r="T81" i="1"/>
  <c r="T82" i="1"/>
  <c r="T83" i="1"/>
  <c r="T84" i="1"/>
  <c r="T85" i="1"/>
  <c r="T86" i="1"/>
  <c r="T87" i="1"/>
  <c r="T88" i="1"/>
  <c r="T89" i="1"/>
  <c r="T90" i="1"/>
  <c r="T91" i="1"/>
  <c r="T92" i="1"/>
  <c r="T93" i="1"/>
  <c r="T94" i="1"/>
  <c r="T95" i="1"/>
  <c r="T96" i="1"/>
  <c r="T97" i="1"/>
  <c r="T98" i="1"/>
  <c r="T99" i="1"/>
  <c r="T100" i="1"/>
  <c r="T101" i="1"/>
  <c r="T102" i="1"/>
  <c r="T103" i="1"/>
  <c r="T104" i="1"/>
  <c r="T105" i="1"/>
  <c r="T106" i="1"/>
  <c r="T107" i="1"/>
  <c r="T108" i="1"/>
  <c r="T109" i="1"/>
  <c r="T110" i="1"/>
  <c r="T111" i="1"/>
  <c r="T112" i="1"/>
  <c r="T113" i="1"/>
  <c r="T114" i="1"/>
  <c r="T115" i="1"/>
  <c r="T116" i="1"/>
  <c r="T117" i="1"/>
  <c r="T118" i="1"/>
  <c r="T119" i="1"/>
  <c r="T120" i="1"/>
  <c r="T121" i="1"/>
  <c r="T122" i="1"/>
  <c r="T123" i="1"/>
  <c r="T124" i="1"/>
  <c r="T125" i="1"/>
  <c r="T126" i="1"/>
  <c r="T127" i="1"/>
  <c r="T128" i="1"/>
  <c r="T129" i="1"/>
  <c r="T130" i="1"/>
  <c r="T131" i="1"/>
  <c r="T132" i="1"/>
  <c r="T133" i="1"/>
  <c r="T134" i="1"/>
  <c r="T135" i="1"/>
  <c r="T136" i="1"/>
  <c r="T137" i="1"/>
  <c r="T138" i="1"/>
  <c r="T139" i="1"/>
  <c r="T140" i="1"/>
  <c r="T141" i="1"/>
  <c r="T142" i="1"/>
  <c r="T143" i="1"/>
  <c r="T144" i="1"/>
  <c r="T145" i="1"/>
  <c r="T146" i="1"/>
  <c r="T147" i="1"/>
  <c r="T148" i="1"/>
  <c r="T149" i="1"/>
  <c r="T150" i="1"/>
  <c r="T151" i="1"/>
  <c r="T152" i="1"/>
  <c r="T153" i="1"/>
  <c r="T154" i="1"/>
  <c r="T155" i="1"/>
  <c r="T156" i="1"/>
  <c r="T157" i="1"/>
  <c r="T158" i="1"/>
  <c r="T159" i="1"/>
  <c r="T160" i="1"/>
  <c r="T161" i="1"/>
  <c r="T162" i="1"/>
  <c r="T163" i="1"/>
  <c r="T164" i="1"/>
  <c r="T165" i="1"/>
  <c r="T166" i="1"/>
  <c r="T167" i="1"/>
  <c r="T168" i="1"/>
  <c r="T169" i="1"/>
  <c r="T170" i="1"/>
  <c r="T171" i="1"/>
  <c r="T172" i="1"/>
  <c r="T173" i="1"/>
  <c r="T174" i="1"/>
  <c r="T175" i="1"/>
  <c r="T176" i="1"/>
  <c r="T177" i="1"/>
  <c r="T178" i="1"/>
  <c r="T179" i="1"/>
  <c r="T180" i="1"/>
  <c r="T181" i="1"/>
  <c r="T182" i="1"/>
  <c r="T183" i="1"/>
  <c r="T184" i="1"/>
  <c r="T185" i="1"/>
  <c r="T186" i="1"/>
  <c r="T187" i="1"/>
  <c r="T188" i="1"/>
  <c r="T189" i="1"/>
  <c r="T190" i="1"/>
  <c r="T191" i="1"/>
  <c r="T192" i="1"/>
  <c r="T193" i="1"/>
  <c r="T194" i="1"/>
  <c r="T195" i="1"/>
  <c r="T196" i="1"/>
  <c r="T197" i="1"/>
  <c r="T198" i="1"/>
  <c r="T199" i="1"/>
  <c r="T200" i="1"/>
  <c r="T201" i="1"/>
  <c r="T202" i="1"/>
  <c r="T203" i="1"/>
  <c r="T204" i="1"/>
  <c r="T205" i="1"/>
  <c r="T206" i="1"/>
  <c r="T207" i="1"/>
  <c r="T208" i="1"/>
  <c r="T209" i="1"/>
  <c r="T210" i="1"/>
  <c r="T211" i="1"/>
  <c r="T212" i="1"/>
  <c r="T213" i="1"/>
  <c r="T214" i="1"/>
  <c r="T215" i="1"/>
  <c r="T216" i="1"/>
  <c r="T217" i="1"/>
  <c r="T218" i="1"/>
  <c r="T219" i="1"/>
  <c r="T220" i="1"/>
  <c r="T221" i="1"/>
  <c r="T222" i="1"/>
  <c r="T223" i="1"/>
  <c r="T224" i="1"/>
  <c r="T225" i="1"/>
  <c r="T226" i="1"/>
  <c r="T227" i="1"/>
  <c r="T228" i="1"/>
  <c r="T229" i="1"/>
  <c r="T230" i="1"/>
  <c r="T231" i="1"/>
  <c r="T232" i="1"/>
  <c r="T233" i="1"/>
  <c r="T234" i="1"/>
  <c r="T235" i="1"/>
  <c r="T236" i="1"/>
  <c r="T237" i="1"/>
  <c r="T238" i="1"/>
  <c r="T239" i="1"/>
  <c r="T240" i="1"/>
  <c r="T241" i="1"/>
  <c r="T242" i="1"/>
  <c r="T243" i="1"/>
  <c r="T244" i="1"/>
  <c r="T245" i="1"/>
  <c r="T246" i="1"/>
  <c r="T247" i="1"/>
  <c r="T248" i="1"/>
  <c r="T249" i="1"/>
  <c r="T250" i="1"/>
  <c r="T251" i="1"/>
  <c r="T252" i="1"/>
  <c r="T253" i="1"/>
  <c r="T254" i="1"/>
  <c r="T255" i="1"/>
  <c r="T256" i="1"/>
  <c r="T257" i="1"/>
  <c r="T258" i="1"/>
  <c r="T259" i="1"/>
  <c r="T260" i="1"/>
  <c r="T261" i="1"/>
  <c r="T262" i="1"/>
  <c r="T263" i="1"/>
  <c r="T264" i="1"/>
  <c r="T265" i="1"/>
  <c r="T266" i="1"/>
  <c r="T267" i="1"/>
  <c r="T268" i="1"/>
  <c r="T269" i="1"/>
  <c r="T270" i="1"/>
  <c r="T271" i="1"/>
  <c r="T272" i="1"/>
  <c r="T273" i="1"/>
  <c r="T274" i="1"/>
  <c r="T275" i="1"/>
  <c r="T276" i="1"/>
  <c r="T277" i="1"/>
  <c r="T278" i="1"/>
  <c r="T279" i="1"/>
  <c r="T280" i="1"/>
  <c r="T281" i="1"/>
  <c r="T282" i="1"/>
  <c r="T283" i="1"/>
  <c r="T284" i="1"/>
  <c r="T285" i="1"/>
  <c r="T286" i="1"/>
  <c r="T287" i="1"/>
  <c r="T288" i="1"/>
  <c r="T289" i="1"/>
  <c r="T290" i="1"/>
  <c r="T291" i="1"/>
  <c r="T292" i="1"/>
  <c r="T293" i="1"/>
  <c r="T294" i="1"/>
  <c r="T295" i="1"/>
  <c r="T296" i="1"/>
  <c r="T297" i="1"/>
  <c r="T298" i="1"/>
  <c r="T299" i="1"/>
  <c r="T300" i="1"/>
  <c r="T301" i="1"/>
  <c r="T302" i="1"/>
  <c r="T303" i="1"/>
  <c r="T304" i="1"/>
  <c r="T305" i="1"/>
  <c r="T306" i="1"/>
  <c r="T307" i="1"/>
  <c r="T308" i="1"/>
  <c r="T309" i="1"/>
  <c r="T310" i="1"/>
  <c r="T311" i="1"/>
  <c r="T312" i="1"/>
  <c r="T313" i="1"/>
  <c r="T314" i="1"/>
  <c r="T315" i="1"/>
  <c r="T316" i="1"/>
  <c r="T317" i="1"/>
  <c r="T318" i="1"/>
  <c r="T319" i="1"/>
  <c r="T320" i="1"/>
  <c r="T321" i="1"/>
  <c r="T322" i="1"/>
  <c r="T323" i="1"/>
  <c r="T324" i="1"/>
  <c r="T325" i="1"/>
  <c r="T326" i="1"/>
  <c r="T327" i="1"/>
  <c r="T328" i="1"/>
  <c r="T329" i="1"/>
  <c r="T330" i="1"/>
  <c r="T331" i="1"/>
  <c r="T332" i="1"/>
  <c r="T333" i="1"/>
  <c r="T334" i="1"/>
  <c r="T335" i="1"/>
  <c r="T336" i="1"/>
  <c r="T337" i="1"/>
  <c r="T338" i="1"/>
  <c r="T339" i="1"/>
  <c r="T340" i="1"/>
  <c r="T341" i="1"/>
  <c r="T342" i="1"/>
  <c r="T343" i="1"/>
  <c r="T344" i="1"/>
  <c r="T345" i="1"/>
  <c r="T346" i="1"/>
  <c r="T347" i="1"/>
  <c r="T348" i="1"/>
  <c r="T349" i="1"/>
  <c r="T350" i="1"/>
  <c r="T351" i="1"/>
  <c r="T352" i="1"/>
  <c r="T353" i="1"/>
  <c r="T354" i="1"/>
  <c r="T355" i="1"/>
  <c r="T356" i="1"/>
  <c r="T357" i="1"/>
  <c r="T358" i="1"/>
  <c r="T359" i="1"/>
  <c r="T360" i="1"/>
  <c r="T361" i="1"/>
  <c r="T362" i="1"/>
  <c r="T363" i="1"/>
  <c r="T364" i="1"/>
  <c r="T365" i="1"/>
  <c r="T366" i="1"/>
  <c r="T367" i="1"/>
  <c r="T368" i="1"/>
  <c r="T369" i="1"/>
  <c r="T370" i="1"/>
  <c r="T371" i="1"/>
  <c r="T372" i="1"/>
  <c r="T373" i="1"/>
  <c r="T374" i="1"/>
  <c r="T375" i="1"/>
  <c r="T376" i="1"/>
  <c r="T377" i="1"/>
  <c r="T378" i="1"/>
  <c r="T379" i="1"/>
  <c r="T380" i="1"/>
  <c r="T381" i="1"/>
  <c r="T382" i="1"/>
  <c r="T383" i="1"/>
  <c r="T384" i="1"/>
  <c r="T385" i="1"/>
  <c r="T386" i="1"/>
  <c r="T387" i="1"/>
  <c r="T388" i="1"/>
  <c r="T389" i="1"/>
  <c r="T390" i="1"/>
  <c r="T391" i="1"/>
  <c r="T392" i="1"/>
  <c r="T393" i="1"/>
  <c r="T394" i="1"/>
  <c r="T395" i="1"/>
  <c r="T396" i="1"/>
  <c r="T397" i="1"/>
  <c r="T398" i="1"/>
  <c r="T399" i="1"/>
  <c r="T400" i="1"/>
  <c r="T401" i="1"/>
  <c r="T402" i="1"/>
  <c r="T403" i="1"/>
  <c r="T404" i="1"/>
  <c r="T405" i="1"/>
  <c r="T406" i="1"/>
  <c r="T407" i="1"/>
  <c r="T408" i="1"/>
  <c r="T409" i="1"/>
  <c r="T410" i="1"/>
  <c r="T411" i="1"/>
  <c r="T412" i="1"/>
  <c r="T413" i="1"/>
  <c r="T414" i="1"/>
  <c r="T415" i="1"/>
  <c r="T416" i="1"/>
  <c r="T417" i="1"/>
  <c r="T418" i="1"/>
  <c r="T419" i="1"/>
  <c r="T420" i="1"/>
  <c r="T421" i="1"/>
  <c r="T422" i="1"/>
  <c r="T423" i="1"/>
  <c r="T424" i="1"/>
  <c r="T425" i="1"/>
  <c r="T426" i="1"/>
  <c r="T427" i="1"/>
  <c r="T428" i="1"/>
  <c r="T429" i="1"/>
  <c r="T430" i="1"/>
  <c r="T431" i="1"/>
  <c r="T432" i="1"/>
  <c r="T433" i="1"/>
  <c r="T434" i="1"/>
  <c r="T435" i="1"/>
  <c r="T436" i="1"/>
  <c r="T437" i="1"/>
  <c r="T438" i="1"/>
  <c r="T439" i="1"/>
  <c r="T440" i="1"/>
  <c r="T441" i="1"/>
  <c r="T442" i="1"/>
  <c r="T443" i="1"/>
  <c r="T444" i="1"/>
  <c r="T445" i="1"/>
  <c r="T446" i="1"/>
  <c r="T447" i="1"/>
  <c r="T448" i="1"/>
  <c r="T449" i="1"/>
  <c r="T450" i="1"/>
  <c r="T451" i="1"/>
  <c r="T452" i="1"/>
  <c r="T453" i="1"/>
  <c r="T454" i="1"/>
  <c r="T455" i="1"/>
  <c r="T456" i="1"/>
  <c r="T457" i="1"/>
  <c r="T458" i="1"/>
  <c r="T459" i="1"/>
  <c r="T460" i="1"/>
  <c r="T461" i="1"/>
  <c r="T462" i="1"/>
  <c r="T463" i="1"/>
  <c r="T464" i="1"/>
  <c r="T465" i="1"/>
  <c r="T466" i="1"/>
  <c r="T467" i="1"/>
  <c r="T468" i="1"/>
  <c r="T469" i="1"/>
  <c r="T470" i="1"/>
  <c r="T471" i="1"/>
  <c r="T472" i="1"/>
  <c r="T473" i="1"/>
  <c r="T474" i="1"/>
  <c r="T475" i="1"/>
  <c r="T476" i="1"/>
  <c r="T477" i="1"/>
  <c r="T478" i="1"/>
  <c r="T479" i="1"/>
  <c r="T480" i="1"/>
  <c r="T481" i="1"/>
  <c r="T482" i="1"/>
  <c r="T483" i="1"/>
  <c r="T484" i="1"/>
  <c r="T485" i="1"/>
  <c r="T486" i="1"/>
  <c r="T487" i="1"/>
  <c r="T488" i="1"/>
  <c r="T489" i="1"/>
  <c r="T490" i="1"/>
  <c r="T491" i="1"/>
  <c r="T492" i="1"/>
  <c r="T493" i="1"/>
  <c r="T494" i="1"/>
  <c r="T495" i="1"/>
  <c r="T496" i="1"/>
  <c r="T497" i="1"/>
  <c r="T498" i="1"/>
  <c r="T499" i="1"/>
  <c r="T500" i="1"/>
  <c r="T501" i="1"/>
  <c r="T502" i="1"/>
  <c r="T503" i="1"/>
  <c r="T504" i="1"/>
  <c r="T505" i="1"/>
  <c r="T506" i="1"/>
  <c r="T507" i="1"/>
  <c r="T508" i="1"/>
  <c r="T509" i="1"/>
  <c r="T510" i="1"/>
  <c r="T511" i="1"/>
  <c r="T512" i="1"/>
  <c r="T513" i="1"/>
  <c r="T514" i="1"/>
  <c r="T515" i="1"/>
  <c r="T516" i="1"/>
  <c r="T517" i="1"/>
  <c r="T518" i="1"/>
  <c r="T519" i="1"/>
  <c r="T520" i="1"/>
  <c r="T521" i="1"/>
  <c r="T522" i="1"/>
  <c r="T523" i="1"/>
  <c r="T524" i="1"/>
  <c r="T525" i="1"/>
  <c r="T526" i="1"/>
  <c r="T527" i="1"/>
  <c r="T528" i="1"/>
  <c r="T529" i="1"/>
  <c r="T530" i="1"/>
  <c r="T531" i="1"/>
  <c r="T532" i="1"/>
  <c r="T533" i="1"/>
  <c r="T534" i="1"/>
  <c r="T535" i="1"/>
  <c r="T536" i="1"/>
  <c r="T537" i="1"/>
  <c r="T538" i="1"/>
  <c r="T539" i="1"/>
  <c r="T540" i="1"/>
  <c r="T541" i="1"/>
  <c r="T542" i="1"/>
  <c r="T543" i="1"/>
  <c r="T544" i="1"/>
  <c r="T545" i="1"/>
  <c r="T546" i="1"/>
  <c r="T547" i="1"/>
  <c r="T548" i="1"/>
  <c r="T549" i="1"/>
  <c r="T550" i="1"/>
  <c r="T6" i="1"/>
  <c r="V8" i="1" l="1"/>
  <c r="V9" i="1"/>
  <c r="V10" i="1"/>
  <c r="V11" i="1"/>
  <c r="V12" i="1"/>
  <c r="V13" i="1"/>
  <c r="V14" i="1"/>
  <c r="V15" i="1"/>
  <c r="V16" i="1"/>
  <c r="V17" i="1"/>
  <c r="V18" i="1"/>
  <c r="V19" i="1"/>
  <c r="V20" i="1"/>
  <c r="V21" i="1"/>
  <c r="V22" i="1"/>
  <c r="V23" i="1"/>
  <c r="V24" i="1"/>
  <c r="V25" i="1"/>
  <c r="V26" i="1"/>
  <c r="V27" i="1"/>
  <c r="V28" i="1"/>
  <c r="V29" i="1"/>
  <c r="V30" i="1"/>
  <c r="V31" i="1"/>
  <c r="V32" i="1"/>
  <c r="V33" i="1"/>
  <c r="V34" i="1"/>
  <c r="V35" i="1"/>
  <c r="V36" i="1"/>
  <c r="V37" i="1"/>
  <c r="V38" i="1"/>
  <c r="V39" i="1"/>
  <c r="V40" i="1"/>
  <c r="V41" i="1"/>
  <c r="V42" i="1"/>
  <c r="V43" i="1"/>
  <c r="V44" i="1"/>
  <c r="V45" i="1"/>
  <c r="V46" i="1"/>
  <c r="V47" i="1"/>
  <c r="V48" i="1"/>
  <c r="V49" i="1"/>
  <c r="V50" i="1"/>
  <c r="V51" i="1"/>
  <c r="V52" i="1"/>
  <c r="V53" i="1"/>
  <c r="V54" i="1"/>
  <c r="V55" i="1"/>
  <c r="V56" i="1"/>
  <c r="V57" i="1"/>
  <c r="V58" i="1"/>
  <c r="V59" i="1"/>
  <c r="V60" i="1"/>
  <c r="V61" i="1"/>
  <c r="V62" i="1"/>
  <c r="V63" i="1"/>
  <c r="V64" i="1"/>
  <c r="V65" i="1"/>
  <c r="V66" i="1"/>
  <c r="V67" i="1"/>
  <c r="V68" i="1"/>
  <c r="V69" i="1"/>
  <c r="V70" i="1"/>
  <c r="V71" i="1"/>
  <c r="V72" i="1"/>
  <c r="V73" i="1"/>
  <c r="V74" i="1"/>
  <c r="V75" i="1"/>
  <c r="V76" i="1"/>
  <c r="V77" i="1"/>
  <c r="V78" i="1"/>
  <c r="V79" i="1"/>
  <c r="V80" i="1"/>
  <c r="V81" i="1"/>
  <c r="V82" i="1"/>
  <c r="V83" i="1"/>
  <c r="V84" i="1"/>
  <c r="V85" i="1"/>
  <c r="V86" i="1"/>
  <c r="V87" i="1"/>
  <c r="V88" i="1"/>
  <c r="V89" i="1"/>
  <c r="V90" i="1"/>
  <c r="V91" i="1"/>
  <c r="V92" i="1"/>
  <c r="V93" i="1"/>
  <c r="V94" i="1"/>
  <c r="V95" i="1"/>
  <c r="V96" i="1"/>
  <c r="V97" i="1"/>
  <c r="V98" i="1"/>
  <c r="V99" i="1"/>
  <c r="V100" i="1"/>
  <c r="V101" i="1"/>
  <c r="V102" i="1"/>
  <c r="V103" i="1"/>
  <c r="V104" i="1"/>
  <c r="V105" i="1"/>
  <c r="V106" i="1"/>
  <c r="V107" i="1"/>
  <c r="V108" i="1"/>
  <c r="V109" i="1"/>
  <c r="V110" i="1"/>
  <c r="V111" i="1"/>
  <c r="V112" i="1"/>
  <c r="V113" i="1"/>
  <c r="V114" i="1"/>
  <c r="V115" i="1"/>
  <c r="V116" i="1"/>
  <c r="V117" i="1"/>
  <c r="V118" i="1"/>
  <c r="V119" i="1"/>
  <c r="V120" i="1"/>
  <c r="V121" i="1"/>
  <c r="V122" i="1"/>
  <c r="V123" i="1"/>
  <c r="V124" i="1"/>
  <c r="V125" i="1"/>
  <c r="V126" i="1"/>
  <c r="V127" i="1"/>
  <c r="V128" i="1"/>
  <c r="V129" i="1"/>
  <c r="V130" i="1"/>
  <c r="V131" i="1"/>
  <c r="V132" i="1"/>
  <c r="V133" i="1"/>
  <c r="V134" i="1"/>
  <c r="V135" i="1"/>
  <c r="V136" i="1"/>
  <c r="V137" i="1"/>
  <c r="V138" i="1"/>
  <c r="V139" i="1"/>
  <c r="V140" i="1"/>
  <c r="V141" i="1"/>
  <c r="V142" i="1"/>
  <c r="V143" i="1"/>
  <c r="V144" i="1"/>
  <c r="V145" i="1"/>
  <c r="V146" i="1"/>
  <c r="V147" i="1"/>
  <c r="V148" i="1"/>
  <c r="V149" i="1"/>
  <c r="V150" i="1"/>
  <c r="V151" i="1"/>
  <c r="V152" i="1"/>
  <c r="V153" i="1"/>
  <c r="V154" i="1"/>
  <c r="V155" i="1"/>
  <c r="V156" i="1"/>
  <c r="V157" i="1"/>
  <c r="V158" i="1"/>
  <c r="V159" i="1"/>
  <c r="V160" i="1"/>
  <c r="V161" i="1"/>
  <c r="V162" i="1"/>
  <c r="V163" i="1"/>
  <c r="V164" i="1"/>
  <c r="V165" i="1"/>
  <c r="V166" i="1"/>
  <c r="V167" i="1"/>
  <c r="V168" i="1"/>
  <c r="V169" i="1"/>
  <c r="V170" i="1"/>
  <c r="V171" i="1"/>
  <c r="V172" i="1"/>
  <c r="V173" i="1"/>
  <c r="V174" i="1"/>
  <c r="V175" i="1"/>
  <c r="V176" i="1"/>
  <c r="V177" i="1"/>
  <c r="V178" i="1"/>
  <c r="V179" i="1"/>
  <c r="V180" i="1"/>
  <c r="V181" i="1"/>
  <c r="V182" i="1"/>
  <c r="V183" i="1"/>
  <c r="V184" i="1"/>
  <c r="V185" i="1"/>
  <c r="V186" i="1"/>
  <c r="V187" i="1"/>
  <c r="V188" i="1"/>
  <c r="V189" i="1"/>
  <c r="V190" i="1"/>
  <c r="V191" i="1"/>
  <c r="V192" i="1"/>
  <c r="V193" i="1"/>
  <c r="V194" i="1"/>
  <c r="V195" i="1"/>
  <c r="V196" i="1"/>
  <c r="V197" i="1"/>
  <c r="V198" i="1"/>
  <c r="V199" i="1"/>
  <c r="V200" i="1"/>
  <c r="V201" i="1"/>
  <c r="V202" i="1"/>
  <c r="V203" i="1"/>
  <c r="V204" i="1"/>
  <c r="V205" i="1"/>
  <c r="V206" i="1"/>
  <c r="V207" i="1"/>
  <c r="V208" i="1"/>
  <c r="V209" i="1"/>
  <c r="V210" i="1"/>
  <c r="V211" i="1"/>
  <c r="V212" i="1"/>
  <c r="V213" i="1"/>
  <c r="V214" i="1"/>
  <c r="V215" i="1"/>
  <c r="V216" i="1"/>
  <c r="V217" i="1"/>
  <c r="V218" i="1"/>
  <c r="V219" i="1"/>
  <c r="V220" i="1"/>
  <c r="V221" i="1"/>
  <c r="V222" i="1"/>
  <c r="V223" i="1"/>
  <c r="V224" i="1"/>
  <c r="V225" i="1"/>
  <c r="V226" i="1"/>
  <c r="V227" i="1"/>
  <c r="V228" i="1"/>
  <c r="V229" i="1"/>
  <c r="V230" i="1"/>
  <c r="V231" i="1"/>
  <c r="V232" i="1"/>
  <c r="V233" i="1"/>
  <c r="V234" i="1"/>
  <c r="V235" i="1"/>
  <c r="V236" i="1"/>
  <c r="V237" i="1"/>
  <c r="V238" i="1"/>
  <c r="V239" i="1"/>
  <c r="V240" i="1"/>
  <c r="V241" i="1"/>
  <c r="V242" i="1"/>
  <c r="V243" i="1"/>
  <c r="V244" i="1"/>
  <c r="V245" i="1"/>
  <c r="V246" i="1"/>
  <c r="V247" i="1"/>
  <c r="V248" i="1"/>
  <c r="V249" i="1"/>
  <c r="V250" i="1"/>
  <c r="V251" i="1"/>
  <c r="V252" i="1"/>
  <c r="V253" i="1"/>
  <c r="V254" i="1"/>
  <c r="V255" i="1"/>
  <c r="V256" i="1"/>
  <c r="V257" i="1"/>
  <c r="V258" i="1"/>
  <c r="V259" i="1"/>
  <c r="V260" i="1"/>
  <c r="V261" i="1"/>
  <c r="V262" i="1"/>
  <c r="V263" i="1"/>
  <c r="V264" i="1"/>
  <c r="V265" i="1"/>
  <c r="V266" i="1"/>
  <c r="V267" i="1"/>
  <c r="V268" i="1"/>
  <c r="V269" i="1"/>
  <c r="V270" i="1"/>
  <c r="V271" i="1"/>
  <c r="V272" i="1"/>
  <c r="V273" i="1"/>
  <c r="V274" i="1"/>
  <c r="V275" i="1"/>
  <c r="V276" i="1"/>
  <c r="V277" i="1"/>
  <c r="V278" i="1"/>
  <c r="V279" i="1"/>
  <c r="V280" i="1"/>
  <c r="V281" i="1"/>
  <c r="V282" i="1"/>
  <c r="V283" i="1"/>
  <c r="V284" i="1"/>
  <c r="V285" i="1"/>
  <c r="V286" i="1"/>
  <c r="V287" i="1"/>
  <c r="V288" i="1"/>
  <c r="V289" i="1"/>
  <c r="V290" i="1"/>
  <c r="V291" i="1"/>
  <c r="V292" i="1"/>
  <c r="V293" i="1"/>
  <c r="V294" i="1"/>
  <c r="V295" i="1"/>
  <c r="V296" i="1"/>
  <c r="V297" i="1"/>
  <c r="V298" i="1"/>
  <c r="V299" i="1"/>
  <c r="V300" i="1"/>
  <c r="V301" i="1"/>
  <c r="V302" i="1"/>
  <c r="V303" i="1"/>
  <c r="V304" i="1"/>
  <c r="V305" i="1"/>
  <c r="V306" i="1"/>
  <c r="V307" i="1"/>
  <c r="V308" i="1"/>
  <c r="V309" i="1"/>
  <c r="V310" i="1"/>
  <c r="V311" i="1"/>
  <c r="V312" i="1"/>
  <c r="V313" i="1"/>
  <c r="V314" i="1"/>
  <c r="V315" i="1"/>
  <c r="V316" i="1"/>
  <c r="V317" i="1"/>
  <c r="V318" i="1"/>
  <c r="V319" i="1"/>
  <c r="V320" i="1"/>
  <c r="V321" i="1"/>
  <c r="V322" i="1"/>
  <c r="V323" i="1"/>
  <c r="V324" i="1"/>
  <c r="V325" i="1"/>
  <c r="V326" i="1"/>
  <c r="V327" i="1"/>
  <c r="V328" i="1"/>
  <c r="V329" i="1"/>
  <c r="V330" i="1"/>
  <c r="V331" i="1"/>
  <c r="V332" i="1"/>
  <c r="V333" i="1"/>
  <c r="V334" i="1"/>
  <c r="V335" i="1"/>
  <c r="V336" i="1"/>
  <c r="V337" i="1"/>
  <c r="V338" i="1"/>
  <c r="V339" i="1"/>
  <c r="V340" i="1"/>
  <c r="V341" i="1"/>
  <c r="V342" i="1"/>
  <c r="V343" i="1"/>
  <c r="V344" i="1"/>
  <c r="V345" i="1"/>
  <c r="V346" i="1"/>
  <c r="V347" i="1"/>
  <c r="V348" i="1"/>
  <c r="V349" i="1"/>
  <c r="V350" i="1"/>
  <c r="V351" i="1"/>
  <c r="V352" i="1"/>
  <c r="V353" i="1"/>
  <c r="V354" i="1"/>
  <c r="V355" i="1"/>
  <c r="V356" i="1"/>
  <c r="V357" i="1"/>
  <c r="V358" i="1"/>
  <c r="V359" i="1"/>
  <c r="V360" i="1"/>
  <c r="V361" i="1"/>
  <c r="V362" i="1"/>
  <c r="V363" i="1"/>
  <c r="V364" i="1"/>
  <c r="V365" i="1"/>
  <c r="V366" i="1"/>
  <c r="V367" i="1"/>
  <c r="V368" i="1"/>
  <c r="V369" i="1"/>
  <c r="V370" i="1"/>
  <c r="V371" i="1"/>
  <c r="V372" i="1"/>
  <c r="V373" i="1"/>
  <c r="V374" i="1"/>
  <c r="V375" i="1"/>
  <c r="V376" i="1"/>
  <c r="V377" i="1"/>
  <c r="V378" i="1"/>
  <c r="V379" i="1"/>
  <c r="V380" i="1"/>
  <c r="V381" i="1"/>
  <c r="V382" i="1"/>
  <c r="V383" i="1"/>
  <c r="V384" i="1"/>
  <c r="V385" i="1"/>
  <c r="V386" i="1"/>
  <c r="V387" i="1"/>
  <c r="V388" i="1"/>
  <c r="V389" i="1"/>
  <c r="V390" i="1"/>
  <c r="V391" i="1"/>
  <c r="V392" i="1"/>
  <c r="V393" i="1"/>
  <c r="V394" i="1"/>
  <c r="V395" i="1"/>
  <c r="V396" i="1"/>
  <c r="V397" i="1"/>
  <c r="V398" i="1"/>
  <c r="V399" i="1"/>
  <c r="V400" i="1"/>
  <c r="V401" i="1"/>
  <c r="V402" i="1"/>
  <c r="V403" i="1"/>
  <c r="V404" i="1"/>
  <c r="V405" i="1"/>
  <c r="V406" i="1"/>
  <c r="V407" i="1"/>
  <c r="V408" i="1"/>
  <c r="V409" i="1"/>
  <c r="V410" i="1"/>
  <c r="V411" i="1"/>
  <c r="V412" i="1"/>
  <c r="V413" i="1"/>
  <c r="V414" i="1"/>
  <c r="V415" i="1"/>
  <c r="V416" i="1"/>
  <c r="V417" i="1"/>
  <c r="V418" i="1"/>
  <c r="V419" i="1"/>
  <c r="V420" i="1"/>
  <c r="V421" i="1"/>
  <c r="V422" i="1"/>
  <c r="V423" i="1"/>
  <c r="V424" i="1"/>
  <c r="V425" i="1"/>
  <c r="V426" i="1"/>
  <c r="V427" i="1"/>
  <c r="V428" i="1"/>
  <c r="V429" i="1"/>
  <c r="V430" i="1"/>
  <c r="V431" i="1"/>
  <c r="V432" i="1"/>
  <c r="V433" i="1"/>
  <c r="V434" i="1"/>
  <c r="V435" i="1"/>
  <c r="V436" i="1"/>
  <c r="V437" i="1"/>
  <c r="V438" i="1"/>
  <c r="V439" i="1"/>
  <c r="V440" i="1"/>
  <c r="V441" i="1"/>
  <c r="V442" i="1"/>
  <c r="V443" i="1"/>
  <c r="V444" i="1"/>
  <c r="V445" i="1"/>
  <c r="V446" i="1"/>
  <c r="V447" i="1"/>
  <c r="V448" i="1"/>
  <c r="V449" i="1"/>
  <c r="V450" i="1"/>
  <c r="V451" i="1"/>
  <c r="V452" i="1"/>
  <c r="V453" i="1"/>
  <c r="V454" i="1"/>
  <c r="V455" i="1"/>
  <c r="V456" i="1"/>
  <c r="V457" i="1"/>
  <c r="V458" i="1"/>
  <c r="V459" i="1"/>
  <c r="V460" i="1"/>
  <c r="V461" i="1"/>
  <c r="V462" i="1"/>
  <c r="V463" i="1"/>
  <c r="V464" i="1"/>
  <c r="V465" i="1"/>
  <c r="V466" i="1"/>
  <c r="V467" i="1"/>
  <c r="V468" i="1"/>
  <c r="V469" i="1"/>
  <c r="V470" i="1"/>
  <c r="V471" i="1"/>
  <c r="V472" i="1"/>
  <c r="V473" i="1"/>
  <c r="V474" i="1"/>
  <c r="V475" i="1"/>
  <c r="V476" i="1"/>
  <c r="V477" i="1"/>
  <c r="V478" i="1"/>
  <c r="V479" i="1"/>
  <c r="V480" i="1"/>
  <c r="V481" i="1"/>
  <c r="V482" i="1"/>
  <c r="V483" i="1"/>
  <c r="V484" i="1"/>
  <c r="V485" i="1"/>
  <c r="V486" i="1"/>
  <c r="V487" i="1"/>
  <c r="V488" i="1"/>
  <c r="V489" i="1"/>
  <c r="V490" i="1"/>
  <c r="V491" i="1"/>
  <c r="V492" i="1"/>
  <c r="V493" i="1"/>
  <c r="V494" i="1"/>
  <c r="V495" i="1"/>
  <c r="V496" i="1"/>
  <c r="V497" i="1"/>
  <c r="V498" i="1"/>
  <c r="V499" i="1"/>
  <c r="V500" i="1"/>
  <c r="V501" i="1"/>
  <c r="V502" i="1"/>
  <c r="V503" i="1"/>
  <c r="V504" i="1"/>
  <c r="V505" i="1"/>
  <c r="V506" i="1"/>
  <c r="V507" i="1"/>
  <c r="V508" i="1"/>
  <c r="V509" i="1"/>
  <c r="V510" i="1"/>
  <c r="V511" i="1"/>
  <c r="V512" i="1"/>
  <c r="V513" i="1"/>
  <c r="V514" i="1"/>
  <c r="V515" i="1"/>
  <c r="V516" i="1"/>
  <c r="V517" i="1"/>
  <c r="V518" i="1"/>
  <c r="V519" i="1"/>
  <c r="V520" i="1"/>
  <c r="V521" i="1"/>
  <c r="V522" i="1"/>
  <c r="V523" i="1"/>
  <c r="V524" i="1"/>
  <c r="V525" i="1"/>
  <c r="V526" i="1"/>
  <c r="V527" i="1"/>
  <c r="V528" i="1"/>
  <c r="V529" i="1"/>
  <c r="V530" i="1"/>
  <c r="V531" i="1"/>
  <c r="V532" i="1"/>
  <c r="V533" i="1"/>
  <c r="V534" i="1"/>
  <c r="V535" i="1"/>
  <c r="V536" i="1"/>
  <c r="V537" i="1"/>
  <c r="V538" i="1"/>
  <c r="V539" i="1"/>
  <c r="V540" i="1"/>
  <c r="V541" i="1"/>
  <c r="V542" i="1"/>
  <c r="V543" i="1"/>
  <c r="V544" i="1"/>
  <c r="V545" i="1"/>
  <c r="V546" i="1"/>
  <c r="V547" i="1"/>
  <c r="V548" i="1"/>
  <c r="V549" i="1"/>
  <c r="V550" i="1"/>
  <c r="M254" i="1"/>
  <c r="N254" i="1"/>
  <c r="O254" i="1"/>
  <c r="P254" i="1"/>
  <c r="M255" i="1"/>
  <c r="N255" i="1"/>
  <c r="O255" i="1"/>
  <c r="P255" i="1"/>
  <c r="M256" i="1"/>
  <c r="N256" i="1"/>
  <c r="O256" i="1"/>
  <c r="P256" i="1"/>
  <c r="M257" i="1"/>
  <c r="N257" i="1"/>
  <c r="O257" i="1"/>
  <c r="P257" i="1"/>
  <c r="M258" i="1"/>
  <c r="N258" i="1"/>
  <c r="O258" i="1"/>
  <c r="P258" i="1"/>
  <c r="M259" i="1"/>
  <c r="N259" i="1"/>
  <c r="O259" i="1"/>
  <c r="P259" i="1"/>
  <c r="M260" i="1"/>
  <c r="N260" i="1"/>
  <c r="O260" i="1"/>
  <c r="P260" i="1"/>
  <c r="M261" i="1"/>
  <c r="N261" i="1"/>
  <c r="O261" i="1"/>
  <c r="P261" i="1"/>
  <c r="M262" i="1"/>
  <c r="N262" i="1"/>
  <c r="O262" i="1"/>
  <c r="P262" i="1"/>
  <c r="M263" i="1"/>
  <c r="N263" i="1"/>
  <c r="O263" i="1"/>
  <c r="P263" i="1"/>
  <c r="M264" i="1"/>
  <c r="N264" i="1"/>
  <c r="O264" i="1"/>
  <c r="P264" i="1"/>
  <c r="M265" i="1"/>
  <c r="N265" i="1"/>
  <c r="O265" i="1"/>
  <c r="P265" i="1"/>
  <c r="M266" i="1"/>
  <c r="N266" i="1"/>
  <c r="O266" i="1"/>
  <c r="P266" i="1"/>
  <c r="M267" i="1"/>
  <c r="N267" i="1"/>
  <c r="O267" i="1"/>
  <c r="P267" i="1"/>
  <c r="M268" i="1"/>
  <c r="N268" i="1"/>
  <c r="O268" i="1"/>
  <c r="P268" i="1"/>
  <c r="M269" i="1"/>
  <c r="N269" i="1"/>
  <c r="O269" i="1"/>
  <c r="P269" i="1"/>
  <c r="M270" i="1"/>
  <c r="N270" i="1"/>
  <c r="O270" i="1"/>
  <c r="P270" i="1"/>
  <c r="M271" i="1"/>
  <c r="N271" i="1"/>
  <c r="O271" i="1"/>
  <c r="P271" i="1"/>
  <c r="M272" i="1"/>
  <c r="N272" i="1"/>
  <c r="O272" i="1"/>
  <c r="P272" i="1"/>
  <c r="M273" i="1"/>
  <c r="N273" i="1"/>
  <c r="O273" i="1"/>
  <c r="P273" i="1"/>
  <c r="M274" i="1"/>
  <c r="N274" i="1"/>
  <c r="O274" i="1"/>
  <c r="P274" i="1"/>
  <c r="M275" i="1"/>
  <c r="N275" i="1"/>
  <c r="O275" i="1"/>
  <c r="P275" i="1"/>
  <c r="M276" i="1"/>
  <c r="N276" i="1"/>
  <c r="O276" i="1"/>
  <c r="P276" i="1"/>
  <c r="M277" i="1"/>
  <c r="N277" i="1"/>
  <c r="O277" i="1"/>
  <c r="P277" i="1"/>
  <c r="M278" i="1"/>
  <c r="N278" i="1"/>
  <c r="O278" i="1"/>
  <c r="P278" i="1"/>
  <c r="M279" i="1"/>
  <c r="N279" i="1"/>
  <c r="O279" i="1"/>
  <c r="P279" i="1"/>
  <c r="M280" i="1"/>
  <c r="N280" i="1"/>
  <c r="O280" i="1"/>
  <c r="P280" i="1"/>
  <c r="M281" i="1"/>
  <c r="N281" i="1"/>
  <c r="O281" i="1"/>
  <c r="P281" i="1"/>
  <c r="M282" i="1"/>
  <c r="N282" i="1"/>
  <c r="O282" i="1"/>
  <c r="P282" i="1"/>
  <c r="M283" i="1"/>
  <c r="N283" i="1"/>
  <c r="O283" i="1"/>
  <c r="P283" i="1"/>
  <c r="M284" i="1"/>
  <c r="N284" i="1"/>
  <c r="O284" i="1"/>
  <c r="P284" i="1"/>
  <c r="M285" i="1"/>
  <c r="N285" i="1"/>
  <c r="O285" i="1"/>
  <c r="P285" i="1"/>
  <c r="M286" i="1"/>
  <c r="N286" i="1"/>
  <c r="O286" i="1"/>
  <c r="P286" i="1"/>
  <c r="M287" i="1"/>
  <c r="N287" i="1"/>
  <c r="O287" i="1"/>
  <c r="P287" i="1"/>
  <c r="M288" i="1"/>
  <c r="N288" i="1"/>
  <c r="O288" i="1"/>
  <c r="P288" i="1"/>
  <c r="M289" i="1"/>
  <c r="N289" i="1"/>
  <c r="O289" i="1"/>
  <c r="P289" i="1"/>
  <c r="M290" i="1"/>
  <c r="N290" i="1"/>
  <c r="O290" i="1"/>
  <c r="P290" i="1"/>
  <c r="M291" i="1"/>
  <c r="N291" i="1"/>
  <c r="O291" i="1"/>
  <c r="P291" i="1"/>
  <c r="M292" i="1"/>
  <c r="N292" i="1"/>
  <c r="O292" i="1"/>
  <c r="P292" i="1"/>
  <c r="M293" i="1"/>
  <c r="N293" i="1"/>
  <c r="O293" i="1"/>
  <c r="P293" i="1"/>
  <c r="M294" i="1"/>
  <c r="N294" i="1"/>
  <c r="O294" i="1"/>
  <c r="P294" i="1"/>
  <c r="M295" i="1"/>
  <c r="N295" i="1"/>
  <c r="O295" i="1"/>
  <c r="P295" i="1"/>
  <c r="M296" i="1"/>
  <c r="N296" i="1"/>
  <c r="O296" i="1"/>
  <c r="P296" i="1"/>
  <c r="M297" i="1"/>
  <c r="N297" i="1"/>
  <c r="O297" i="1"/>
  <c r="P297" i="1"/>
  <c r="M298" i="1"/>
  <c r="N298" i="1"/>
  <c r="O298" i="1"/>
  <c r="P298" i="1"/>
  <c r="M299" i="1"/>
  <c r="N299" i="1"/>
  <c r="O299" i="1"/>
  <c r="P299" i="1"/>
  <c r="M300" i="1"/>
  <c r="N300" i="1"/>
  <c r="O300" i="1"/>
  <c r="P300" i="1"/>
  <c r="M301" i="1"/>
  <c r="N301" i="1"/>
  <c r="O301" i="1"/>
  <c r="P301" i="1"/>
  <c r="M302" i="1"/>
  <c r="N302" i="1"/>
  <c r="O302" i="1"/>
  <c r="P302" i="1"/>
  <c r="M303" i="1"/>
  <c r="N303" i="1"/>
  <c r="O303" i="1"/>
  <c r="P303" i="1"/>
  <c r="M304" i="1"/>
  <c r="N304" i="1"/>
  <c r="O304" i="1"/>
  <c r="P304" i="1"/>
  <c r="M305" i="1"/>
  <c r="N305" i="1"/>
  <c r="O305" i="1"/>
  <c r="P305" i="1"/>
  <c r="M306" i="1"/>
  <c r="N306" i="1"/>
  <c r="O306" i="1"/>
  <c r="P306" i="1"/>
  <c r="M307" i="1"/>
  <c r="N307" i="1"/>
  <c r="O307" i="1"/>
  <c r="P307" i="1"/>
  <c r="M308" i="1"/>
  <c r="N308" i="1"/>
  <c r="O308" i="1"/>
  <c r="P308" i="1"/>
  <c r="M309" i="1"/>
  <c r="N309" i="1"/>
  <c r="O309" i="1"/>
  <c r="P309" i="1"/>
  <c r="M310" i="1"/>
  <c r="N310" i="1"/>
  <c r="O310" i="1"/>
  <c r="P310" i="1"/>
  <c r="M311" i="1"/>
  <c r="N311" i="1"/>
  <c r="O311" i="1"/>
  <c r="P311" i="1"/>
  <c r="M312" i="1"/>
  <c r="N312" i="1"/>
  <c r="O312" i="1"/>
  <c r="P312" i="1"/>
  <c r="M313" i="1"/>
  <c r="N313" i="1"/>
  <c r="O313" i="1"/>
  <c r="P313" i="1"/>
  <c r="M314" i="1"/>
  <c r="N314" i="1"/>
  <c r="O314" i="1"/>
  <c r="P314" i="1"/>
  <c r="M315" i="1"/>
  <c r="N315" i="1"/>
  <c r="O315" i="1"/>
  <c r="P315" i="1"/>
  <c r="M316" i="1"/>
  <c r="N316" i="1"/>
  <c r="O316" i="1"/>
  <c r="P316" i="1"/>
  <c r="M317" i="1"/>
  <c r="N317" i="1"/>
  <c r="O317" i="1"/>
  <c r="P317" i="1"/>
  <c r="M318" i="1"/>
  <c r="N318" i="1"/>
  <c r="O318" i="1"/>
  <c r="P318" i="1"/>
  <c r="M319" i="1"/>
  <c r="N319" i="1"/>
  <c r="O319" i="1"/>
  <c r="P319" i="1"/>
  <c r="M320" i="1"/>
  <c r="N320" i="1"/>
  <c r="O320" i="1"/>
  <c r="P320" i="1"/>
  <c r="M321" i="1"/>
  <c r="N321" i="1"/>
  <c r="O321" i="1"/>
  <c r="P321" i="1"/>
  <c r="M322" i="1"/>
  <c r="N322" i="1"/>
  <c r="O322" i="1"/>
  <c r="P322" i="1"/>
  <c r="M323" i="1"/>
  <c r="N323" i="1"/>
  <c r="O323" i="1"/>
  <c r="P323" i="1"/>
  <c r="M324" i="1"/>
  <c r="N324" i="1"/>
  <c r="O324" i="1"/>
  <c r="P324" i="1"/>
  <c r="M325" i="1"/>
  <c r="N325" i="1"/>
  <c r="O325" i="1"/>
  <c r="P325" i="1"/>
  <c r="M326" i="1"/>
  <c r="N326" i="1"/>
  <c r="O326" i="1"/>
  <c r="P326" i="1"/>
  <c r="M327" i="1"/>
  <c r="N327" i="1"/>
  <c r="O327" i="1"/>
  <c r="P327" i="1"/>
  <c r="M328" i="1"/>
  <c r="N328" i="1"/>
  <c r="O328" i="1"/>
  <c r="P328" i="1"/>
  <c r="M329" i="1"/>
  <c r="N329" i="1"/>
  <c r="O329" i="1"/>
  <c r="P329" i="1"/>
  <c r="M330" i="1"/>
  <c r="N330" i="1"/>
  <c r="O330" i="1"/>
  <c r="P330" i="1"/>
  <c r="M331" i="1"/>
  <c r="N331" i="1"/>
  <c r="O331" i="1"/>
  <c r="P331" i="1"/>
  <c r="M332" i="1"/>
  <c r="N332" i="1"/>
  <c r="O332" i="1"/>
  <c r="P332" i="1"/>
  <c r="M333" i="1"/>
  <c r="N333" i="1"/>
  <c r="O333" i="1"/>
  <c r="P333" i="1"/>
  <c r="M334" i="1"/>
  <c r="N334" i="1"/>
  <c r="O334" i="1"/>
  <c r="P334" i="1"/>
  <c r="M335" i="1"/>
  <c r="N335" i="1"/>
  <c r="O335" i="1"/>
  <c r="P335" i="1"/>
  <c r="M336" i="1"/>
  <c r="N336" i="1"/>
  <c r="O336" i="1"/>
  <c r="P336" i="1"/>
  <c r="M337" i="1"/>
  <c r="N337" i="1"/>
  <c r="O337" i="1"/>
  <c r="P337" i="1"/>
  <c r="M338" i="1"/>
  <c r="N338" i="1"/>
  <c r="O338" i="1"/>
  <c r="P338" i="1"/>
  <c r="M339" i="1"/>
  <c r="N339" i="1"/>
  <c r="O339" i="1"/>
  <c r="P339" i="1"/>
  <c r="M340" i="1"/>
  <c r="N340" i="1"/>
  <c r="O340" i="1"/>
  <c r="P340" i="1"/>
  <c r="M341" i="1"/>
  <c r="N341" i="1"/>
  <c r="O341" i="1"/>
  <c r="P341" i="1"/>
  <c r="M342" i="1"/>
  <c r="N342" i="1"/>
  <c r="O342" i="1"/>
  <c r="P342" i="1"/>
  <c r="M343" i="1"/>
  <c r="N343" i="1"/>
  <c r="O343" i="1"/>
  <c r="P343" i="1"/>
  <c r="M344" i="1"/>
  <c r="N344" i="1"/>
  <c r="O344" i="1"/>
  <c r="P344" i="1"/>
  <c r="M345" i="1"/>
  <c r="N345" i="1"/>
  <c r="O345" i="1"/>
  <c r="P345" i="1"/>
  <c r="M346" i="1"/>
  <c r="N346" i="1"/>
  <c r="O346" i="1"/>
  <c r="P346" i="1"/>
  <c r="M347" i="1"/>
  <c r="N347" i="1"/>
  <c r="O347" i="1"/>
  <c r="P347" i="1"/>
  <c r="M348" i="1"/>
  <c r="N348" i="1"/>
  <c r="O348" i="1"/>
  <c r="P348" i="1"/>
  <c r="M349" i="1"/>
  <c r="N349" i="1"/>
  <c r="O349" i="1"/>
  <c r="P349" i="1"/>
  <c r="M350" i="1"/>
  <c r="N350" i="1"/>
  <c r="O350" i="1"/>
  <c r="P350" i="1"/>
  <c r="M351" i="1"/>
  <c r="N351" i="1"/>
  <c r="O351" i="1"/>
  <c r="P351" i="1"/>
  <c r="M352" i="1"/>
  <c r="N352" i="1"/>
  <c r="O352" i="1"/>
  <c r="P352" i="1"/>
  <c r="M353" i="1"/>
  <c r="N353" i="1"/>
  <c r="O353" i="1"/>
  <c r="P353" i="1"/>
  <c r="M354" i="1"/>
  <c r="N354" i="1"/>
  <c r="O354" i="1"/>
  <c r="P354" i="1"/>
  <c r="M355" i="1"/>
  <c r="N355" i="1"/>
  <c r="O355" i="1"/>
  <c r="P355" i="1"/>
  <c r="M356" i="1"/>
  <c r="N356" i="1"/>
  <c r="O356" i="1"/>
  <c r="P356" i="1"/>
  <c r="M357" i="1"/>
  <c r="N357" i="1"/>
  <c r="O357" i="1"/>
  <c r="P357" i="1"/>
  <c r="M358" i="1"/>
  <c r="N358" i="1"/>
  <c r="O358" i="1"/>
  <c r="P358" i="1"/>
  <c r="M359" i="1"/>
  <c r="N359" i="1"/>
  <c r="O359" i="1"/>
  <c r="P359" i="1"/>
  <c r="M360" i="1"/>
  <c r="N360" i="1"/>
  <c r="O360" i="1"/>
  <c r="P360" i="1"/>
  <c r="M361" i="1"/>
  <c r="N361" i="1"/>
  <c r="O361" i="1"/>
  <c r="P361" i="1"/>
  <c r="M362" i="1"/>
  <c r="N362" i="1"/>
  <c r="O362" i="1"/>
  <c r="P362" i="1"/>
  <c r="M363" i="1"/>
  <c r="N363" i="1"/>
  <c r="O363" i="1"/>
  <c r="P363" i="1"/>
  <c r="M364" i="1"/>
  <c r="N364" i="1"/>
  <c r="O364" i="1"/>
  <c r="P364" i="1"/>
  <c r="M365" i="1"/>
  <c r="N365" i="1"/>
  <c r="O365" i="1"/>
  <c r="P365" i="1"/>
  <c r="M366" i="1"/>
  <c r="N366" i="1"/>
  <c r="O366" i="1"/>
  <c r="P366" i="1"/>
  <c r="M367" i="1"/>
  <c r="N367" i="1"/>
  <c r="O367" i="1"/>
  <c r="P367" i="1"/>
  <c r="M368" i="1"/>
  <c r="N368" i="1"/>
  <c r="O368" i="1"/>
  <c r="P368" i="1"/>
  <c r="M369" i="1"/>
  <c r="N369" i="1"/>
  <c r="O369" i="1"/>
  <c r="P369" i="1"/>
  <c r="M370" i="1"/>
  <c r="N370" i="1"/>
  <c r="O370" i="1"/>
  <c r="P370" i="1"/>
  <c r="M371" i="1"/>
  <c r="N371" i="1"/>
  <c r="O371" i="1"/>
  <c r="P371" i="1"/>
  <c r="M372" i="1"/>
  <c r="N372" i="1"/>
  <c r="O372" i="1"/>
  <c r="P372" i="1"/>
  <c r="M373" i="1"/>
  <c r="N373" i="1"/>
  <c r="O373" i="1"/>
  <c r="P373" i="1"/>
  <c r="M374" i="1"/>
  <c r="N374" i="1"/>
  <c r="O374" i="1"/>
  <c r="P374" i="1"/>
  <c r="M375" i="1"/>
  <c r="N375" i="1"/>
  <c r="O375" i="1"/>
  <c r="P375" i="1"/>
  <c r="M376" i="1"/>
  <c r="N376" i="1"/>
  <c r="O376" i="1"/>
  <c r="P376" i="1"/>
  <c r="M377" i="1"/>
  <c r="N377" i="1"/>
  <c r="O377" i="1"/>
  <c r="P377" i="1"/>
  <c r="M378" i="1"/>
  <c r="N378" i="1"/>
  <c r="O378" i="1"/>
  <c r="P378" i="1"/>
  <c r="M379" i="1"/>
  <c r="N379" i="1"/>
  <c r="O379" i="1"/>
  <c r="P379" i="1"/>
  <c r="M380" i="1"/>
  <c r="N380" i="1"/>
  <c r="O380" i="1"/>
  <c r="P380" i="1"/>
  <c r="M381" i="1"/>
  <c r="N381" i="1"/>
  <c r="O381" i="1"/>
  <c r="P381" i="1"/>
  <c r="M382" i="1"/>
  <c r="N382" i="1"/>
  <c r="O382" i="1"/>
  <c r="P382" i="1"/>
  <c r="M383" i="1"/>
  <c r="N383" i="1"/>
  <c r="O383" i="1"/>
  <c r="P383" i="1"/>
  <c r="M384" i="1"/>
  <c r="N384" i="1"/>
  <c r="O384" i="1"/>
  <c r="P384" i="1"/>
  <c r="M385" i="1"/>
  <c r="N385" i="1"/>
  <c r="O385" i="1"/>
  <c r="P385" i="1"/>
  <c r="M386" i="1"/>
  <c r="N386" i="1"/>
  <c r="O386" i="1"/>
  <c r="P386" i="1"/>
  <c r="M387" i="1"/>
  <c r="N387" i="1"/>
  <c r="O387" i="1"/>
  <c r="P387" i="1"/>
  <c r="M388" i="1"/>
  <c r="N388" i="1"/>
  <c r="O388" i="1"/>
  <c r="P388" i="1"/>
  <c r="M389" i="1"/>
  <c r="N389" i="1"/>
  <c r="O389" i="1"/>
  <c r="P389" i="1"/>
  <c r="M390" i="1"/>
  <c r="N390" i="1"/>
  <c r="O390" i="1"/>
  <c r="P390" i="1"/>
  <c r="M391" i="1"/>
  <c r="N391" i="1"/>
  <c r="O391" i="1"/>
  <c r="P391" i="1"/>
  <c r="M392" i="1"/>
  <c r="N392" i="1"/>
  <c r="O392" i="1"/>
  <c r="P392" i="1"/>
  <c r="M393" i="1"/>
  <c r="N393" i="1"/>
  <c r="O393" i="1"/>
  <c r="P393" i="1"/>
  <c r="M394" i="1"/>
  <c r="N394" i="1"/>
  <c r="O394" i="1"/>
  <c r="P394" i="1"/>
  <c r="M395" i="1"/>
  <c r="N395" i="1"/>
  <c r="O395" i="1"/>
  <c r="P395" i="1"/>
  <c r="M396" i="1"/>
  <c r="N396" i="1"/>
  <c r="O396" i="1"/>
  <c r="P396" i="1"/>
  <c r="M397" i="1"/>
  <c r="N397" i="1"/>
  <c r="O397" i="1"/>
  <c r="P397" i="1"/>
  <c r="M398" i="1"/>
  <c r="N398" i="1"/>
  <c r="O398" i="1"/>
  <c r="P398" i="1"/>
  <c r="M399" i="1"/>
  <c r="N399" i="1"/>
  <c r="O399" i="1"/>
  <c r="P399" i="1"/>
  <c r="M400" i="1"/>
  <c r="N400" i="1"/>
  <c r="O400" i="1"/>
  <c r="P400" i="1"/>
  <c r="M401" i="1"/>
  <c r="N401" i="1"/>
  <c r="O401" i="1"/>
  <c r="P401" i="1"/>
  <c r="M402" i="1"/>
  <c r="N402" i="1"/>
  <c r="O402" i="1"/>
  <c r="P402" i="1"/>
  <c r="M403" i="1"/>
  <c r="N403" i="1"/>
  <c r="O403" i="1"/>
  <c r="P403" i="1"/>
  <c r="M404" i="1"/>
  <c r="N404" i="1"/>
  <c r="O404" i="1"/>
  <c r="P404" i="1"/>
  <c r="M405" i="1"/>
  <c r="N405" i="1"/>
  <c r="O405" i="1"/>
  <c r="P405" i="1"/>
  <c r="M406" i="1"/>
  <c r="N406" i="1"/>
  <c r="O406" i="1"/>
  <c r="P406" i="1"/>
  <c r="M407" i="1"/>
  <c r="N407" i="1"/>
  <c r="O407" i="1"/>
  <c r="P407" i="1"/>
  <c r="M408" i="1"/>
  <c r="N408" i="1"/>
  <c r="O408" i="1"/>
  <c r="P408" i="1"/>
  <c r="M409" i="1"/>
  <c r="N409" i="1"/>
  <c r="O409" i="1"/>
  <c r="P409" i="1"/>
  <c r="M410" i="1"/>
  <c r="N410" i="1"/>
  <c r="O410" i="1"/>
  <c r="P410" i="1"/>
  <c r="M411" i="1"/>
  <c r="N411" i="1"/>
  <c r="O411" i="1"/>
  <c r="P411" i="1"/>
  <c r="M412" i="1"/>
  <c r="N412" i="1"/>
  <c r="O412" i="1"/>
  <c r="P412" i="1"/>
  <c r="M413" i="1"/>
  <c r="N413" i="1"/>
  <c r="O413" i="1"/>
  <c r="P413" i="1"/>
  <c r="M414" i="1"/>
  <c r="N414" i="1"/>
  <c r="O414" i="1"/>
  <c r="P414" i="1"/>
  <c r="M415" i="1"/>
  <c r="N415" i="1"/>
  <c r="O415" i="1"/>
  <c r="P415" i="1"/>
  <c r="M416" i="1"/>
  <c r="N416" i="1"/>
  <c r="O416" i="1"/>
  <c r="P416" i="1"/>
  <c r="M417" i="1"/>
  <c r="N417" i="1"/>
  <c r="O417" i="1"/>
  <c r="P417" i="1"/>
  <c r="M418" i="1"/>
  <c r="N418" i="1"/>
  <c r="O418" i="1"/>
  <c r="P418" i="1"/>
  <c r="M419" i="1"/>
  <c r="N419" i="1"/>
  <c r="O419" i="1"/>
  <c r="P419" i="1"/>
  <c r="M420" i="1"/>
  <c r="N420" i="1"/>
  <c r="O420" i="1"/>
  <c r="P420" i="1"/>
  <c r="M421" i="1"/>
  <c r="N421" i="1"/>
  <c r="O421" i="1"/>
  <c r="P421" i="1"/>
  <c r="M422" i="1"/>
  <c r="N422" i="1"/>
  <c r="O422" i="1"/>
  <c r="P422" i="1"/>
  <c r="M423" i="1"/>
  <c r="N423" i="1"/>
  <c r="O423" i="1"/>
  <c r="P423" i="1"/>
  <c r="M424" i="1"/>
  <c r="N424" i="1"/>
  <c r="O424" i="1"/>
  <c r="P424" i="1"/>
  <c r="M425" i="1"/>
  <c r="N425" i="1"/>
  <c r="O425" i="1"/>
  <c r="P425" i="1"/>
  <c r="M426" i="1"/>
  <c r="N426" i="1"/>
  <c r="O426" i="1"/>
  <c r="P426" i="1"/>
  <c r="M427" i="1"/>
  <c r="N427" i="1"/>
  <c r="O427" i="1"/>
  <c r="P427" i="1"/>
  <c r="M428" i="1"/>
  <c r="N428" i="1"/>
  <c r="O428" i="1"/>
  <c r="P428" i="1"/>
  <c r="M429" i="1"/>
  <c r="N429" i="1"/>
  <c r="O429" i="1"/>
  <c r="P429" i="1"/>
  <c r="M430" i="1"/>
  <c r="N430" i="1"/>
  <c r="O430" i="1"/>
  <c r="P430" i="1"/>
  <c r="M431" i="1"/>
  <c r="N431" i="1"/>
  <c r="O431" i="1"/>
  <c r="P431" i="1"/>
  <c r="M432" i="1"/>
  <c r="N432" i="1"/>
  <c r="O432" i="1"/>
  <c r="P432" i="1"/>
  <c r="M433" i="1"/>
  <c r="N433" i="1"/>
  <c r="O433" i="1"/>
  <c r="P433" i="1"/>
  <c r="M434" i="1"/>
  <c r="N434" i="1"/>
  <c r="O434" i="1"/>
  <c r="P434" i="1"/>
  <c r="M435" i="1"/>
  <c r="N435" i="1"/>
  <c r="O435" i="1"/>
  <c r="P435" i="1"/>
  <c r="M436" i="1"/>
  <c r="N436" i="1"/>
  <c r="O436" i="1"/>
  <c r="P436" i="1"/>
  <c r="M437" i="1"/>
  <c r="N437" i="1"/>
  <c r="O437" i="1"/>
  <c r="P437" i="1"/>
  <c r="M438" i="1"/>
  <c r="N438" i="1"/>
  <c r="O438" i="1"/>
  <c r="P438" i="1"/>
  <c r="M439" i="1"/>
  <c r="N439" i="1"/>
  <c r="O439" i="1"/>
  <c r="P439" i="1"/>
  <c r="M440" i="1"/>
  <c r="N440" i="1"/>
  <c r="O440" i="1"/>
  <c r="P440" i="1"/>
  <c r="M441" i="1"/>
  <c r="N441" i="1"/>
  <c r="O441" i="1"/>
  <c r="P441" i="1"/>
  <c r="M442" i="1"/>
  <c r="N442" i="1"/>
  <c r="O442" i="1"/>
  <c r="P442" i="1"/>
  <c r="M443" i="1"/>
  <c r="N443" i="1"/>
  <c r="O443" i="1"/>
  <c r="P443" i="1"/>
  <c r="M444" i="1"/>
  <c r="N444" i="1"/>
  <c r="O444" i="1"/>
  <c r="P444" i="1"/>
  <c r="M445" i="1"/>
  <c r="N445" i="1"/>
  <c r="O445" i="1"/>
  <c r="P445" i="1"/>
  <c r="M446" i="1"/>
  <c r="N446" i="1"/>
  <c r="O446" i="1"/>
  <c r="P446" i="1"/>
  <c r="M447" i="1"/>
  <c r="N447" i="1"/>
  <c r="O447" i="1"/>
  <c r="P447" i="1"/>
  <c r="M448" i="1"/>
  <c r="N448" i="1"/>
  <c r="O448" i="1"/>
  <c r="P448" i="1"/>
  <c r="M449" i="1"/>
  <c r="N449" i="1"/>
  <c r="O449" i="1"/>
  <c r="P449" i="1"/>
  <c r="M450" i="1"/>
  <c r="N450" i="1"/>
  <c r="O450" i="1"/>
  <c r="P450" i="1"/>
  <c r="M451" i="1"/>
  <c r="N451" i="1"/>
  <c r="O451" i="1"/>
  <c r="P451" i="1"/>
  <c r="M452" i="1"/>
  <c r="N452" i="1"/>
  <c r="O452" i="1"/>
  <c r="P452" i="1"/>
  <c r="M453" i="1"/>
  <c r="N453" i="1"/>
  <c r="O453" i="1"/>
  <c r="P453" i="1"/>
  <c r="M454" i="1"/>
  <c r="N454" i="1"/>
  <c r="O454" i="1"/>
  <c r="P454" i="1"/>
  <c r="M455" i="1"/>
  <c r="N455" i="1"/>
  <c r="O455" i="1"/>
  <c r="P455" i="1"/>
  <c r="M456" i="1"/>
  <c r="N456" i="1"/>
  <c r="O456" i="1"/>
  <c r="P456" i="1"/>
  <c r="M457" i="1"/>
  <c r="N457" i="1"/>
  <c r="O457" i="1"/>
  <c r="P457" i="1"/>
  <c r="M458" i="1"/>
  <c r="N458" i="1"/>
  <c r="O458" i="1"/>
  <c r="P458" i="1"/>
  <c r="M459" i="1"/>
  <c r="N459" i="1"/>
  <c r="O459" i="1"/>
  <c r="P459" i="1"/>
  <c r="M460" i="1"/>
  <c r="N460" i="1"/>
  <c r="O460" i="1"/>
  <c r="P460" i="1"/>
  <c r="M461" i="1"/>
  <c r="N461" i="1"/>
  <c r="O461" i="1"/>
  <c r="P461" i="1"/>
  <c r="M462" i="1"/>
  <c r="N462" i="1"/>
  <c r="O462" i="1"/>
  <c r="P462" i="1"/>
  <c r="M463" i="1"/>
  <c r="N463" i="1"/>
  <c r="O463" i="1"/>
  <c r="P463" i="1"/>
  <c r="M464" i="1"/>
  <c r="N464" i="1"/>
  <c r="O464" i="1"/>
  <c r="P464" i="1"/>
  <c r="M465" i="1"/>
  <c r="N465" i="1"/>
  <c r="O465" i="1"/>
  <c r="P465" i="1"/>
  <c r="M466" i="1"/>
  <c r="N466" i="1"/>
  <c r="O466" i="1"/>
  <c r="P466" i="1"/>
  <c r="M467" i="1"/>
  <c r="N467" i="1"/>
  <c r="O467" i="1"/>
  <c r="P467" i="1"/>
  <c r="M468" i="1"/>
  <c r="N468" i="1"/>
  <c r="O468" i="1"/>
  <c r="P468" i="1"/>
  <c r="M469" i="1"/>
  <c r="N469" i="1"/>
  <c r="O469" i="1"/>
  <c r="P469" i="1"/>
  <c r="M470" i="1"/>
  <c r="N470" i="1"/>
  <c r="O470" i="1"/>
  <c r="P470" i="1"/>
  <c r="M471" i="1"/>
  <c r="N471" i="1"/>
  <c r="O471" i="1"/>
  <c r="P471" i="1"/>
  <c r="M472" i="1"/>
  <c r="N472" i="1"/>
  <c r="O472" i="1"/>
  <c r="P472" i="1"/>
  <c r="M473" i="1"/>
  <c r="N473" i="1"/>
  <c r="O473" i="1"/>
  <c r="P473" i="1"/>
  <c r="M474" i="1"/>
  <c r="N474" i="1"/>
  <c r="O474" i="1"/>
  <c r="P474" i="1"/>
  <c r="M475" i="1"/>
  <c r="N475" i="1"/>
  <c r="O475" i="1"/>
  <c r="P475" i="1"/>
  <c r="M476" i="1"/>
  <c r="N476" i="1"/>
  <c r="O476" i="1"/>
  <c r="P476" i="1"/>
  <c r="M477" i="1"/>
  <c r="N477" i="1"/>
  <c r="O477" i="1"/>
  <c r="P477" i="1"/>
  <c r="M478" i="1"/>
  <c r="N478" i="1"/>
  <c r="O478" i="1"/>
  <c r="P478" i="1"/>
  <c r="M479" i="1"/>
  <c r="N479" i="1"/>
  <c r="O479" i="1"/>
  <c r="P479" i="1"/>
  <c r="M480" i="1"/>
  <c r="N480" i="1"/>
  <c r="O480" i="1"/>
  <c r="P480" i="1"/>
  <c r="M481" i="1"/>
  <c r="N481" i="1"/>
  <c r="O481" i="1"/>
  <c r="P481" i="1"/>
  <c r="M482" i="1"/>
  <c r="N482" i="1"/>
  <c r="O482" i="1"/>
  <c r="P482" i="1"/>
  <c r="M483" i="1"/>
  <c r="N483" i="1"/>
  <c r="O483" i="1"/>
  <c r="P483" i="1"/>
  <c r="M484" i="1"/>
  <c r="N484" i="1"/>
  <c r="O484" i="1"/>
  <c r="P484" i="1"/>
  <c r="M485" i="1"/>
  <c r="N485" i="1"/>
  <c r="O485" i="1"/>
  <c r="P485" i="1"/>
  <c r="M486" i="1"/>
  <c r="N486" i="1"/>
  <c r="O486" i="1"/>
  <c r="P486" i="1"/>
  <c r="M487" i="1"/>
  <c r="N487" i="1"/>
  <c r="O487" i="1"/>
  <c r="P487" i="1"/>
  <c r="M488" i="1"/>
  <c r="N488" i="1"/>
  <c r="O488" i="1"/>
  <c r="P488" i="1"/>
  <c r="M489" i="1"/>
  <c r="N489" i="1"/>
  <c r="O489" i="1"/>
  <c r="P489" i="1"/>
  <c r="M490" i="1"/>
  <c r="N490" i="1"/>
  <c r="O490" i="1"/>
  <c r="P490" i="1"/>
  <c r="M491" i="1"/>
  <c r="N491" i="1"/>
  <c r="O491" i="1"/>
  <c r="P491" i="1"/>
  <c r="M492" i="1"/>
  <c r="N492" i="1"/>
  <c r="O492" i="1"/>
  <c r="P492" i="1"/>
  <c r="M493" i="1"/>
  <c r="N493" i="1"/>
  <c r="O493" i="1"/>
  <c r="P493" i="1"/>
  <c r="M494" i="1"/>
  <c r="N494" i="1"/>
  <c r="O494" i="1"/>
  <c r="P494" i="1"/>
  <c r="M495" i="1"/>
  <c r="N495" i="1"/>
  <c r="O495" i="1"/>
  <c r="P495" i="1"/>
  <c r="M496" i="1"/>
  <c r="N496" i="1"/>
  <c r="O496" i="1"/>
  <c r="P496" i="1"/>
  <c r="M497" i="1"/>
  <c r="N497" i="1"/>
  <c r="O497" i="1"/>
  <c r="P497" i="1"/>
  <c r="M498" i="1"/>
  <c r="N498" i="1"/>
  <c r="O498" i="1"/>
  <c r="P498" i="1"/>
  <c r="M499" i="1"/>
  <c r="N499" i="1"/>
  <c r="O499" i="1"/>
  <c r="P499" i="1"/>
  <c r="M500" i="1"/>
  <c r="N500" i="1"/>
  <c r="O500" i="1"/>
  <c r="P500" i="1"/>
  <c r="M501" i="1"/>
  <c r="N501" i="1"/>
  <c r="O501" i="1"/>
  <c r="P501" i="1"/>
  <c r="M502" i="1"/>
  <c r="N502" i="1"/>
  <c r="O502" i="1"/>
  <c r="P502" i="1"/>
  <c r="M503" i="1"/>
  <c r="N503" i="1"/>
  <c r="O503" i="1"/>
  <c r="P503" i="1"/>
  <c r="M504" i="1"/>
  <c r="N504" i="1"/>
  <c r="O504" i="1"/>
  <c r="P504" i="1"/>
  <c r="M505" i="1"/>
  <c r="N505" i="1"/>
  <c r="O505" i="1"/>
  <c r="P505" i="1"/>
  <c r="M506" i="1"/>
  <c r="N506" i="1"/>
  <c r="O506" i="1"/>
  <c r="P506" i="1"/>
  <c r="M507" i="1"/>
  <c r="N507" i="1"/>
  <c r="O507" i="1"/>
  <c r="P507" i="1"/>
  <c r="M508" i="1"/>
  <c r="N508" i="1"/>
  <c r="O508" i="1"/>
  <c r="P508" i="1"/>
  <c r="M509" i="1"/>
  <c r="N509" i="1"/>
  <c r="O509" i="1"/>
  <c r="P509" i="1"/>
  <c r="M510" i="1"/>
  <c r="N510" i="1"/>
  <c r="O510" i="1"/>
  <c r="P510" i="1"/>
  <c r="M511" i="1"/>
  <c r="N511" i="1"/>
  <c r="O511" i="1"/>
  <c r="P511" i="1"/>
  <c r="M512" i="1"/>
  <c r="N512" i="1"/>
  <c r="O512" i="1"/>
  <c r="P512" i="1"/>
  <c r="M513" i="1"/>
  <c r="N513" i="1"/>
  <c r="O513" i="1"/>
  <c r="P513" i="1"/>
  <c r="M514" i="1"/>
  <c r="N514" i="1"/>
  <c r="O514" i="1"/>
  <c r="P514" i="1"/>
  <c r="M515" i="1"/>
  <c r="N515" i="1"/>
  <c r="O515" i="1"/>
  <c r="P515" i="1"/>
  <c r="M516" i="1"/>
  <c r="N516" i="1"/>
  <c r="O516" i="1"/>
  <c r="P516" i="1"/>
  <c r="M517" i="1"/>
  <c r="N517" i="1"/>
  <c r="O517" i="1"/>
  <c r="P517" i="1"/>
  <c r="M518" i="1"/>
  <c r="N518" i="1"/>
  <c r="O518" i="1"/>
  <c r="P518" i="1"/>
  <c r="M519" i="1"/>
  <c r="N519" i="1"/>
  <c r="O519" i="1"/>
  <c r="P519" i="1"/>
  <c r="M520" i="1"/>
  <c r="N520" i="1"/>
  <c r="O520" i="1"/>
  <c r="P520" i="1"/>
  <c r="M521" i="1"/>
  <c r="N521" i="1"/>
  <c r="O521" i="1"/>
  <c r="P521" i="1"/>
  <c r="M522" i="1"/>
  <c r="N522" i="1"/>
  <c r="O522" i="1"/>
  <c r="P522" i="1"/>
  <c r="M523" i="1"/>
  <c r="N523" i="1"/>
  <c r="O523" i="1"/>
  <c r="P523" i="1"/>
  <c r="M524" i="1"/>
  <c r="N524" i="1"/>
  <c r="O524" i="1"/>
  <c r="P524" i="1"/>
  <c r="M525" i="1"/>
  <c r="N525" i="1"/>
  <c r="O525" i="1"/>
  <c r="P525" i="1"/>
  <c r="M526" i="1"/>
  <c r="N526" i="1"/>
  <c r="O526" i="1"/>
  <c r="P526" i="1"/>
  <c r="M527" i="1"/>
  <c r="N527" i="1"/>
  <c r="O527" i="1"/>
  <c r="P527" i="1"/>
  <c r="M528" i="1"/>
  <c r="N528" i="1"/>
  <c r="O528" i="1"/>
  <c r="P528" i="1"/>
  <c r="M529" i="1"/>
  <c r="N529" i="1"/>
  <c r="O529" i="1"/>
  <c r="P529" i="1"/>
  <c r="M530" i="1"/>
  <c r="N530" i="1"/>
  <c r="O530" i="1"/>
  <c r="P530" i="1"/>
  <c r="M531" i="1"/>
  <c r="N531" i="1"/>
  <c r="O531" i="1"/>
  <c r="P531" i="1"/>
  <c r="M532" i="1"/>
  <c r="N532" i="1"/>
  <c r="O532" i="1"/>
  <c r="P532" i="1"/>
  <c r="M533" i="1"/>
  <c r="N533" i="1"/>
  <c r="O533" i="1"/>
  <c r="P533" i="1"/>
  <c r="M534" i="1"/>
  <c r="N534" i="1"/>
  <c r="O534" i="1"/>
  <c r="P534" i="1"/>
  <c r="M535" i="1"/>
  <c r="N535" i="1"/>
  <c r="O535" i="1"/>
  <c r="P535" i="1"/>
  <c r="M536" i="1"/>
  <c r="N536" i="1"/>
  <c r="O536" i="1"/>
  <c r="P536" i="1"/>
  <c r="M537" i="1"/>
  <c r="N537" i="1"/>
  <c r="O537" i="1"/>
  <c r="P537" i="1"/>
  <c r="M538" i="1"/>
  <c r="N538" i="1"/>
  <c r="O538" i="1"/>
  <c r="P538" i="1"/>
  <c r="M539" i="1"/>
  <c r="N539" i="1"/>
  <c r="O539" i="1"/>
  <c r="P539" i="1"/>
  <c r="M540" i="1"/>
  <c r="N540" i="1"/>
  <c r="O540" i="1"/>
  <c r="P540" i="1"/>
  <c r="M541" i="1"/>
  <c r="N541" i="1"/>
  <c r="O541" i="1"/>
  <c r="P541" i="1"/>
  <c r="M542" i="1"/>
  <c r="N542" i="1"/>
  <c r="O542" i="1"/>
  <c r="P542" i="1"/>
  <c r="M543" i="1"/>
  <c r="N543" i="1"/>
  <c r="O543" i="1"/>
  <c r="P543" i="1"/>
  <c r="M544" i="1"/>
  <c r="N544" i="1"/>
  <c r="O544" i="1"/>
  <c r="P544" i="1"/>
  <c r="M545" i="1"/>
  <c r="N545" i="1"/>
  <c r="O545" i="1"/>
  <c r="P545" i="1"/>
  <c r="M546" i="1"/>
  <c r="N546" i="1"/>
  <c r="O546" i="1"/>
  <c r="P546" i="1"/>
  <c r="M547" i="1"/>
  <c r="N547" i="1"/>
  <c r="O547" i="1"/>
  <c r="P547" i="1"/>
  <c r="M548" i="1"/>
  <c r="N548" i="1"/>
  <c r="O548" i="1"/>
  <c r="P548" i="1"/>
  <c r="M549" i="1"/>
  <c r="N549" i="1"/>
  <c r="O549" i="1"/>
  <c r="P549" i="1"/>
  <c r="M550" i="1"/>
  <c r="N550" i="1"/>
  <c r="O550" i="1"/>
  <c r="P550" i="1"/>
  <c r="M208" i="1" l="1"/>
  <c r="N208" i="1"/>
  <c r="O208" i="1"/>
  <c r="P208" i="1"/>
  <c r="M209" i="1"/>
  <c r="N209" i="1"/>
  <c r="O209" i="1"/>
  <c r="P209" i="1"/>
  <c r="M210" i="1"/>
  <c r="N210" i="1"/>
  <c r="O210" i="1"/>
  <c r="P210" i="1"/>
  <c r="M211" i="1"/>
  <c r="N211" i="1"/>
  <c r="O211" i="1"/>
  <c r="P211" i="1"/>
  <c r="M212" i="1"/>
  <c r="N212" i="1"/>
  <c r="O212" i="1"/>
  <c r="P212" i="1"/>
  <c r="M213" i="1"/>
  <c r="N213" i="1"/>
  <c r="O213" i="1"/>
  <c r="P213" i="1"/>
  <c r="M214" i="1"/>
  <c r="N214" i="1"/>
  <c r="O214" i="1"/>
  <c r="P214" i="1"/>
  <c r="M215" i="1"/>
  <c r="N215" i="1"/>
  <c r="O215" i="1"/>
  <c r="P215" i="1"/>
  <c r="M216" i="1"/>
  <c r="N216" i="1"/>
  <c r="O216" i="1"/>
  <c r="P216" i="1"/>
  <c r="M217" i="1"/>
  <c r="N217" i="1"/>
  <c r="O217" i="1"/>
  <c r="P217" i="1"/>
  <c r="M218" i="1"/>
  <c r="N218" i="1"/>
  <c r="O218" i="1"/>
  <c r="P218" i="1"/>
  <c r="M219" i="1"/>
  <c r="N219" i="1"/>
  <c r="O219" i="1"/>
  <c r="P219" i="1"/>
  <c r="M220" i="1"/>
  <c r="N220" i="1"/>
  <c r="O220" i="1"/>
  <c r="P220" i="1"/>
  <c r="M221" i="1"/>
  <c r="N221" i="1"/>
  <c r="O221" i="1"/>
  <c r="P221" i="1"/>
  <c r="M222" i="1"/>
  <c r="N222" i="1"/>
  <c r="O222" i="1"/>
  <c r="P222" i="1"/>
  <c r="M223" i="1"/>
  <c r="N223" i="1"/>
  <c r="O223" i="1"/>
  <c r="P223" i="1"/>
  <c r="M224" i="1"/>
  <c r="N224" i="1"/>
  <c r="O224" i="1"/>
  <c r="P224" i="1"/>
  <c r="M225" i="1"/>
  <c r="N225" i="1"/>
  <c r="O225" i="1"/>
  <c r="P225" i="1"/>
  <c r="M226" i="1"/>
  <c r="N226" i="1"/>
  <c r="O226" i="1"/>
  <c r="P226" i="1"/>
  <c r="M227" i="1"/>
  <c r="N227" i="1"/>
  <c r="O227" i="1"/>
  <c r="P227" i="1"/>
  <c r="M228" i="1"/>
  <c r="N228" i="1"/>
  <c r="O228" i="1"/>
  <c r="P228" i="1"/>
  <c r="M229" i="1"/>
  <c r="N229" i="1"/>
  <c r="O229" i="1"/>
  <c r="P229" i="1"/>
  <c r="M230" i="1"/>
  <c r="N230" i="1"/>
  <c r="O230" i="1"/>
  <c r="P230" i="1"/>
  <c r="M231" i="1"/>
  <c r="N231" i="1"/>
  <c r="O231" i="1"/>
  <c r="P231" i="1"/>
  <c r="M232" i="1"/>
  <c r="N232" i="1"/>
  <c r="O232" i="1"/>
  <c r="P232" i="1"/>
  <c r="M233" i="1"/>
  <c r="N233" i="1"/>
  <c r="O233" i="1"/>
  <c r="P233" i="1"/>
  <c r="M234" i="1"/>
  <c r="N234" i="1"/>
  <c r="O234" i="1"/>
  <c r="P234" i="1"/>
  <c r="M235" i="1"/>
  <c r="N235" i="1"/>
  <c r="O235" i="1"/>
  <c r="P235" i="1"/>
  <c r="M236" i="1"/>
  <c r="N236" i="1"/>
  <c r="O236" i="1"/>
  <c r="P236" i="1"/>
  <c r="M237" i="1"/>
  <c r="N237" i="1"/>
  <c r="O237" i="1"/>
  <c r="P237" i="1"/>
  <c r="M238" i="1"/>
  <c r="N238" i="1"/>
  <c r="O238" i="1"/>
  <c r="P238" i="1"/>
  <c r="M239" i="1"/>
  <c r="N239" i="1"/>
  <c r="O239" i="1"/>
  <c r="P239" i="1"/>
  <c r="M240" i="1"/>
  <c r="N240" i="1"/>
  <c r="O240" i="1"/>
  <c r="P240" i="1"/>
  <c r="M241" i="1"/>
  <c r="N241" i="1"/>
  <c r="O241" i="1"/>
  <c r="P241" i="1"/>
  <c r="M242" i="1"/>
  <c r="N242" i="1"/>
  <c r="O242" i="1"/>
  <c r="P242" i="1"/>
  <c r="M243" i="1"/>
  <c r="N243" i="1"/>
  <c r="O243" i="1"/>
  <c r="P243" i="1"/>
  <c r="M244" i="1"/>
  <c r="N244" i="1"/>
  <c r="O244" i="1"/>
  <c r="P244" i="1"/>
  <c r="M245" i="1"/>
  <c r="N245" i="1"/>
  <c r="O245" i="1"/>
  <c r="P245" i="1"/>
  <c r="M246" i="1"/>
  <c r="N246" i="1"/>
  <c r="O246" i="1"/>
  <c r="P246" i="1"/>
  <c r="M247" i="1"/>
  <c r="N247" i="1"/>
  <c r="O247" i="1"/>
  <c r="P247" i="1"/>
  <c r="M248" i="1"/>
  <c r="N248" i="1"/>
  <c r="O248" i="1"/>
  <c r="P248" i="1"/>
  <c r="M249" i="1"/>
  <c r="N249" i="1"/>
  <c r="O249" i="1"/>
  <c r="P249" i="1"/>
  <c r="M250" i="1"/>
  <c r="N250" i="1"/>
  <c r="O250" i="1"/>
  <c r="P250" i="1"/>
  <c r="M251" i="1"/>
  <c r="N251" i="1"/>
  <c r="O251" i="1"/>
  <c r="P251" i="1"/>
  <c r="M252" i="1"/>
  <c r="N252" i="1"/>
  <c r="O252" i="1"/>
  <c r="P252" i="1"/>
  <c r="M253" i="1"/>
  <c r="N253" i="1"/>
  <c r="O253" i="1"/>
  <c r="P253" i="1"/>
  <c r="M6" i="1"/>
  <c r="B551" i="1" l="1"/>
  <c r="M167" i="1" l="1"/>
  <c r="N167" i="1"/>
  <c r="O167" i="1"/>
  <c r="P167" i="1"/>
  <c r="M168" i="1"/>
  <c r="N168" i="1"/>
  <c r="O168" i="1"/>
  <c r="P168" i="1"/>
  <c r="M169" i="1"/>
  <c r="N169" i="1"/>
  <c r="O169" i="1"/>
  <c r="P169" i="1"/>
  <c r="M170" i="1"/>
  <c r="N170" i="1"/>
  <c r="O170" i="1"/>
  <c r="P170" i="1"/>
  <c r="M171" i="1"/>
  <c r="N171" i="1"/>
  <c r="O171" i="1"/>
  <c r="P171" i="1"/>
  <c r="M172" i="1"/>
  <c r="N172" i="1"/>
  <c r="O172" i="1"/>
  <c r="P172" i="1"/>
  <c r="M173" i="1"/>
  <c r="N173" i="1"/>
  <c r="O173" i="1"/>
  <c r="P173" i="1"/>
  <c r="M174" i="1"/>
  <c r="N174" i="1"/>
  <c r="O174" i="1"/>
  <c r="P174" i="1"/>
  <c r="M175" i="1"/>
  <c r="N175" i="1"/>
  <c r="O175" i="1"/>
  <c r="P175" i="1"/>
  <c r="M176" i="1"/>
  <c r="N176" i="1"/>
  <c r="O176" i="1"/>
  <c r="P176" i="1"/>
  <c r="M177" i="1"/>
  <c r="N177" i="1"/>
  <c r="O177" i="1"/>
  <c r="P177" i="1"/>
  <c r="M178" i="1"/>
  <c r="N178" i="1"/>
  <c r="O178" i="1"/>
  <c r="P178" i="1"/>
  <c r="M179" i="1"/>
  <c r="N179" i="1"/>
  <c r="O179" i="1"/>
  <c r="P179" i="1"/>
  <c r="M180" i="1"/>
  <c r="N180" i="1"/>
  <c r="O180" i="1"/>
  <c r="P180" i="1"/>
  <c r="M181" i="1"/>
  <c r="N181" i="1"/>
  <c r="O181" i="1"/>
  <c r="P181" i="1"/>
  <c r="M182" i="1"/>
  <c r="N182" i="1"/>
  <c r="O182" i="1"/>
  <c r="P182" i="1"/>
  <c r="M183" i="1"/>
  <c r="N183" i="1"/>
  <c r="O183" i="1"/>
  <c r="P183" i="1"/>
  <c r="M184" i="1"/>
  <c r="N184" i="1"/>
  <c r="O184" i="1"/>
  <c r="P184" i="1"/>
  <c r="M185" i="1"/>
  <c r="N185" i="1"/>
  <c r="O185" i="1"/>
  <c r="P185" i="1"/>
  <c r="M186" i="1"/>
  <c r="N186" i="1"/>
  <c r="O186" i="1"/>
  <c r="P186" i="1"/>
  <c r="M187" i="1"/>
  <c r="N187" i="1"/>
  <c r="O187" i="1"/>
  <c r="P187" i="1"/>
  <c r="M43" i="1"/>
  <c r="N43" i="1"/>
  <c r="O43" i="1"/>
  <c r="P43" i="1"/>
  <c r="M44" i="1"/>
  <c r="N44" i="1"/>
  <c r="O44" i="1"/>
  <c r="P44" i="1"/>
  <c r="M45" i="1"/>
  <c r="N45" i="1"/>
  <c r="O45" i="1"/>
  <c r="P45" i="1"/>
  <c r="M46" i="1"/>
  <c r="N46" i="1"/>
  <c r="O46" i="1"/>
  <c r="P46" i="1"/>
  <c r="M47" i="1"/>
  <c r="N47" i="1"/>
  <c r="O47" i="1"/>
  <c r="P47" i="1"/>
  <c r="M48" i="1"/>
  <c r="N48" i="1"/>
  <c r="O48" i="1"/>
  <c r="P48" i="1"/>
  <c r="M49" i="1"/>
  <c r="N49" i="1"/>
  <c r="O49" i="1"/>
  <c r="P49" i="1"/>
  <c r="M50" i="1"/>
  <c r="N50" i="1"/>
  <c r="O50" i="1"/>
  <c r="P50" i="1"/>
  <c r="M51" i="1"/>
  <c r="N51" i="1"/>
  <c r="O51" i="1"/>
  <c r="P51" i="1"/>
  <c r="M52" i="1"/>
  <c r="N52" i="1"/>
  <c r="O52" i="1"/>
  <c r="P52" i="1"/>
  <c r="M53" i="1"/>
  <c r="N53" i="1"/>
  <c r="O53" i="1"/>
  <c r="P53" i="1"/>
  <c r="M54" i="1"/>
  <c r="N54" i="1"/>
  <c r="O54" i="1"/>
  <c r="P54" i="1"/>
  <c r="M55" i="1"/>
  <c r="N55" i="1"/>
  <c r="O55" i="1"/>
  <c r="P55" i="1"/>
  <c r="M56" i="1"/>
  <c r="N56" i="1"/>
  <c r="O56" i="1"/>
  <c r="P56" i="1"/>
  <c r="M57" i="1"/>
  <c r="N57" i="1"/>
  <c r="O57" i="1"/>
  <c r="P57" i="1"/>
  <c r="M58" i="1"/>
  <c r="N58" i="1"/>
  <c r="O58" i="1"/>
  <c r="P58" i="1"/>
  <c r="M59" i="1"/>
  <c r="N59" i="1"/>
  <c r="O59" i="1"/>
  <c r="P59" i="1"/>
  <c r="M60" i="1"/>
  <c r="N60" i="1"/>
  <c r="O60" i="1"/>
  <c r="P60" i="1"/>
  <c r="M61" i="1"/>
  <c r="N61" i="1"/>
  <c r="O61" i="1"/>
  <c r="P61" i="1"/>
  <c r="M62" i="1"/>
  <c r="N62" i="1"/>
  <c r="O62" i="1"/>
  <c r="P62" i="1"/>
  <c r="M63" i="1"/>
  <c r="N63" i="1"/>
  <c r="O63" i="1"/>
  <c r="P63" i="1"/>
  <c r="M64" i="1"/>
  <c r="N64" i="1"/>
  <c r="O64" i="1"/>
  <c r="P64" i="1"/>
  <c r="M65" i="1"/>
  <c r="N65" i="1"/>
  <c r="O65" i="1"/>
  <c r="P65" i="1"/>
  <c r="M66" i="1"/>
  <c r="N66" i="1"/>
  <c r="O66" i="1"/>
  <c r="P66" i="1"/>
  <c r="M67" i="1"/>
  <c r="N67" i="1"/>
  <c r="O67" i="1"/>
  <c r="P67" i="1"/>
  <c r="M68" i="1"/>
  <c r="N68" i="1"/>
  <c r="O68" i="1"/>
  <c r="P68" i="1"/>
  <c r="M69" i="1"/>
  <c r="N69" i="1"/>
  <c r="O69" i="1"/>
  <c r="P69" i="1"/>
  <c r="M70" i="1"/>
  <c r="N70" i="1"/>
  <c r="O70" i="1"/>
  <c r="P70" i="1"/>
  <c r="M71" i="1"/>
  <c r="N71" i="1"/>
  <c r="O71" i="1"/>
  <c r="P71" i="1"/>
  <c r="M72" i="1"/>
  <c r="N72" i="1"/>
  <c r="O72" i="1"/>
  <c r="P72" i="1"/>
  <c r="M73" i="1"/>
  <c r="N73" i="1"/>
  <c r="O73" i="1"/>
  <c r="P73" i="1"/>
  <c r="M74" i="1"/>
  <c r="N74" i="1"/>
  <c r="O74" i="1"/>
  <c r="P74" i="1"/>
  <c r="M75" i="1"/>
  <c r="N75" i="1"/>
  <c r="O75" i="1"/>
  <c r="P75" i="1"/>
  <c r="M76" i="1"/>
  <c r="N76" i="1"/>
  <c r="O76" i="1"/>
  <c r="P76" i="1"/>
  <c r="M77" i="1"/>
  <c r="N77" i="1"/>
  <c r="O77" i="1"/>
  <c r="P77" i="1"/>
  <c r="M78" i="1"/>
  <c r="N78" i="1"/>
  <c r="O78" i="1"/>
  <c r="P78" i="1"/>
  <c r="M79" i="1"/>
  <c r="N79" i="1"/>
  <c r="O79" i="1"/>
  <c r="P79" i="1"/>
  <c r="M80" i="1"/>
  <c r="N80" i="1"/>
  <c r="O80" i="1"/>
  <c r="P80" i="1"/>
  <c r="M81" i="1"/>
  <c r="N81" i="1"/>
  <c r="O81" i="1"/>
  <c r="P81" i="1"/>
  <c r="M82" i="1"/>
  <c r="N82" i="1"/>
  <c r="O82" i="1"/>
  <c r="P82" i="1"/>
  <c r="M83" i="1"/>
  <c r="N83" i="1"/>
  <c r="O83" i="1"/>
  <c r="P83" i="1"/>
  <c r="M84" i="1"/>
  <c r="N84" i="1"/>
  <c r="O84" i="1"/>
  <c r="P84" i="1"/>
  <c r="M85" i="1"/>
  <c r="N85" i="1"/>
  <c r="O85" i="1"/>
  <c r="P85" i="1"/>
  <c r="M86" i="1"/>
  <c r="N86" i="1"/>
  <c r="O86" i="1"/>
  <c r="P86" i="1"/>
  <c r="M87" i="1"/>
  <c r="N87" i="1"/>
  <c r="O87" i="1"/>
  <c r="P87" i="1"/>
  <c r="M88" i="1"/>
  <c r="N88" i="1"/>
  <c r="O88" i="1"/>
  <c r="P88" i="1"/>
  <c r="M89" i="1"/>
  <c r="N89" i="1"/>
  <c r="O89" i="1"/>
  <c r="P89" i="1"/>
  <c r="M90" i="1"/>
  <c r="N90" i="1"/>
  <c r="O90" i="1"/>
  <c r="P90" i="1"/>
  <c r="M91" i="1"/>
  <c r="N91" i="1"/>
  <c r="O91" i="1"/>
  <c r="P91" i="1"/>
  <c r="M92" i="1"/>
  <c r="N92" i="1"/>
  <c r="O92" i="1"/>
  <c r="P92" i="1"/>
  <c r="M93" i="1"/>
  <c r="N93" i="1"/>
  <c r="O93" i="1"/>
  <c r="P93" i="1"/>
  <c r="M94" i="1"/>
  <c r="N94" i="1"/>
  <c r="O94" i="1"/>
  <c r="P94" i="1"/>
  <c r="M95" i="1"/>
  <c r="N95" i="1"/>
  <c r="O95" i="1"/>
  <c r="P95" i="1"/>
  <c r="M96" i="1"/>
  <c r="N96" i="1"/>
  <c r="O96" i="1"/>
  <c r="P96" i="1"/>
  <c r="M97" i="1"/>
  <c r="N97" i="1"/>
  <c r="O97" i="1"/>
  <c r="P97" i="1"/>
  <c r="M98" i="1"/>
  <c r="N98" i="1"/>
  <c r="O98" i="1"/>
  <c r="P98" i="1"/>
  <c r="M99" i="1"/>
  <c r="N99" i="1"/>
  <c r="O99" i="1"/>
  <c r="P99" i="1"/>
  <c r="M100" i="1"/>
  <c r="N100" i="1"/>
  <c r="O100" i="1"/>
  <c r="P100" i="1"/>
  <c r="M101" i="1"/>
  <c r="N101" i="1"/>
  <c r="O101" i="1"/>
  <c r="P101" i="1"/>
  <c r="M102" i="1"/>
  <c r="N102" i="1"/>
  <c r="O102" i="1"/>
  <c r="P102" i="1"/>
  <c r="M103" i="1"/>
  <c r="N103" i="1"/>
  <c r="O103" i="1"/>
  <c r="P103" i="1"/>
  <c r="M104" i="1"/>
  <c r="N104" i="1"/>
  <c r="O104" i="1"/>
  <c r="P104" i="1"/>
  <c r="M105" i="1"/>
  <c r="N105" i="1"/>
  <c r="O105" i="1"/>
  <c r="P105" i="1"/>
  <c r="M106" i="1"/>
  <c r="N106" i="1"/>
  <c r="O106" i="1"/>
  <c r="P106" i="1"/>
  <c r="M107" i="1"/>
  <c r="N107" i="1"/>
  <c r="O107" i="1"/>
  <c r="P107" i="1"/>
  <c r="M108" i="1"/>
  <c r="N108" i="1"/>
  <c r="O108" i="1"/>
  <c r="P108" i="1"/>
  <c r="M109" i="1"/>
  <c r="N109" i="1"/>
  <c r="O109" i="1"/>
  <c r="P109" i="1"/>
  <c r="M110" i="1"/>
  <c r="N110" i="1"/>
  <c r="O110" i="1"/>
  <c r="P110" i="1"/>
  <c r="M111" i="1"/>
  <c r="N111" i="1"/>
  <c r="O111" i="1"/>
  <c r="P111" i="1"/>
  <c r="M112" i="1"/>
  <c r="N112" i="1"/>
  <c r="O112" i="1"/>
  <c r="P112" i="1"/>
  <c r="M113" i="1"/>
  <c r="N113" i="1"/>
  <c r="O113" i="1"/>
  <c r="P113" i="1"/>
  <c r="M114" i="1"/>
  <c r="N114" i="1"/>
  <c r="O114" i="1"/>
  <c r="P114" i="1"/>
  <c r="M115" i="1"/>
  <c r="N115" i="1"/>
  <c r="O115" i="1"/>
  <c r="P115" i="1"/>
  <c r="M116" i="1"/>
  <c r="N116" i="1"/>
  <c r="O116" i="1"/>
  <c r="P116" i="1"/>
  <c r="M117" i="1"/>
  <c r="N117" i="1"/>
  <c r="O117" i="1"/>
  <c r="P117" i="1"/>
  <c r="M118" i="1"/>
  <c r="N118" i="1"/>
  <c r="O118" i="1"/>
  <c r="P118" i="1"/>
  <c r="M119" i="1"/>
  <c r="N119" i="1"/>
  <c r="O119" i="1"/>
  <c r="P119" i="1"/>
  <c r="M120" i="1"/>
  <c r="N120" i="1"/>
  <c r="O120" i="1"/>
  <c r="P120" i="1"/>
  <c r="M121" i="1"/>
  <c r="N121" i="1"/>
  <c r="O121" i="1"/>
  <c r="P121" i="1"/>
  <c r="M122" i="1"/>
  <c r="N122" i="1"/>
  <c r="O122" i="1"/>
  <c r="P122" i="1"/>
  <c r="M123" i="1"/>
  <c r="N123" i="1"/>
  <c r="O123" i="1"/>
  <c r="P123" i="1"/>
  <c r="M124" i="1"/>
  <c r="N124" i="1"/>
  <c r="O124" i="1"/>
  <c r="P124" i="1"/>
  <c r="M125" i="1"/>
  <c r="N125" i="1"/>
  <c r="O125" i="1"/>
  <c r="P125" i="1"/>
  <c r="M126" i="1"/>
  <c r="N126" i="1"/>
  <c r="O126" i="1"/>
  <c r="P126" i="1"/>
  <c r="M127" i="1"/>
  <c r="N127" i="1"/>
  <c r="O127" i="1"/>
  <c r="P127" i="1"/>
  <c r="M128" i="1"/>
  <c r="N128" i="1"/>
  <c r="O128" i="1"/>
  <c r="P128" i="1"/>
  <c r="M129" i="1"/>
  <c r="N129" i="1"/>
  <c r="O129" i="1"/>
  <c r="P129" i="1"/>
  <c r="M130" i="1"/>
  <c r="N130" i="1"/>
  <c r="O130" i="1"/>
  <c r="P130" i="1"/>
  <c r="M131" i="1"/>
  <c r="N131" i="1"/>
  <c r="O131" i="1"/>
  <c r="P131" i="1"/>
  <c r="M132" i="1"/>
  <c r="N132" i="1"/>
  <c r="O132" i="1"/>
  <c r="P132" i="1"/>
  <c r="M133" i="1"/>
  <c r="N133" i="1"/>
  <c r="O133" i="1"/>
  <c r="P133" i="1"/>
  <c r="M134" i="1"/>
  <c r="N134" i="1"/>
  <c r="O134" i="1"/>
  <c r="P134" i="1"/>
  <c r="M135" i="1"/>
  <c r="N135" i="1"/>
  <c r="O135" i="1"/>
  <c r="P135" i="1"/>
  <c r="M136" i="1"/>
  <c r="N136" i="1"/>
  <c r="O136" i="1"/>
  <c r="P136" i="1"/>
  <c r="M137" i="1"/>
  <c r="N137" i="1"/>
  <c r="O137" i="1"/>
  <c r="P137" i="1"/>
  <c r="M138" i="1"/>
  <c r="N138" i="1"/>
  <c r="O138" i="1"/>
  <c r="P138" i="1"/>
  <c r="M139" i="1"/>
  <c r="N139" i="1"/>
  <c r="O139" i="1"/>
  <c r="P139" i="1"/>
  <c r="M140" i="1"/>
  <c r="N140" i="1"/>
  <c r="O140" i="1"/>
  <c r="P140" i="1"/>
  <c r="M141" i="1"/>
  <c r="N141" i="1"/>
  <c r="O141" i="1"/>
  <c r="P141" i="1"/>
  <c r="M142" i="1"/>
  <c r="N142" i="1"/>
  <c r="O142" i="1"/>
  <c r="P142" i="1"/>
  <c r="M143" i="1"/>
  <c r="N143" i="1"/>
  <c r="O143" i="1"/>
  <c r="P143" i="1"/>
  <c r="M144" i="1"/>
  <c r="N144" i="1"/>
  <c r="O144" i="1"/>
  <c r="P144" i="1"/>
  <c r="M145" i="1"/>
  <c r="N145" i="1"/>
  <c r="O145" i="1"/>
  <c r="P145" i="1"/>
  <c r="M146" i="1"/>
  <c r="N146" i="1"/>
  <c r="O146" i="1"/>
  <c r="P146" i="1"/>
  <c r="M147" i="1"/>
  <c r="N147" i="1"/>
  <c r="O147" i="1"/>
  <c r="P147" i="1"/>
  <c r="M148" i="1"/>
  <c r="N148" i="1"/>
  <c r="O148" i="1"/>
  <c r="P148" i="1"/>
  <c r="M149" i="1"/>
  <c r="N149" i="1"/>
  <c r="O149" i="1"/>
  <c r="P149" i="1"/>
  <c r="M150" i="1"/>
  <c r="N150" i="1"/>
  <c r="O150" i="1"/>
  <c r="P150" i="1"/>
  <c r="M151" i="1"/>
  <c r="N151" i="1"/>
  <c r="O151" i="1"/>
  <c r="P151" i="1"/>
  <c r="M152" i="1"/>
  <c r="N152" i="1"/>
  <c r="O152" i="1"/>
  <c r="P152" i="1"/>
  <c r="M153" i="1"/>
  <c r="N153" i="1"/>
  <c r="O153" i="1"/>
  <c r="P153" i="1"/>
  <c r="M154" i="1"/>
  <c r="N154" i="1"/>
  <c r="O154" i="1"/>
  <c r="P154" i="1"/>
  <c r="M155" i="1"/>
  <c r="N155" i="1"/>
  <c r="O155" i="1"/>
  <c r="P155" i="1"/>
  <c r="M156" i="1"/>
  <c r="N156" i="1"/>
  <c r="O156" i="1"/>
  <c r="P156" i="1"/>
  <c r="M157" i="1"/>
  <c r="N157" i="1"/>
  <c r="O157" i="1"/>
  <c r="P157" i="1"/>
  <c r="M158" i="1"/>
  <c r="N158" i="1"/>
  <c r="O158" i="1"/>
  <c r="P158" i="1"/>
  <c r="M159" i="1"/>
  <c r="N159" i="1"/>
  <c r="O159" i="1"/>
  <c r="P159" i="1"/>
  <c r="M160" i="1"/>
  <c r="N160" i="1"/>
  <c r="O160" i="1"/>
  <c r="P160" i="1"/>
  <c r="M161" i="1"/>
  <c r="N161" i="1"/>
  <c r="O161" i="1"/>
  <c r="P161" i="1"/>
  <c r="M162" i="1"/>
  <c r="N162" i="1"/>
  <c r="O162" i="1"/>
  <c r="P162" i="1"/>
  <c r="M163" i="1"/>
  <c r="N163" i="1"/>
  <c r="O163" i="1"/>
  <c r="P163" i="1"/>
  <c r="M164" i="1"/>
  <c r="N164" i="1"/>
  <c r="O164" i="1"/>
  <c r="P164" i="1"/>
  <c r="M165" i="1"/>
  <c r="N165" i="1"/>
  <c r="O165" i="1"/>
  <c r="P165" i="1"/>
  <c r="M166" i="1"/>
  <c r="N166" i="1"/>
  <c r="O166" i="1"/>
  <c r="P166" i="1"/>
  <c r="M188" i="1"/>
  <c r="N188" i="1"/>
  <c r="O188" i="1"/>
  <c r="P188" i="1"/>
  <c r="M189" i="1"/>
  <c r="N189" i="1"/>
  <c r="O189" i="1"/>
  <c r="P189" i="1"/>
  <c r="M190" i="1"/>
  <c r="N190" i="1"/>
  <c r="O190" i="1"/>
  <c r="P190" i="1"/>
  <c r="M191" i="1"/>
  <c r="N191" i="1"/>
  <c r="O191" i="1"/>
  <c r="P191" i="1"/>
  <c r="M192" i="1"/>
  <c r="N192" i="1"/>
  <c r="O192" i="1"/>
  <c r="P192" i="1"/>
  <c r="M193" i="1"/>
  <c r="N193" i="1"/>
  <c r="O193" i="1"/>
  <c r="P193" i="1"/>
  <c r="M194" i="1"/>
  <c r="N194" i="1"/>
  <c r="O194" i="1"/>
  <c r="P194" i="1"/>
  <c r="M195" i="1"/>
  <c r="N195" i="1"/>
  <c r="O195" i="1"/>
  <c r="P195" i="1"/>
  <c r="M196" i="1"/>
  <c r="N196" i="1"/>
  <c r="O196" i="1"/>
  <c r="P196" i="1"/>
  <c r="M197" i="1"/>
  <c r="N197" i="1"/>
  <c r="O197" i="1"/>
  <c r="P197" i="1"/>
  <c r="M198" i="1"/>
  <c r="N198" i="1"/>
  <c r="O198" i="1"/>
  <c r="P198" i="1"/>
  <c r="M199" i="1"/>
  <c r="N199" i="1"/>
  <c r="O199" i="1"/>
  <c r="P199" i="1"/>
  <c r="M200" i="1"/>
  <c r="N200" i="1"/>
  <c r="O200" i="1"/>
  <c r="P200" i="1"/>
  <c r="M201" i="1"/>
  <c r="N201" i="1"/>
  <c r="O201" i="1"/>
  <c r="P201" i="1"/>
  <c r="M202" i="1"/>
  <c r="N202" i="1"/>
  <c r="O202" i="1"/>
  <c r="P202" i="1"/>
  <c r="M203" i="1"/>
  <c r="N203" i="1"/>
  <c r="O203" i="1"/>
  <c r="P203" i="1"/>
  <c r="M204" i="1"/>
  <c r="N204" i="1"/>
  <c r="O204" i="1"/>
  <c r="P204" i="1"/>
  <c r="M205" i="1"/>
  <c r="N205" i="1"/>
  <c r="O205" i="1"/>
  <c r="P205" i="1"/>
  <c r="M206" i="1"/>
  <c r="N206" i="1"/>
  <c r="O206" i="1"/>
  <c r="P206" i="1"/>
  <c r="M207" i="1"/>
  <c r="N207" i="1"/>
  <c r="O207" i="1"/>
  <c r="P207" i="1"/>
  <c r="M42" i="1" l="1"/>
  <c r="N42" i="1"/>
  <c r="O42" i="1"/>
  <c r="P42" i="1"/>
  <c r="V7" i="1"/>
  <c r="V6" i="1"/>
  <c r="U551" i="1"/>
  <c r="T551" i="1"/>
  <c r="P41" i="1"/>
  <c r="O41" i="1"/>
  <c r="N41" i="1"/>
  <c r="M41" i="1"/>
  <c r="P40" i="1"/>
  <c r="O40" i="1"/>
  <c r="N40" i="1"/>
  <c r="M40" i="1"/>
  <c r="P39" i="1"/>
  <c r="O39" i="1"/>
  <c r="N39" i="1"/>
  <c r="M39" i="1"/>
  <c r="P38" i="1"/>
  <c r="O38" i="1"/>
  <c r="N38" i="1"/>
  <c r="M38" i="1"/>
  <c r="P37" i="1"/>
  <c r="O37" i="1"/>
  <c r="N37" i="1"/>
  <c r="M37" i="1"/>
  <c r="P36" i="1"/>
  <c r="O36" i="1"/>
  <c r="N36" i="1"/>
  <c r="M36" i="1"/>
  <c r="P35" i="1"/>
  <c r="O35" i="1"/>
  <c r="N35" i="1"/>
  <c r="M35" i="1"/>
  <c r="P34" i="1"/>
  <c r="O34" i="1"/>
  <c r="N34" i="1"/>
  <c r="M34" i="1"/>
  <c r="P33" i="1"/>
  <c r="O33" i="1"/>
  <c r="N33" i="1"/>
  <c r="M33" i="1"/>
  <c r="P32" i="1"/>
  <c r="O32" i="1"/>
  <c r="N32" i="1"/>
  <c r="M32" i="1"/>
  <c r="P31" i="1"/>
  <c r="O31" i="1"/>
  <c r="N31" i="1"/>
  <c r="M31" i="1"/>
  <c r="P30" i="1"/>
  <c r="O30" i="1"/>
  <c r="N30" i="1"/>
  <c r="M30" i="1"/>
  <c r="P29" i="1"/>
  <c r="O29" i="1"/>
  <c r="N29" i="1"/>
  <c r="M29" i="1"/>
  <c r="P28" i="1"/>
  <c r="O28" i="1"/>
  <c r="N28" i="1"/>
  <c r="M28" i="1"/>
  <c r="P27" i="1"/>
  <c r="O27" i="1"/>
  <c r="N27" i="1"/>
  <c r="M27" i="1"/>
  <c r="P26" i="1"/>
  <c r="O26" i="1"/>
  <c r="N26" i="1"/>
  <c r="M26" i="1"/>
  <c r="P25" i="1"/>
  <c r="O25" i="1"/>
  <c r="N25" i="1"/>
  <c r="M25" i="1"/>
  <c r="P24" i="1"/>
  <c r="O24" i="1"/>
  <c r="N24" i="1"/>
  <c r="M24" i="1"/>
  <c r="P23" i="1"/>
  <c r="O23" i="1"/>
  <c r="N23" i="1"/>
  <c r="M23" i="1"/>
  <c r="P22" i="1"/>
  <c r="O22" i="1"/>
  <c r="N22" i="1"/>
  <c r="M22" i="1"/>
  <c r="P21" i="1"/>
  <c r="O21" i="1"/>
  <c r="N21" i="1"/>
  <c r="M21" i="1"/>
  <c r="P20" i="1"/>
  <c r="O20" i="1"/>
  <c r="N20" i="1"/>
  <c r="M20" i="1"/>
  <c r="P19" i="1"/>
  <c r="O19" i="1"/>
  <c r="N19" i="1"/>
  <c r="M19" i="1"/>
  <c r="P18" i="1"/>
  <c r="O18" i="1"/>
  <c r="N18" i="1"/>
  <c r="M18" i="1"/>
  <c r="P17" i="1"/>
  <c r="O17" i="1"/>
  <c r="N17" i="1"/>
  <c r="M17" i="1"/>
  <c r="P16" i="1"/>
  <c r="O16" i="1"/>
  <c r="N16" i="1"/>
  <c r="M16" i="1"/>
  <c r="P15" i="1"/>
  <c r="O15" i="1"/>
  <c r="N15" i="1"/>
  <c r="M15" i="1"/>
  <c r="P14" i="1"/>
  <c r="O14" i="1"/>
  <c r="N14" i="1"/>
  <c r="M14" i="1"/>
  <c r="P13" i="1"/>
  <c r="O13" i="1"/>
  <c r="N13" i="1"/>
  <c r="M13" i="1"/>
  <c r="P12" i="1"/>
  <c r="O12" i="1"/>
  <c r="N12" i="1"/>
  <c r="M12" i="1"/>
  <c r="P11" i="1"/>
  <c r="O11" i="1"/>
  <c r="N11" i="1"/>
  <c r="M11" i="1"/>
  <c r="P10" i="1"/>
  <c r="O10" i="1"/>
  <c r="N10" i="1"/>
  <c r="M10" i="1"/>
  <c r="P9" i="1"/>
  <c r="O9" i="1"/>
  <c r="N9" i="1"/>
  <c r="M9" i="1"/>
  <c r="P8" i="1"/>
  <c r="O8" i="1"/>
  <c r="N8" i="1"/>
  <c r="M8" i="1"/>
  <c r="P7" i="1"/>
  <c r="O7" i="1"/>
  <c r="N7" i="1"/>
  <c r="M7" i="1"/>
  <c r="P6" i="1"/>
  <c r="O6" i="1"/>
  <c r="N6" i="1"/>
  <c r="P552" i="1" l="1"/>
  <c r="O552" i="1"/>
  <c r="N552" i="1"/>
  <c r="M55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sourceFile="K:\Common\SSC\SSC Team\SSC_COR_Record_Keeping.accdb" keepAlive="1" name="SSC_COR_Record_Keeping" type="5" refreshedVersion="5" background="1" saveData="1">
    <dbPr connection="Provider=Microsoft.ACE.OLEDB.12.0;User ID=Admin;Data Source=K:\Common\SSC\SSC Team\SSC_COR_Record_Keeping.accdb;Mode=Share Deny Write;Extended Properties=&quot;&quot;;Jet OLEDB:System database=&quot;&quot;;Jet OLEDB:Registry Path=&quot;&quot;;Jet OLEDB:Engine Type=6;Jet OLEDB:Database Locking Mode=0;Jet OLEDB:Global Partial Bulk Ops=2;Jet OLEDB:Global Bulk Transactions=1;Jet OLEDB:New Database Password=&quot;&quot;;Jet OLEDB:Create System Database=False;Jet OLEDB:Encrypt Database=False;Jet OLEDB:Don't Copy Locale on Compact=False;Jet OLEDB:Compact Without Replica Repair=False;Jet OLEDB:SFP=False;Jet OLEDB:Support Complex Data=False;Jet OLEDB:Bypass UserInfo Validation=False;Jet OLEDB:Limited DB Caching=False;Jet OLEDB:Bypass ChoiceField Validation=False" command="NETL Codes" commandType="3"/>
  </connection>
</connections>
</file>

<file path=xl/sharedStrings.xml><?xml version="1.0" encoding="utf-8"?>
<sst xmlns="http://schemas.openxmlformats.org/spreadsheetml/2006/main" count="5060" uniqueCount="1335">
  <si>
    <t>Field Name</t>
  </si>
  <si>
    <t>Optional</t>
  </si>
  <si>
    <t>Location</t>
  </si>
  <si>
    <t>NETL Org ID</t>
  </si>
  <si>
    <t>FTE Allocation</t>
  </si>
  <si>
    <t>Worksheet
Cell</t>
  </si>
  <si>
    <t>Submittal date</t>
  </si>
  <si>
    <t>Source document</t>
  </si>
  <si>
    <t>NETL Organization Name</t>
  </si>
  <si>
    <t>Office of the Director</t>
  </si>
  <si>
    <t>Last Name Employee</t>
  </si>
  <si>
    <t>A5</t>
  </si>
  <si>
    <t>B5</t>
  </si>
  <si>
    <t>C5</t>
  </si>
  <si>
    <t>D5</t>
  </si>
  <si>
    <t>E5</t>
  </si>
  <si>
    <t>F5</t>
  </si>
  <si>
    <t>G5</t>
  </si>
  <si>
    <t>H5</t>
  </si>
  <si>
    <t>Input columns</t>
  </si>
  <si>
    <t>J5</t>
  </si>
  <si>
    <t>Submitted by</t>
  </si>
  <si>
    <t>First Initial Employee</t>
  </si>
  <si>
    <t>Company Name</t>
  </si>
  <si>
    <t>PACE</t>
  </si>
  <si>
    <t>E4</t>
  </si>
  <si>
    <t>Enter the submission date of the report.</t>
  </si>
  <si>
    <t>Enter the name and phone number of the individual authorized to submit the report.</t>
  </si>
  <si>
    <t>Office of Chief Counsel</t>
  </si>
  <si>
    <t>Albany</t>
  </si>
  <si>
    <t>Houston</t>
  </si>
  <si>
    <t>Morgantown</t>
  </si>
  <si>
    <t>Pittsburgh</t>
  </si>
  <si>
    <t xml:space="preserve">Location </t>
  </si>
  <si>
    <t>NETL Duty Station</t>
  </si>
  <si>
    <t>I5</t>
  </si>
  <si>
    <t>Contract Title</t>
  </si>
  <si>
    <t>Contract Abbrev</t>
  </si>
  <si>
    <t>Company Code No.</t>
  </si>
  <si>
    <t>Company Code #</t>
  </si>
  <si>
    <t>A</t>
  </si>
  <si>
    <t>P</t>
  </si>
  <si>
    <t>M</t>
  </si>
  <si>
    <t>H</t>
  </si>
  <si>
    <t>Albany 
(A)</t>
  </si>
  <si>
    <t>Pittsburgh
(P)</t>
  </si>
  <si>
    <t>Morgantown
(M)</t>
  </si>
  <si>
    <t>Houston
(H)</t>
  </si>
  <si>
    <t>Combined Info</t>
  </si>
  <si>
    <t>If more than one employee has the same last name and first initial, please follow instructions as indicated below.</t>
  </si>
  <si>
    <t>Data Entry</t>
  </si>
  <si>
    <t>Entry Required</t>
  </si>
  <si>
    <t xml:space="preserve">Selection Required </t>
  </si>
  <si>
    <t>Auto Update</t>
  </si>
  <si>
    <t>K5</t>
  </si>
  <si>
    <t>FTE by Location</t>
  </si>
  <si>
    <t xml:space="preserve">Contract </t>
  </si>
  <si>
    <t>NATIONAL ENERGY TECHNOLOGY LABORATORY (NETL)</t>
  </si>
  <si>
    <t>00000</t>
  </si>
  <si>
    <t>Site Operations Services (SOS)</t>
  </si>
  <si>
    <t xml:space="preserve">
Employee PTS# </t>
  </si>
  <si>
    <t>1000</t>
  </si>
  <si>
    <t>1000-Office of the Director</t>
  </si>
  <si>
    <t>1100-Office of Chief Counsel</t>
  </si>
  <si>
    <t>Legal</t>
  </si>
  <si>
    <t>NEPA</t>
  </si>
  <si>
    <t>3000</t>
  </si>
  <si>
    <t>Laboratory Operations Center</t>
  </si>
  <si>
    <t>3000-Laboratory Operations Center</t>
  </si>
  <si>
    <t>Energy Systems Analysis Team</t>
  </si>
  <si>
    <t>2000</t>
  </si>
  <si>
    <t>Science &amp; Technology Strategic Plans &amp; Programs</t>
  </si>
  <si>
    <t>2000-Science &amp; Technology Strategic Plans &amp; Programs</t>
  </si>
  <si>
    <t>2300-Research &amp; Innovation Center</t>
  </si>
  <si>
    <t>Research &amp; Innovation Center</t>
  </si>
  <si>
    <t>Carbon Capture Team</t>
  </si>
  <si>
    <t>Energy Process Analysis Team</t>
  </si>
  <si>
    <t>Energy Markets Analysis Team</t>
  </si>
  <si>
    <t>Geological &amp; Environmental Systems</t>
  </si>
  <si>
    <t>2310-Geological &amp; Environmental Systems</t>
  </si>
  <si>
    <t>Energy Conversion Engineering</t>
  </si>
  <si>
    <t>2330-Energy Conversion Engineering</t>
  </si>
  <si>
    <t>Thermal Sciences Team</t>
  </si>
  <si>
    <t>Functional Materials Team</t>
  </si>
  <si>
    <t>Computational Science &amp; Engineering</t>
  </si>
  <si>
    <t>2350-Computational Science &amp; Engineering</t>
  </si>
  <si>
    <t>Structural Materials Team</t>
  </si>
  <si>
    <t>Materials Characterization Team</t>
  </si>
  <si>
    <t>Information Technology</t>
  </si>
  <si>
    <t>3400-Information Technology</t>
  </si>
  <si>
    <t>Facility Operations</t>
  </si>
  <si>
    <t>3300-Facility Operations</t>
  </si>
  <si>
    <t>4000</t>
  </si>
  <si>
    <t>Finance &amp; Acquisition Center</t>
  </si>
  <si>
    <t>4000-Finance &amp; Acquisition Center</t>
  </si>
  <si>
    <t>3500-Business Integration</t>
  </si>
  <si>
    <t>Business Integration</t>
  </si>
  <si>
    <t>Accounting</t>
  </si>
  <si>
    <t>4100-Accounting</t>
  </si>
  <si>
    <t>Acquisition</t>
  </si>
  <si>
    <t>4300-Acquisition</t>
  </si>
  <si>
    <t>NETL No</t>
  </si>
  <si>
    <t>Office #</t>
  </si>
  <si>
    <t>Office</t>
  </si>
  <si>
    <t>Office#Name</t>
  </si>
  <si>
    <t>Div#Name</t>
  </si>
  <si>
    <t>Lead#Org</t>
  </si>
  <si>
    <t>Lead#</t>
  </si>
  <si>
    <t>LeadOrgName</t>
  </si>
  <si>
    <t>Materials Engineering &amp; Manufacturing</t>
  </si>
  <si>
    <t>2320-Materials Engineering &amp; Manufacturing</t>
  </si>
  <si>
    <t>Computational Materials Engineering Team</t>
  </si>
  <si>
    <t>Reaction Engineering Team</t>
  </si>
  <si>
    <t>Process Systems Engineering Research Team</t>
  </si>
  <si>
    <t>Equal Employment Opportunity</t>
  </si>
  <si>
    <t>Budget &amp; Analysis</t>
  </si>
  <si>
    <t>4200-Budget &amp; Analysis</t>
  </si>
  <si>
    <t>DE-FE0025912</t>
  </si>
  <si>
    <t>Mission Execution and Strategic Analysis (MESA)</t>
  </si>
  <si>
    <t>MESA</t>
  </si>
  <si>
    <t>SAS3</t>
  </si>
  <si>
    <t>Not for contractor input:   When contractor selects ‘Org ID’ a formula will automatically display the corresponding ‘NETL Organization Name’.  Check for accuracy.</t>
  </si>
  <si>
    <r>
      <t xml:space="preserve">Not for contractor input:  </t>
    </r>
    <r>
      <rPr>
        <sz val="9"/>
        <rFont val="Arial"/>
        <family val="2"/>
      </rPr>
      <t xml:space="preserve"> A formula has been provided to automatically populate the specific columns for each employee entry, based on the corresponding location code selected in the ‘Location’ column and FTE value provided.  Check for accuracy.</t>
    </r>
  </si>
  <si>
    <r>
      <t xml:space="preserve">Not for contractor input: </t>
    </r>
    <r>
      <rPr>
        <sz val="9"/>
        <rFont val="Arial"/>
        <family val="2"/>
      </rPr>
      <t xml:space="preserve">  A formula has been provided to automatically populate the specific contract abbreviation for each employee entry, based on the ‘Company Code’ selected.  Check for accuracy.</t>
    </r>
  </si>
  <si>
    <r>
      <t xml:space="preserve">Not for contractor input:  </t>
    </r>
    <r>
      <rPr>
        <sz val="9"/>
        <rFont val="Arial"/>
        <family val="2"/>
      </rPr>
      <t xml:space="preserve"> A formula has been provided to automatically populate the company name for each employee entry, based on the ‘Company Code’ selected.  Check for accuracy.</t>
    </r>
  </si>
  <si>
    <t>Instructions for Completing the Contractor FTE Organization Chart Template</t>
  </si>
  <si>
    <t>Item #</t>
  </si>
  <si>
    <t>Company Abbrev</t>
  </si>
  <si>
    <t>KL</t>
  </si>
  <si>
    <t>Research/Technical Management</t>
  </si>
  <si>
    <t>Operations Management</t>
  </si>
  <si>
    <t>Technical Research Staff</t>
  </si>
  <si>
    <t>Operations Support Staff</t>
  </si>
  <si>
    <t>Contract</t>
  </si>
  <si>
    <t>N/A</t>
  </si>
  <si>
    <t>AK</t>
  </si>
  <si>
    <t>Alaska</t>
  </si>
  <si>
    <t>L5</t>
  </si>
  <si>
    <r>
      <t xml:space="preserve">16 </t>
    </r>
    <r>
      <rPr>
        <b/>
        <sz val="12"/>
        <rFont val="Calibri"/>
        <family val="2"/>
      </rPr>
      <t xml:space="preserve">FTE by Location
</t>
    </r>
    <r>
      <rPr>
        <i/>
        <sz val="10"/>
        <rFont val="Calibri"/>
        <family val="2"/>
      </rPr>
      <t xml:space="preserve"> (NOT for contractor input)</t>
    </r>
  </si>
  <si>
    <r>
      <t xml:space="preserve">Contract  and Company Name
</t>
    </r>
    <r>
      <rPr>
        <i/>
        <sz val="10"/>
        <rFont val="Calibri"/>
        <family val="2"/>
      </rPr>
      <t>(NOT for contractor input)</t>
    </r>
  </si>
  <si>
    <t>Please follow instructions below for each field when entering FTE information for your contract.</t>
  </si>
  <si>
    <t>Enter names of FTE’s charged against a specific NETL number.  If the FTE is split between NETL organizations, separate entries will be required.  
One employee FTE total for all NETL organizations should not exceed 1.0.</t>
  </si>
  <si>
    <t xml:space="preserve">Do not enter any information in yellow fields.  These fields contain formulas to automatically update based on your entries to adjacent fields.  </t>
  </si>
  <si>
    <t>Core Competency</t>
  </si>
  <si>
    <t>NETL Major Core Compentencies and Definitions</t>
  </si>
  <si>
    <t>Grounds Maintenance, Janitorial and Related Services (MGN)</t>
  </si>
  <si>
    <t>ITSS</t>
  </si>
  <si>
    <t xml:space="preserve">DE-DT0013924 </t>
  </si>
  <si>
    <t>ATTAIN</t>
  </si>
  <si>
    <t>Definitions</t>
  </si>
  <si>
    <t xml:space="preserve">SSC FTE Template - Data Lookup Fields </t>
  </si>
  <si>
    <t xml:space="preserve">Select appropriate NETL Labor Support Area from drop-down menu for each FTE line item entry as listed and defined below: </t>
  </si>
  <si>
    <t>Labor Support Areas</t>
  </si>
  <si>
    <t>Information Technology Support Services (ITSS)</t>
  </si>
  <si>
    <t>Alaska 
(AK)</t>
  </si>
  <si>
    <t>SSS</t>
  </si>
  <si>
    <t>Enter source document used for obtaining the data.</t>
  </si>
  <si>
    <t>Select from drop-down menu to enter official contract number.  Note:  Full name of contract will be displayed in cell adjacent to contract number.</t>
  </si>
  <si>
    <r>
      <rPr>
        <sz val="9"/>
        <rFont val="Arial"/>
        <family val="2"/>
      </rPr>
      <t xml:space="preserve">Enter the appropriate contract labor category of the employee as identified on the approved Contractor Cost Plan </t>
    </r>
    <r>
      <rPr>
        <i/>
        <sz val="9"/>
        <rFont val="Arial"/>
        <family val="2"/>
      </rPr>
      <t>(i.e., Scientist 4, Secretary 1, etc.).</t>
    </r>
  </si>
  <si>
    <t>Enter the full last name of the employee (letters only).  Last names should NOT be in all capital letters. Any employee that also works for more than one NETL organization shall be listed with corresponding FTE allocations on separate rows.</t>
  </si>
  <si>
    <t xml:space="preserve">Enter the FTE percentage allocated to the specific NETL Organization where the employee actually performs the work.  Employee should only be listed once for each NETL organization. Use two (2) decimal places only.  An employee may have multiple entries, but total FTE value should not exceed 1.00 FTE.  </t>
  </si>
  <si>
    <r>
      <rPr>
        <b/>
        <vertAlign val="superscript"/>
        <sz val="11"/>
        <color rgb="FF0070C0"/>
        <rFont val="Calibri"/>
        <family val="2"/>
      </rPr>
      <t>10</t>
    </r>
    <r>
      <rPr>
        <b/>
        <sz val="10"/>
        <rFont val="Calibri"/>
        <family val="2"/>
      </rPr>
      <t xml:space="preserve">Employee PTS# 
</t>
    </r>
    <r>
      <rPr>
        <i/>
        <sz val="8"/>
        <rFont val="Calibri"/>
        <family val="2"/>
      </rPr>
      <t>(reference data table)</t>
    </r>
  </si>
  <si>
    <r>
      <t xml:space="preserve">17 </t>
    </r>
    <r>
      <rPr>
        <b/>
        <sz val="11"/>
        <rFont val="Calibri"/>
        <family val="2"/>
        <scheme val="minor"/>
      </rPr>
      <t>GRAND TOTAL all locations</t>
    </r>
  </si>
  <si>
    <t>M5-R5</t>
  </si>
  <si>
    <t>S5</t>
  </si>
  <si>
    <t>T5</t>
  </si>
  <si>
    <t xml:space="preserve">Select the NETL Organizational Entity from drop-down menu where the employee actually performs the work. If the employee supports more than one NETL organizational entity, then multiple entries for a single employee will be required.  All Indirect FTEs should be coded as “0000”. </t>
  </si>
  <si>
    <t>Do not edit over 'look-up data listing' for columns highlighted in green.  Only select from available drop-down menu entries.</t>
  </si>
  <si>
    <t xml:space="preserve">A current PTS report will be run as of September 30, and provided with the template. If available, enter the employee’s NETL Personnel Tracking System (PTS) number.   If the PTS# is not available for selection, this field can be left blank. </t>
  </si>
  <si>
    <r>
      <t>8</t>
    </r>
    <r>
      <rPr>
        <b/>
        <vertAlign val="superscript"/>
        <sz val="12"/>
        <color indexed="10"/>
        <rFont val="Calibri"/>
        <family val="2"/>
      </rPr>
      <t xml:space="preserve"> </t>
    </r>
    <r>
      <rPr>
        <b/>
        <sz val="11"/>
        <rFont val="Calibri"/>
        <family val="2"/>
      </rPr>
      <t>Last Name
Employee</t>
    </r>
    <r>
      <rPr>
        <b/>
        <sz val="12"/>
        <rFont val="Calibri"/>
        <family val="2"/>
      </rPr>
      <t xml:space="preserve"> </t>
    </r>
    <r>
      <rPr>
        <b/>
        <sz val="10"/>
        <rFont val="Calibri"/>
        <family val="2"/>
      </rPr>
      <t xml:space="preserve">
</t>
    </r>
  </si>
  <si>
    <r>
      <t>5</t>
    </r>
    <r>
      <rPr>
        <b/>
        <vertAlign val="superscript"/>
        <sz val="12"/>
        <color indexed="12"/>
        <rFont val="Calibri"/>
        <family val="2"/>
      </rPr>
      <t xml:space="preserve"> </t>
    </r>
    <r>
      <rPr>
        <b/>
        <sz val="11"/>
        <rFont val="Calibri"/>
        <family val="2"/>
      </rPr>
      <t>NETL 
Org ID</t>
    </r>
    <r>
      <rPr>
        <b/>
        <sz val="10"/>
        <rFont val="Calibri"/>
        <family val="2"/>
      </rPr>
      <t xml:space="preserve">
</t>
    </r>
    <r>
      <rPr>
        <i/>
        <sz val="8"/>
        <rFont val="Calibri"/>
        <family val="2"/>
      </rPr>
      <t>(select from pull-down menu -NETL Codes Tab)</t>
    </r>
  </si>
  <si>
    <r>
      <t>12</t>
    </r>
    <r>
      <rPr>
        <b/>
        <vertAlign val="superscript"/>
        <sz val="12"/>
        <color indexed="12"/>
        <rFont val="Calibri"/>
        <family val="2"/>
      </rPr>
      <t xml:space="preserve"> </t>
    </r>
    <r>
      <rPr>
        <b/>
        <sz val="11"/>
        <rFont val="Calibri"/>
        <family val="2"/>
      </rPr>
      <t>FTE
Allocation</t>
    </r>
    <r>
      <rPr>
        <b/>
        <sz val="10"/>
        <rFont val="Calibri"/>
        <family val="2"/>
      </rPr>
      <t xml:space="preserve"> </t>
    </r>
    <r>
      <rPr>
        <i/>
        <sz val="8"/>
        <rFont val="Calibri"/>
        <family val="2"/>
      </rPr>
      <t>(enter values between .00 to 1.00)</t>
    </r>
  </si>
  <si>
    <r>
      <t>13</t>
    </r>
    <r>
      <rPr>
        <b/>
        <vertAlign val="superscript"/>
        <sz val="12"/>
        <color indexed="10"/>
        <rFont val="Calibri"/>
        <family val="2"/>
      </rPr>
      <t xml:space="preserve"> </t>
    </r>
    <r>
      <rPr>
        <b/>
        <sz val="11"/>
        <rFont val="Calibri"/>
        <family val="2"/>
      </rPr>
      <t>Location</t>
    </r>
    <r>
      <rPr>
        <b/>
        <sz val="10"/>
        <rFont val="Calibri"/>
        <family val="2"/>
      </rPr>
      <t xml:space="preserve">
</t>
    </r>
    <r>
      <rPr>
        <i/>
        <sz val="8"/>
        <rFont val="Calibri"/>
        <family val="2"/>
      </rPr>
      <t>(select from pull-down menu)</t>
    </r>
  </si>
  <si>
    <t>2) Identify up to 3 NETL skill sets that the contractor employee possesses using the following rankings:  1=best alignment, 2= moderate alignment, 3=weakest alignment)</t>
  </si>
  <si>
    <t>Last Name</t>
  </si>
  <si>
    <t>Geochemistry</t>
  </si>
  <si>
    <t>Reservoir Engineering</t>
  </si>
  <si>
    <t>Geo-analysis and Monitoring</t>
  </si>
  <si>
    <t>Functional Materials</t>
  </si>
  <si>
    <t>Structural Materials</t>
  </si>
  <si>
    <t>Materials Characterization</t>
  </si>
  <si>
    <t>Thermal Sciences</t>
  </si>
  <si>
    <t>Reaction Engineering</t>
  </si>
  <si>
    <t>Energy Process Analysis</t>
  </si>
  <si>
    <t>Process Systems Engineering</t>
  </si>
  <si>
    <t>Energy Systems Analysis</t>
  </si>
  <si>
    <t>Energy Market Analysis</t>
  </si>
  <si>
    <t>Computational Materials Engineering</t>
  </si>
  <si>
    <t>Computational Device Engineering</t>
  </si>
  <si>
    <t>Research Support Services (RSS)</t>
  </si>
  <si>
    <t>RSS</t>
  </si>
  <si>
    <t>18CFE000003</t>
  </si>
  <si>
    <r>
      <t>6</t>
    </r>
    <r>
      <rPr>
        <b/>
        <vertAlign val="superscript"/>
        <sz val="12"/>
        <color indexed="12"/>
        <rFont val="Calibri"/>
        <family val="2"/>
      </rPr>
      <t xml:space="preserve"> </t>
    </r>
    <r>
      <rPr>
        <b/>
        <sz val="12"/>
        <rFont val="Calibri"/>
        <family val="2"/>
      </rPr>
      <t xml:space="preserve">NETL Organization Name </t>
    </r>
    <r>
      <rPr>
        <b/>
        <sz val="10"/>
        <rFont val="Calibri"/>
        <family val="2"/>
      </rPr>
      <t xml:space="preserve">
(do not enter - automatically updated)</t>
    </r>
  </si>
  <si>
    <t>LEIDOS</t>
  </si>
  <si>
    <t>IF APPLICABLE - Additional Information required ONLY for Research-related Personnel</t>
  </si>
  <si>
    <t>Go to Blue Tab to rank FTE's Core Competency Skill Set Alignment</t>
  </si>
  <si>
    <t>Data Entry Type</t>
  </si>
  <si>
    <r>
      <rPr>
        <b/>
        <vertAlign val="superscript"/>
        <sz val="11"/>
        <color rgb="FF0070C0"/>
        <rFont val="Calibri"/>
        <family val="2"/>
      </rPr>
      <t xml:space="preserve">3 </t>
    </r>
    <r>
      <rPr>
        <b/>
        <sz val="12"/>
        <rFont val="Calibri"/>
        <family val="2"/>
      </rPr>
      <t>Submitted by:</t>
    </r>
  </si>
  <si>
    <r>
      <rPr>
        <b/>
        <vertAlign val="superscript"/>
        <sz val="12"/>
        <color theme="4" tint="-0.249977111117893"/>
        <rFont val="Calibri"/>
        <family val="2"/>
      </rPr>
      <t>1</t>
    </r>
    <r>
      <rPr>
        <b/>
        <sz val="12"/>
        <rFont val="Calibri"/>
        <family val="2"/>
      </rPr>
      <t xml:space="preserve"> Submittal Date:</t>
    </r>
  </si>
  <si>
    <t>B3</t>
  </si>
  <si>
    <t>C3</t>
  </si>
  <si>
    <t>D3</t>
  </si>
  <si>
    <t>Select Ranking</t>
  </si>
  <si>
    <r>
      <rPr>
        <b/>
        <sz val="9"/>
        <rFont val="Arial"/>
        <family val="2"/>
      </rPr>
      <t>(4)</t>
    </r>
    <r>
      <rPr>
        <b/>
        <sz val="10"/>
        <rFont val="Arial"/>
        <family val="2"/>
      </rPr>
      <t xml:space="preserve"> Select Contract ID#</t>
    </r>
  </si>
  <si>
    <t>Contract Labor Category</t>
  </si>
  <si>
    <r>
      <t>7</t>
    </r>
    <r>
      <rPr>
        <b/>
        <vertAlign val="superscript"/>
        <sz val="12"/>
        <color indexed="10"/>
        <rFont val="Calibri"/>
        <family val="2"/>
      </rPr>
      <t xml:space="preserve"> </t>
    </r>
    <r>
      <rPr>
        <b/>
        <sz val="11"/>
        <rFont val="Calibri"/>
        <family val="2"/>
      </rPr>
      <t>Contract Labor 
Category</t>
    </r>
  </si>
  <si>
    <t xml:space="preserve"> Company Code #</t>
  </si>
  <si>
    <t>Contract 
(do not enter - autoupdated)</t>
  </si>
  <si>
    <t>Company Name 
 (do not enter - auto updated)</t>
  </si>
  <si>
    <r>
      <rPr>
        <b/>
        <vertAlign val="superscript"/>
        <sz val="11"/>
        <color theme="4" tint="-0.249977111117893"/>
        <rFont val="Calibri"/>
        <family val="2"/>
      </rPr>
      <t>2</t>
    </r>
    <r>
      <rPr>
        <b/>
        <sz val="12"/>
        <color theme="4" tint="-0.249977111117893"/>
        <rFont val="Calibri"/>
        <family val="2"/>
      </rPr>
      <t xml:space="preserve"> </t>
    </r>
    <r>
      <rPr>
        <b/>
        <sz val="12"/>
        <rFont val="Calibri"/>
        <family val="2"/>
      </rPr>
      <t>Source Doc:</t>
    </r>
  </si>
  <si>
    <t>IF APPLICABLE - Selection Required ONLY for S&amp;T Research-related Personnel</t>
  </si>
  <si>
    <t>RIC Organizations</t>
  </si>
  <si>
    <t>Geochemistry Team</t>
  </si>
  <si>
    <t>Reservoir Engineering Team</t>
  </si>
  <si>
    <t>Geo-Analysis &amp; Monitoring Team</t>
  </si>
  <si>
    <t>Computational Device Engineering Team</t>
  </si>
  <si>
    <r>
      <rPr>
        <b/>
        <sz val="10"/>
        <rFont val="Arial"/>
        <family val="2"/>
      </rPr>
      <t>2310-Geological &amp; Environmental Systems</t>
    </r>
    <r>
      <rPr>
        <sz val="10"/>
        <rFont val="Arial"/>
        <family val="2"/>
      </rPr>
      <t xml:space="preserve"> - </t>
    </r>
    <r>
      <rPr>
        <i/>
        <sz val="10"/>
        <rFont val="Arial"/>
        <family val="2"/>
      </rPr>
      <t>Capabilities related to this competency include: Geochemistry; Reservoir Engineering; Geo-analysis &amp; Monitoring</t>
    </r>
    <r>
      <rPr>
        <sz val="10"/>
        <rFont val="Arial"/>
        <family val="2"/>
      </rPr>
      <t xml:space="preserve">. </t>
    </r>
  </si>
  <si>
    <r>
      <rPr>
        <b/>
        <sz val="10"/>
        <rFont val="Arial"/>
        <family val="2"/>
      </rPr>
      <t xml:space="preserve">2320-Materials Engineering &amp; Manufacturing </t>
    </r>
    <r>
      <rPr>
        <sz val="10"/>
        <rFont val="Arial"/>
        <family val="2"/>
      </rPr>
      <t xml:space="preserve">-  </t>
    </r>
    <r>
      <rPr>
        <i/>
        <sz val="10"/>
        <rFont val="Arial"/>
        <family val="2"/>
      </rPr>
      <t xml:space="preserve">Capabilities related to this key competency include:  Functional Materials; Structural Materials; Materials Characterization. </t>
    </r>
  </si>
  <si>
    <r>
      <rPr>
        <b/>
        <sz val="10"/>
        <rFont val="Arial"/>
        <family val="2"/>
      </rPr>
      <t>2330-Energy Conversion Engineering</t>
    </r>
    <r>
      <rPr>
        <sz val="10"/>
        <rFont val="Arial"/>
        <family val="2"/>
      </rPr>
      <t xml:space="preserve"> - </t>
    </r>
    <r>
      <rPr>
        <i/>
        <sz val="10"/>
        <rFont val="Arial"/>
        <family val="2"/>
      </rPr>
      <t xml:space="preserve">Capabilities related to this competency include:  Thermal Sciences; Innovative Energy &amp; Water Processes; Reaction Engineering.  </t>
    </r>
  </si>
  <si>
    <r>
      <rPr>
        <b/>
        <sz val="10"/>
        <rFont val="Arial"/>
        <family val="2"/>
      </rPr>
      <t>2350-Computational Science &amp; Engineering</t>
    </r>
    <r>
      <rPr>
        <sz val="10"/>
        <rFont val="Arial"/>
        <family val="2"/>
      </rPr>
      <t xml:space="preserve"> - </t>
    </r>
    <r>
      <rPr>
        <i/>
        <sz val="10"/>
        <rFont val="Arial"/>
        <family val="2"/>
      </rPr>
      <t xml:space="preserve">Capabilities related to this competency include: Computational Materials Engineering; Computational Device Engineering; HPC, Data Analytics &amp; Network. </t>
    </r>
    <r>
      <rPr>
        <sz val="10"/>
        <rFont val="Arial"/>
        <family val="2"/>
      </rPr>
      <t xml:space="preserve"> . </t>
    </r>
    <r>
      <rPr>
        <b/>
        <i/>
        <sz val="10"/>
        <rFont val="Arial"/>
        <family val="2"/>
      </rPr>
      <t xml:space="preserve"> </t>
    </r>
  </si>
  <si>
    <t>Instructions for Completing Skill Set Alignment Worksheet:</t>
  </si>
  <si>
    <t>Cells shaded in gray require data entry.</t>
  </si>
  <si>
    <r>
      <t xml:space="preserve">9 </t>
    </r>
    <r>
      <rPr>
        <b/>
        <sz val="11"/>
        <rFont val="Calibri"/>
        <family val="2"/>
      </rPr>
      <t>First Initial Employee</t>
    </r>
    <r>
      <rPr>
        <b/>
        <sz val="10"/>
        <rFont val="Calibri"/>
        <family val="2"/>
      </rPr>
      <t xml:space="preserve">
</t>
    </r>
    <r>
      <rPr>
        <i/>
        <sz val="10"/>
        <rFont val="Calibri"/>
        <family val="2"/>
      </rPr>
      <t xml:space="preserve"> </t>
    </r>
    <r>
      <rPr>
        <i/>
        <sz val="8"/>
        <rFont val="Calibri"/>
        <family val="2"/>
      </rPr>
      <t>(or first 2-3 initials for duplicate last names)</t>
    </r>
  </si>
  <si>
    <t>Contractor Type</t>
  </si>
  <si>
    <t>Contract ID</t>
  </si>
  <si>
    <t>Site Security Services</t>
  </si>
  <si>
    <t>Prime</t>
  </si>
  <si>
    <t>Information Technology Support Services</t>
  </si>
  <si>
    <t>Attain LLC</t>
  </si>
  <si>
    <t>VA</t>
  </si>
  <si>
    <t>Pace Tec</t>
  </si>
  <si>
    <t>KeyLogic Systems, Inc.</t>
  </si>
  <si>
    <t>WV</t>
  </si>
  <si>
    <t>Deloitte Consulting LLP</t>
  </si>
  <si>
    <t>Support of Administrative Services (SAS3)</t>
  </si>
  <si>
    <t>FTE's under Prime Contractor and 1st-Tiered Subcontractors should be included in your submittal.</t>
  </si>
  <si>
    <r>
      <t>Enter the first initial of the employee (no period).  For employees with identical last names and first initial, include the second letter of the first name.  Do NOT use all capitals.</t>
    </r>
    <r>
      <rPr>
        <i/>
        <sz val="9"/>
        <rFont val="Arial"/>
        <family val="2"/>
      </rPr>
      <t xml:space="preserve"> (Examples:  Smith, J - or - Smith, Jo - or - Or Smith, Joh)</t>
    </r>
  </si>
  <si>
    <t>1st-Tiered Subcontractor</t>
  </si>
  <si>
    <t>Leidos</t>
  </si>
  <si>
    <t>AST</t>
  </si>
  <si>
    <t>AEOLUS</t>
  </si>
  <si>
    <t>MATRIC</t>
  </si>
  <si>
    <t xml:space="preserve">1st-Tiered Subcontractor Company Name </t>
  </si>
  <si>
    <r>
      <t>Select assigned company number (associated with prime contractor or 1st-Tiered Subcontractor) from drop-down menu which is linked to the</t>
    </r>
    <r>
      <rPr>
        <b/>
        <sz val="9"/>
        <rFont val="Arial"/>
        <family val="2"/>
      </rPr>
      <t xml:space="preserve"> ‘FTE Lookup’</t>
    </r>
    <r>
      <rPr>
        <sz val="9"/>
        <rFont val="Arial"/>
        <family val="2"/>
      </rPr>
      <t xml:space="preserve"> tab listing.  If other companies need to be added to drop-down menu, please contact appropriate COR.  The Company Code # will consist of: contract acronym (alpha characters), hyphen, and numerals in ascending sequence; Contract Abbreviation; and Company name.  </t>
    </r>
  </si>
  <si>
    <t>If prompted in Column L, please go to Blue Tab - 'Skill Set Alignment' worksheet to provide additional information on employees who are designated  'Research/Technical Management' or 'Technical Research Staff' (per 14-NETL Labor Support Area).  
Enter FTE's name and up to 3 NETL skill sets that the employee possesses using the following rankings:  
1=best alignment, 2= moderate alignment, 3=weakest alignment)</t>
  </si>
  <si>
    <t>Selections from the following lookup table to include Prime Contractor and 1st-Tiered Subcontractor</t>
  </si>
  <si>
    <r>
      <rPr>
        <b/>
        <i/>
        <sz val="10"/>
        <rFont val="Arial"/>
        <family val="2"/>
      </rPr>
      <t xml:space="preserve">Company Code# </t>
    </r>
    <r>
      <rPr>
        <i/>
        <sz val="10"/>
        <rFont val="Arial"/>
        <family val="2"/>
      </rPr>
      <t xml:space="preserve">- Numbered list of of company codes that correspond with other 1st-Tiered Subcontractor company names for your contract.  </t>
    </r>
  </si>
  <si>
    <r>
      <rPr>
        <b/>
        <i/>
        <sz val="10"/>
        <rFont val="Arial"/>
        <family val="2"/>
      </rPr>
      <t>Company Name -</t>
    </r>
    <r>
      <rPr>
        <i/>
        <sz val="10"/>
        <rFont val="Arial"/>
        <family val="2"/>
      </rPr>
      <t xml:space="preserve"> Full names of Prime Contractor and 1st-Tiered Subcontractors included in your submittal.  </t>
    </r>
  </si>
  <si>
    <r>
      <t>11</t>
    </r>
    <r>
      <rPr>
        <b/>
        <vertAlign val="superscript"/>
        <sz val="12"/>
        <color indexed="12"/>
        <rFont val="Calibri"/>
        <family val="2"/>
      </rPr>
      <t xml:space="preserve"> </t>
    </r>
    <r>
      <rPr>
        <b/>
        <sz val="11"/>
        <rFont val="Calibri"/>
        <family val="2"/>
      </rPr>
      <t>Company
Code No.</t>
    </r>
    <r>
      <rPr>
        <b/>
        <sz val="10"/>
        <rFont val="Calibri"/>
        <family val="2"/>
      </rPr>
      <t xml:space="preserve">
</t>
    </r>
    <r>
      <rPr>
        <i/>
        <sz val="8"/>
        <rFont val="Calibri"/>
        <family val="2"/>
      </rPr>
      <t>(select from pull-down menu -- FTE Lookup Tab)</t>
    </r>
  </si>
  <si>
    <t>Battelle</t>
  </si>
  <si>
    <t>19CFE000005</t>
  </si>
  <si>
    <t>NETL Labor Support Area</t>
  </si>
  <si>
    <t xml:space="preserve">S&amp;T Core Competency </t>
  </si>
  <si>
    <t>Fields shaded in blue pertain to FTE support of NETL's major Labor Areas and S&amp;T Core Competencies.</t>
  </si>
  <si>
    <r>
      <rPr>
        <vertAlign val="superscript"/>
        <sz val="12"/>
        <rFont val="Calibri"/>
        <family val="2"/>
      </rPr>
      <t xml:space="preserve">14 </t>
    </r>
    <r>
      <rPr>
        <sz val="12"/>
        <rFont val="Calibri"/>
        <family val="2"/>
      </rPr>
      <t xml:space="preserve">NETL Labor Support Area </t>
    </r>
    <r>
      <rPr>
        <i/>
        <sz val="12"/>
        <rFont val="Calibri"/>
        <family val="2"/>
      </rPr>
      <t>(Required)*</t>
    </r>
    <r>
      <rPr>
        <sz val="12"/>
        <rFont val="Calibri"/>
        <family val="2"/>
      </rPr>
      <t xml:space="preserve">
</t>
    </r>
    <r>
      <rPr>
        <i/>
        <sz val="11"/>
        <rFont val="Calibri"/>
        <family val="2"/>
      </rPr>
      <t>(See instructions, and select from pull-down menu.)</t>
    </r>
  </si>
  <si>
    <t>Note:  Fields related to Labor Support Areas and Associated Core Competencies*</t>
  </si>
  <si>
    <r>
      <rPr>
        <b/>
        <vertAlign val="superscript"/>
        <sz val="12"/>
        <rFont val="Calibri"/>
        <family val="2"/>
      </rPr>
      <t xml:space="preserve">15 </t>
    </r>
    <r>
      <rPr>
        <b/>
        <sz val="12"/>
        <rFont val="Calibri"/>
        <family val="2"/>
      </rPr>
      <t>S&amp;T Core Competency</t>
    </r>
    <r>
      <rPr>
        <b/>
        <i/>
        <sz val="12"/>
        <rFont val="Calibri"/>
        <family val="2"/>
      </rPr>
      <t xml:space="preserve"> 
(If Applicable)*</t>
    </r>
    <r>
      <rPr>
        <b/>
        <sz val="12"/>
        <rFont val="Calibri"/>
        <family val="2"/>
      </rPr>
      <t xml:space="preserve">
</t>
    </r>
    <r>
      <rPr>
        <sz val="12"/>
        <rFont val="Calibri"/>
        <family val="2"/>
      </rPr>
      <t xml:space="preserve">
 (</t>
    </r>
    <r>
      <rPr>
        <b/>
        <i/>
        <sz val="11"/>
        <rFont val="Calibri"/>
        <family val="2"/>
      </rPr>
      <t xml:space="preserve">See instructions, and IF APPLICABLE, select from pull-down menu.) </t>
    </r>
  </si>
  <si>
    <t xml:space="preserve">S&amp;T Competency Skill Set Alignment </t>
  </si>
  <si>
    <t>SSC-Deltha LLC</t>
  </si>
  <si>
    <t>CHRIS</t>
  </si>
  <si>
    <r>
      <t xml:space="preserve">16 </t>
    </r>
    <r>
      <rPr>
        <b/>
        <sz val="12"/>
        <rFont val="Calibri"/>
        <family val="2"/>
        <scheme val="minor"/>
      </rPr>
      <t xml:space="preserve">S&amp;T Competency Skill Set Alignment </t>
    </r>
    <r>
      <rPr>
        <b/>
        <i/>
        <sz val="12"/>
        <rFont val="Calibri"/>
        <family val="2"/>
        <scheme val="minor"/>
      </rPr>
      <t xml:space="preserve"> (If Applicable)*
</t>
    </r>
    <r>
      <rPr>
        <b/>
        <sz val="10"/>
        <rFont val="Arial"/>
        <family val="2"/>
      </rPr>
      <t xml:space="preserve">
</t>
    </r>
    <r>
      <rPr>
        <b/>
        <i/>
        <sz val="11"/>
        <rFont val="Calibri"/>
        <family val="2"/>
        <scheme val="minor"/>
      </rPr>
      <t>(See instructions, and IF APPLICABLE, 
go to Blue Tab/worksheet for completion).</t>
    </r>
  </si>
  <si>
    <t>First Name</t>
  </si>
  <si>
    <t>Employee ID</t>
  </si>
  <si>
    <t>Employee Type</t>
  </si>
  <si>
    <t>Status</t>
  </si>
  <si>
    <t>Office Symbol</t>
  </si>
  <si>
    <t>Office Site Description</t>
  </si>
  <si>
    <t>Reporting Entity</t>
  </si>
  <si>
    <t>Victor</t>
  </si>
  <si>
    <t>Permanent DOE Contractor</t>
  </si>
  <si>
    <t>Active</t>
  </si>
  <si>
    <t>LDOS-01:Leidos Inc.</t>
  </si>
  <si>
    <t>MORGANTOWN</t>
  </si>
  <si>
    <t>232300</t>
  </si>
  <si>
    <t>PITTSBURGH</t>
  </si>
  <si>
    <t>Lee</t>
  </si>
  <si>
    <t>Christopher</t>
  </si>
  <si>
    <t>Temporary DOE Contractor</t>
  </si>
  <si>
    <t>Richard</t>
  </si>
  <si>
    <t>OFFSITE</t>
  </si>
  <si>
    <t>Derek</t>
  </si>
  <si>
    <t>Michael</t>
  </si>
  <si>
    <t>Casey</t>
  </si>
  <si>
    <t>Jared</t>
  </si>
  <si>
    <t>WV-01:West Virginia University</t>
  </si>
  <si>
    <t>Jeffrey</t>
  </si>
  <si>
    <t>Patricia</t>
  </si>
  <si>
    <t>Jennifer</t>
  </si>
  <si>
    <t>Nathan</t>
  </si>
  <si>
    <t>William</t>
  </si>
  <si>
    <t>Donald</t>
  </si>
  <si>
    <t>Timothy</t>
  </si>
  <si>
    <t>Tracy</t>
  </si>
  <si>
    <t>Ryan</t>
  </si>
  <si>
    <t>Hughes</t>
  </si>
  <si>
    <t>Karl</t>
  </si>
  <si>
    <t>Brian</t>
  </si>
  <si>
    <t>Thomas</t>
  </si>
  <si>
    <t>Nicole</t>
  </si>
  <si>
    <t>Kyle</t>
  </si>
  <si>
    <t>Gregory</t>
  </si>
  <si>
    <t>David</t>
  </si>
  <si>
    <t>Megan</t>
  </si>
  <si>
    <t xml:space="preserve">AristoSys:AristoSys, LLC </t>
  </si>
  <si>
    <t>Nicholas</t>
  </si>
  <si>
    <t>Mark</t>
  </si>
  <si>
    <t>Miller</t>
  </si>
  <si>
    <t>Moore</t>
  </si>
  <si>
    <t>Steven</t>
  </si>
  <si>
    <t>Henry</t>
  </si>
  <si>
    <t>Eric</t>
  </si>
  <si>
    <t>Matthew</t>
  </si>
  <si>
    <t>Kenneth</t>
  </si>
  <si>
    <t>Emily</t>
  </si>
  <si>
    <t>Sean</t>
  </si>
  <si>
    <t>Anderson</t>
  </si>
  <si>
    <t>Spencer</t>
  </si>
  <si>
    <t>Thompson</t>
  </si>
  <si>
    <t>Robert</t>
  </si>
  <si>
    <t>Phillip</t>
  </si>
  <si>
    <t>John</t>
  </si>
  <si>
    <t>Wang</t>
  </si>
  <si>
    <t>232200</t>
  </si>
  <si>
    <t>Kristen</t>
  </si>
  <si>
    <t>Paul</t>
  </si>
  <si>
    <t>Amanda</t>
  </si>
  <si>
    <t>Candor Solutions, LLC</t>
  </si>
  <si>
    <t>DE-DT0013899</t>
  </si>
  <si>
    <t>Corporate Human Resource Information System (CHRIS)</t>
  </si>
  <si>
    <t>CANDOR</t>
  </si>
  <si>
    <t>1110-Legal</t>
  </si>
  <si>
    <t>1120-NEPA</t>
  </si>
  <si>
    <t>2312-Geochemistry Team</t>
  </si>
  <si>
    <t>2313-Reservoir Engineering Team</t>
  </si>
  <si>
    <t>2314-Geo-Analysis &amp; Monitoring Team</t>
  </si>
  <si>
    <t>2322-Functional Materials Team</t>
  </si>
  <si>
    <t>2323-Structural Materials Team</t>
  </si>
  <si>
    <t>2324-Materials Characterization Team</t>
  </si>
  <si>
    <t>2332-Thermal Sciences Team</t>
  </si>
  <si>
    <t>2334-Reaction Engineering Team</t>
  </si>
  <si>
    <t>2341-Energy Process Analysis Team</t>
  </si>
  <si>
    <t>2342-Process Systems Engineering Research Team</t>
  </si>
  <si>
    <t>2343-Energy Systems Analysis Team</t>
  </si>
  <si>
    <t>2344-Energy Markets Analysis Team</t>
  </si>
  <si>
    <t>2351-Computational Materials Engineering Team</t>
  </si>
  <si>
    <t>2352-Computational Device Engineering Team</t>
  </si>
  <si>
    <t>2421-Carbon Capture Team</t>
  </si>
  <si>
    <t>3100-Equal Employment Opportunity</t>
  </si>
  <si>
    <t>20FFE400140</t>
  </si>
  <si>
    <t>DPC</t>
  </si>
  <si>
    <t>Site Security Services (SSS)</t>
  </si>
  <si>
    <t>20CFE000041</t>
  </si>
  <si>
    <t>SOS4</t>
  </si>
  <si>
    <t xml:space="preserve">WE2 </t>
  </si>
  <si>
    <t>Diversified Protection Corp. (DPC)</t>
  </si>
  <si>
    <t>Site Operations Services (SOS4)</t>
  </si>
  <si>
    <t>WE2 Support Services</t>
  </si>
  <si>
    <t>Graduate Technical Student</t>
  </si>
  <si>
    <t>Graduate Non-Technical Student</t>
  </si>
  <si>
    <t>Undergraduate Technical Student</t>
  </si>
  <si>
    <t>Undergraduate Non-Technical Student</t>
  </si>
  <si>
    <t xml:space="preserve">Post-doctoral Student </t>
  </si>
  <si>
    <r>
      <rPr>
        <b/>
        <sz val="9"/>
        <rFont val="Arial"/>
        <family val="2"/>
      </rPr>
      <t xml:space="preserve">• Research/Technical Management: </t>
    </r>
    <r>
      <rPr>
        <sz val="9"/>
        <rFont val="Arial"/>
        <family val="2"/>
      </rPr>
      <t xml:space="preserve"> Supervisors involved in Research or Technical areas</t>
    </r>
  </si>
  <si>
    <r>
      <rPr>
        <b/>
        <sz val="9"/>
        <rFont val="Arial"/>
        <family val="2"/>
      </rPr>
      <t xml:space="preserve">• Operations Management: </t>
    </r>
    <r>
      <rPr>
        <sz val="9"/>
        <rFont val="Arial"/>
        <family val="2"/>
      </rPr>
      <t xml:space="preserve"> Supervisors in other areas (other than research and technical areas) such as Site Operations, Business Management, Computer Systems, Communications, ESHQ, Facilities Ops, HR, Legal, Tech Transfer, Strategic Planning, etc.</t>
    </r>
  </si>
  <si>
    <r>
      <rPr>
        <b/>
        <sz val="9"/>
        <rFont val="Arial"/>
        <family val="2"/>
      </rPr>
      <t>• Technical Research Staff:</t>
    </r>
    <r>
      <rPr>
        <sz val="9"/>
        <rFont val="Arial"/>
        <family val="2"/>
      </rPr>
      <t xml:space="preserve"> Non-management staff who serve as Researchers, Scientists, or Engineers (to include Computational Science disciplines).</t>
    </r>
  </si>
  <si>
    <r>
      <rPr>
        <b/>
        <sz val="9"/>
        <rFont val="Arial"/>
        <family val="2"/>
      </rPr>
      <t>• Operations Support Staff:</t>
    </r>
    <r>
      <rPr>
        <sz val="9"/>
        <rFont val="Arial"/>
        <family val="2"/>
      </rPr>
      <t xml:space="preserve"> Non-management staff who serve in support roles.</t>
    </r>
  </si>
  <si>
    <r>
      <rPr>
        <b/>
        <sz val="9"/>
        <rFont val="Arial"/>
        <family val="2"/>
      </rPr>
      <t>• Graduate Technical Student:</t>
    </r>
    <r>
      <rPr>
        <sz val="9"/>
        <rFont val="Arial"/>
        <family val="2"/>
      </rPr>
      <t xml:space="preserve"> Post baccalaureate students enrolled in an accredited graduate degree program focused on scientific fields.</t>
    </r>
  </si>
  <si>
    <r>
      <rPr>
        <b/>
        <sz val="9"/>
        <rFont val="Arial"/>
        <family val="2"/>
      </rPr>
      <t>• Graduate Non-Technical Student:</t>
    </r>
    <r>
      <rPr>
        <sz val="9"/>
        <rFont val="Arial"/>
        <family val="2"/>
      </rPr>
      <t xml:space="preserve"> Non-management staff who serve in support roles:  Post baccalaureate students enrolled in an accredited graduate degree program in non-scientific fields.</t>
    </r>
  </si>
  <si>
    <r>
      <rPr>
        <b/>
        <sz val="9"/>
        <rFont val="Arial"/>
        <family val="2"/>
      </rPr>
      <t>• Undergraduate Technical Student:</t>
    </r>
    <r>
      <rPr>
        <sz val="9"/>
        <rFont val="Arial"/>
        <family val="2"/>
      </rPr>
      <t xml:space="preserve"> Post high school students enrolled in an accredited baccalaureate degree program focused on scientific fields.</t>
    </r>
  </si>
  <si>
    <r>
      <rPr>
        <b/>
        <sz val="9"/>
        <rFont val="Arial"/>
        <family val="2"/>
      </rPr>
      <t>• Undergraduate Non-Technical Student:</t>
    </r>
    <r>
      <rPr>
        <sz val="9"/>
        <rFont val="Arial"/>
        <family val="2"/>
      </rPr>
      <t xml:space="preserve"> Post high school students enrolled in an accredited baccalaureate degree program in non-scientific fields.</t>
    </r>
  </si>
  <si>
    <r>
      <rPr>
        <b/>
        <sz val="9"/>
        <rFont val="Arial"/>
        <family val="2"/>
      </rPr>
      <t>• Post-doctoral Student:</t>
    </r>
    <r>
      <rPr>
        <sz val="9"/>
        <rFont val="Arial"/>
        <family val="2"/>
      </rPr>
      <t xml:space="preserve">   Recent PhDs conducting scientific research under the guidance of a Scientist or Faculty member – typically considered a “trainee” position.</t>
    </r>
  </si>
  <si>
    <r>
      <rPr>
        <b/>
        <sz val="9"/>
        <rFont val="Arial"/>
        <family val="2"/>
      </rPr>
      <t xml:space="preserve">Select appropriate NETL Labor Support Area that the employee provides primary support from drop-down menu as defined below: </t>
    </r>
    <r>
      <rPr>
        <sz val="9"/>
        <rFont val="Arial"/>
        <family val="2"/>
      </rPr>
      <t xml:space="preserve">
• </t>
    </r>
    <r>
      <rPr>
        <b/>
        <sz val="9"/>
        <rFont val="Arial"/>
        <family val="2"/>
      </rPr>
      <t>Research/Technical Management:</t>
    </r>
    <r>
      <rPr>
        <sz val="9"/>
        <rFont val="Arial"/>
        <family val="2"/>
      </rPr>
      <t xml:space="preserve">  Supervisors involved in Research or Technical areas
• </t>
    </r>
    <r>
      <rPr>
        <b/>
        <sz val="9"/>
        <rFont val="Arial"/>
        <family val="2"/>
      </rPr>
      <t xml:space="preserve">Operations Management: </t>
    </r>
    <r>
      <rPr>
        <sz val="9"/>
        <rFont val="Arial"/>
        <family val="2"/>
      </rPr>
      <t xml:space="preserve"> Supervisors in other areas (other than research and technical areas) such as Site Operations, Business Management, Computer Systems, Communications, ESHQ, Facilities Ops, HR, Legal, Tech Transfer, Strategic Planning, etc.
• </t>
    </r>
    <r>
      <rPr>
        <b/>
        <sz val="9"/>
        <rFont val="Arial"/>
        <family val="2"/>
      </rPr>
      <t>Technical Research Staff:</t>
    </r>
    <r>
      <rPr>
        <sz val="9"/>
        <rFont val="Arial"/>
        <family val="2"/>
      </rPr>
      <t xml:space="preserve"> Non-management staff who serve as Researchers, Scientists, or Engineers (to include Computational Science disciplines).
•</t>
    </r>
    <r>
      <rPr>
        <b/>
        <sz val="9"/>
        <rFont val="Arial"/>
        <family val="2"/>
      </rPr>
      <t xml:space="preserve"> Operations Support Staff: </t>
    </r>
    <r>
      <rPr>
        <sz val="9"/>
        <rFont val="Arial"/>
        <family val="2"/>
      </rPr>
      <t xml:space="preserve">Non-management staff who serve in support roles.
</t>
    </r>
    <r>
      <rPr>
        <b/>
        <sz val="9"/>
        <rFont val="Arial"/>
        <family val="2"/>
      </rPr>
      <t>• Graduate Technical Student</t>
    </r>
    <r>
      <rPr>
        <sz val="9"/>
        <rFont val="Arial"/>
        <family val="2"/>
      </rPr>
      <t xml:space="preserve">: Post baccalaureate students enrolled in an accredited graduate degree program focused on scientific fields.
</t>
    </r>
    <r>
      <rPr>
        <b/>
        <sz val="9"/>
        <rFont val="Arial"/>
        <family val="2"/>
      </rPr>
      <t>• Graduate Non-Technical Studen</t>
    </r>
    <r>
      <rPr>
        <sz val="9"/>
        <rFont val="Arial"/>
        <family val="2"/>
      </rPr>
      <t xml:space="preserve">t: Post baccalaureate students enrolled in an accredited graduate degree program in non-scientific fields.
</t>
    </r>
    <r>
      <rPr>
        <b/>
        <sz val="9"/>
        <rFont val="Arial"/>
        <family val="2"/>
      </rPr>
      <t>• Undergraduate Technical Student:</t>
    </r>
    <r>
      <rPr>
        <sz val="9"/>
        <rFont val="Arial"/>
        <family val="2"/>
      </rPr>
      <t xml:space="preserve"> Post high school students enrolled in an accredited baccalaureate degree program focused on scientific fields.
</t>
    </r>
    <r>
      <rPr>
        <b/>
        <sz val="9"/>
        <rFont val="Arial"/>
        <family val="2"/>
      </rPr>
      <t>• Undergraduate Non-Technical Studen</t>
    </r>
    <r>
      <rPr>
        <sz val="9"/>
        <rFont val="Arial"/>
        <family val="2"/>
      </rPr>
      <t xml:space="preserve">t: Post high school students enrolled in an accredited baccalaureate degree program in non-scientific fields.
</t>
    </r>
    <r>
      <rPr>
        <b/>
        <sz val="9"/>
        <rFont val="Arial"/>
        <family val="2"/>
      </rPr>
      <t xml:space="preserve">• Post-doctoral Student:  </t>
    </r>
    <r>
      <rPr>
        <sz val="9"/>
        <rFont val="Arial"/>
        <family val="2"/>
      </rPr>
      <t xml:space="preserve"> Recent PhDs conducting scientific research under the guidance of a Scientist or Faculty member – typically considered a “trainee” position.</t>
    </r>
  </si>
  <si>
    <t>Office Building</t>
  </si>
  <si>
    <t>Office Room</t>
  </si>
  <si>
    <t>1</t>
  </si>
  <si>
    <t>None</t>
  </si>
  <si>
    <t>84</t>
  </si>
  <si>
    <t>39</t>
  </si>
  <si>
    <t>58</t>
  </si>
  <si>
    <t>Andrew</t>
  </si>
  <si>
    <t>302A</t>
  </si>
  <si>
    <t>308B</t>
  </si>
  <si>
    <t>Christa</t>
  </si>
  <si>
    <t>240</t>
  </si>
  <si>
    <t>305A</t>
  </si>
  <si>
    <t>307A</t>
  </si>
  <si>
    <t>304</t>
  </si>
  <si>
    <t>307B</t>
  </si>
  <si>
    <t>314</t>
  </si>
  <si>
    <t>Justin</t>
  </si>
  <si>
    <t>Marshall</t>
  </si>
  <si>
    <t>Brandon</t>
  </si>
  <si>
    <t>Paige</t>
  </si>
  <si>
    <t>310</t>
  </si>
  <si>
    <t>306A</t>
  </si>
  <si>
    <t>Hari</t>
  </si>
  <si>
    <t>305B</t>
  </si>
  <si>
    <t>920</t>
  </si>
  <si>
    <t>232343</t>
  </si>
  <si>
    <t>243A</t>
  </si>
  <si>
    <t>Communications &amp; Public Affairs</t>
  </si>
  <si>
    <t>Advanced Systems Integration Team</t>
  </si>
  <si>
    <t>Advanced Computing &amp; Artificial Intelligence</t>
  </si>
  <si>
    <t>Research Planning &amp; Delivery</t>
  </si>
  <si>
    <t>Project Management</t>
  </si>
  <si>
    <t>Business Management &amp; Agreements</t>
  </si>
  <si>
    <t>Administrative Support</t>
  </si>
  <si>
    <t>Research Partnerships &amp; Tech Transfer</t>
  </si>
  <si>
    <t>Technology Development Center</t>
  </si>
  <si>
    <t>2400-Technology Development Center</t>
  </si>
  <si>
    <t>Carbon Utilization &amp; Storage Team</t>
  </si>
  <si>
    <t>Innovative Energy Systems Team</t>
  </si>
  <si>
    <t>Crosscutting Team</t>
  </si>
  <si>
    <t>Minerals Sustainability Team</t>
  </si>
  <si>
    <t>Energy Delivery &amp; Security</t>
  </si>
  <si>
    <t>Career Management &amp; Education Programs</t>
  </si>
  <si>
    <t>Security</t>
  </si>
  <si>
    <t>Finance</t>
  </si>
  <si>
    <t>1100</t>
  </si>
  <si>
    <t>1130-Communications &amp; Public Affairs</t>
  </si>
  <si>
    <t>1130</t>
  </si>
  <si>
    <t>2300</t>
  </si>
  <si>
    <t>2310</t>
  </si>
  <si>
    <t>2320</t>
  </si>
  <si>
    <t>2330</t>
  </si>
  <si>
    <t>2333-Advanced Systems Integration Team</t>
  </si>
  <si>
    <t>2340</t>
  </si>
  <si>
    <t>2350</t>
  </si>
  <si>
    <t>2353-Advanced Computing &amp; Artificial Intelligence</t>
  </si>
  <si>
    <t>2360-Research Planning &amp; Delivery</t>
  </si>
  <si>
    <t>2360</t>
  </si>
  <si>
    <t>2361-Project Management</t>
  </si>
  <si>
    <t>2362-Business Management &amp; Agreements</t>
  </si>
  <si>
    <t>2363-Administrative Support</t>
  </si>
  <si>
    <t>2370-Research Partnerships &amp; Tech Transfer</t>
  </si>
  <si>
    <t>2370</t>
  </si>
  <si>
    <t>2400</t>
  </si>
  <si>
    <t>2410</t>
  </si>
  <si>
    <t>2420</t>
  </si>
  <si>
    <t>2422-Carbon Utilization &amp; Storage Team</t>
  </si>
  <si>
    <t>2423-Innovative Energy Systems Team</t>
  </si>
  <si>
    <t>2424-Crosscutting Team</t>
  </si>
  <si>
    <t>2425-Minerals Sustainability Team</t>
  </si>
  <si>
    <t>2431</t>
  </si>
  <si>
    <t>2432-Energy Delivery &amp; Security</t>
  </si>
  <si>
    <t>2432</t>
  </si>
  <si>
    <t>3100</t>
  </si>
  <si>
    <t>3200-Career Management &amp; Education Programs</t>
  </si>
  <si>
    <t>3200</t>
  </si>
  <si>
    <t>3300</t>
  </si>
  <si>
    <t>3400</t>
  </si>
  <si>
    <t>3500</t>
  </si>
  <si>
    <t>3600-Security</t>
  </si>
  <si>
    <t>4400-Finance</t>
  </si>
  <si>
    <t>0000</t>
  </si>
  <si>
    <t>Indirect FTEs</t>
  </si>
  <si>
    <t>0000-Indirect FTEs</t>
  </si>
  <si>
    <t>2340-Strategic Systems Analysis &amp; Engineering</t>
  </si>
  <si>
    <r>
      <rPr>
        <b/>
        <sz val="10"/>
        <rFont val="Arial"/>
        <family val="2"/>
      </rPr>
      <t>2340-Strategic Systems Analysis &amp; Engineering</t>
    </r>
    <r>
      <rPr>
        <sz val="10"/>
        <rFont val="Arial"/>
        <family val="2"/>
      </rPr>
      <t xml:space="preserve"> - </t>
    </r>
    <r>
      <rPr>
        <i/>
        <sz val="10"/>
        <rFont val="Arial"/>
        <family val="2"/>
      </rPr>
      <t>Capabilities related to this competency include:  Energy Process Analysis; Process Systems Engineering; Energy Systems Analysis; Energy Markets Analysis.</t>
    </r>
    <r>
      <rPr>
        <sz val="10"/>
        <rFont val="Arial"/>
        <family val="2"/>
      </rPr>
      <t xml:space="preserve">  </t>
    </r>
  </si>
  <si>
    <t>Strategic Systems Analysis &amp; Engineering</t>
  </si>
  <si>
    <t>Resource Sustainability </t>
  </si>
  <si>
    <t>2410-Resource Sustainability</t>
  </si>
  <si>
    <t>Resource Sustainability</t>
  </si>
  <si>
    <t>Carbon Management</t>
  </si>
  <si>
    <t>2420-Carbon Management</t>
  </si>
  <si>
    <t>Energy Efficiency &amp; Manufacturing</t>
  </si>
  <si>
    <t>2431-Energy Efficiency &amp; Manufacturing</t>
  </si>
  <si>
    <r>
      <rPr>
        <b/>
        <sz val="10"/>
        <rFont val="Arial"/>
        <family val="2"/>
      </rPr>
      <t>2360-Research Planning &amp; Delivery -</t>
    </r>
    <r>
      <rPr>
        <sz val="10"/>
        <rFont val="Arial"/>
        <family val="2"/>
      </rPr>
      <t xml:space="preserve"> </t>
    </r>
    <r>
      <rPr>
        <i/>
        <sz val="10"/>
        <rFont val="Arial"/>
        <family val="2"/>
      </rPr>
      <t>Capabilities related to this key competency include: Project Management; Business Mgmt and Agreements; Administrative Support</t>
    </r>
  </si>
  <si>
    <t>2370-Research Partnership &amp; Technology Transfer</t>
  </si>
  <si>
    <t>Strategic Partnerships Development; Market and Regulatory Analysis; and Technology Transfer.</t>
  </si>
  <si>
    <t>Remote-US</t>
  </si>
  <si>
    <t>R-LO</t>
  </si>
  <si>
    <t>R-US</t>
  </si>
  <si>
    <t>Remote-Locality</t>
  </si>
  <si>
    <t>Business Mgmt and Agreements</t>
  </si>
  <si>
    <t>Contractor Staff</t>
  </si>
  <si>
    <t>Smith</t>
  </si>
  <si>
    <t>Duty Station</t>
  </si>
  <si>
    <t>Top Box</t>
  </si>
  <si>
    <t>1) Enter employee name in columns A &amp; B</t>
  </si>
  <si>
    <t>2300-RIC</t>
  </si>
  <si>
    <t>Advanced System Integration</t>
  </si>
  <si>
    <r>
      <rPr>
        <b/>
        <sz val="10"/>
        <rFont val="Arial"/>
        <family val="2"/>
      </rPr>
      <t>2370-Research Partnership &amp; Technology Transfer -</t>
    </r>
    <r>
      <rPr>
        <sz val="10"/>
        <rFont val="Arial"/>
        <family val="2"/>
      </rPr>
      <t xml:space="preserve">  </t>
    </r>
    <r>
      <rPr>
        <i/>
        <sz val="10"/>
        <rFont val="Arial"/>
        <family val="2"/>
      </rPr>
      <t>Capabilities related to this key competency include: Strategic Partnerships Development; Market and Regulatory Analysis; and Technology Transfer.</t>
    </r>
  </si>
  <si>
    <t>2300-RIC Top box</t>
  </si>
  <si>
    <t>Organization Area</t>
  </si>
  <si>
    <t>Scientist</t>
  </si>
  <si>
    <t>12345</t>
  </si>
  <si>
    <r>
      <rPr>
        <b/>
        <sz val="9"/>
        <rFont val="Arial"/>
        <family val="2"/>
      </rPr>
      <t xml:space="preserve">This item is required ONLY for employees who are designated  'Research/Technical Management' or 'Technical Research Staff' as described above in Item 14-NETL Labor Support Area.   For these employee(s), please complete Skill Set Alignment worksheet (blue tab) to select the appropriate Core Competency from the categories outlined below: </t>
    </r>
    <r>
      <rPr>
        <i/>
        <sz val="9"/>
        <rFont val="Arial"/>
        <family val="2"/>
      </rPr>
      <t xml:space="preserve"> (Note:  If the employee supports a Core Competency for more than one NETL organizational entity, then up to two entries may be provided.  Total FTE for an employee should not exceed 1.0.):
</t>
    </r>
    <r>
      <rPr>
        <b/>
        <sz val="9"/>
        <rFont val="Arial"/>
        <family val="2"/>
      </rPr>
      <t xml:space="preserve">• 2300-RIC-Top Box
• 2310-Geological &amp; Environmental Systems: </t>
    </r>
    <r>
      <rPr>
        <sz val="9"/>
        <rFont val="Arial"/>
        <family val="2"/>
      </rPr>
      <t>Geochemistry; Reservoir Engineering; Geo-analysis &amp; Monitoring.</t>
    </r>
    <r>
      <rPr>
        <b/>
        <sz val="9"/>
        <rFont val="Arial"/>
        <family val="2"/>
      </rPr>
      <t xml:space="preserve">
• 2320-Materials Engineering &amp; Manufacturing:  </t>
    </r>
    <r>
      <rPr>
        <sz val="9"/>
        <rFont val="Arial"/>
        <family val="2"/>
      </rPr>
      <t>Functional Materials; Structural Materials; Materials Characterization.</t>
    </r>
    <r>
      <rPr>
        <b/>
        <sz val="9"/>
        <rFont val="Arial"/>
        <family val="2"/>
      </rPr>
      <t xml:space="preserve">
• 2330-Energy Conversion Engineering:  </t>
    </r>
    <r>
      <rPr>
        <sz val="9"/>
        <rFont val="Arial"/>
        <family val="2"/>
      </rPr>
      <t xml:space="preserve">Thermal Sciences; Innovative Energy &amp; Water Processes; Reaction Engineering.
</t>
    </r>
    <r>
      <rPr>
        <b/>
        <sz val="9"/>
        <rFont val="Arial"/>
        <family val="2"/>
      </rPr>
      <t>• 2340-Strategic Systems Analysis &amp; Engineering:</t>
    </r>
    <r>
      <rPr>
        <sz val="9"/>
        <rFont val="Arial"/>
        <family val="2"/>
      </rPr>
      <t xml:space="preserve">  Energy Process Analysis; Process Systems Engineering; Energy Systems Analysis; Energy Markets Analysis.
</t>
    </r>
    <r>
      <rPr>
        <b/>
        <sz val="9"/>
        <rFont val="Arial"/>
        <family val="2"/>
      </rPr>
      <t xml:space="preserve">• 2350-Computational Science &amp; Engineering: </t>
    </r>
    <r>
      <rPr>
        <sz val="9"/>
        <rFont val="Arial"/>
        <family val="2"/>
      </rPr>
      <t xml:space="preserve">Computational Materials Engineering; Computational Device Engineering; HPC, Data Analytics &amp; Network. 
</t>
    </r>
    <r>
      <rPr>
        <b/>
        <sz val="9"/>
        <rFont val="Arial"/>
        <family val="2"/>
      </rPr>
      <t xml:space="preserve">• 2360-Research Planning &amp; Delivery:  </t>
    </r>
    <r>
      <rPr>
        <sz val="9"/>
        <rFont val="Arial"/>
        <family val="2"/>
      </rPr>
      <t xml:space="preserve">Project Management; Business Mgmt and Agreements; Administrative Support
</t>
    </r>
    <r>
      <rPr>
        <b/>
        <sz val="9"/>
        <rFont val="Arial"/>
        <family val="2"/>
      </rPr>
      <t xml:space="preserve">• 2370-Research Partnership &amp; Technology Transfer
</t>
    </r>
  </si>
  <si>
    <t>Cvetic</t>
  </si>
  <si>
    <t>17925</t>
  </si>
  <si>
    <t>245A</t>
  </si>
  <si>
    <t>232341</t>
  </si>
  <si>
    <t>000000</t>
  </si>
  <si>
    <t>Tran</t>
  </si>
  <si>
    <t>Information provided on employee status should be based on current on-board FTE assignments supporting various NETL organizations as of September 30 of each fiscal year. Submission due date is requested November 18, but no later than Nov 30.</t>
  </si>
  <si>
    <r>
      <rPr>
        <b/>
        <sz val="9"/>
        <rFont val="Arial"/>
        <family val="2"/>
      </rPr>
      <t xml:space="preserve">Select from drop-down menu to enter the employee’s principal place of duty for the following NETL or Remote work locations only:   </t>
    </r>
    <r>
      <rPr>
        <sz val="9"/>
        <rFont val="Arial"/>
        <family val="2"/>
      </rPr>
      <t xml:space="preserve">
</t>
    </r>
    <r>
      <rPr>
        <b/>
        <sz val="9"/>
        <rFont val="Arial"/>
        <family val="2"/>
      </rPr>
      <t xml:space="preserve">A </t>
    </r>
    <r>
      <rPr>
        <sz val="9"/>
        <rFont val="Arial"/>
        <family val="2"/>
      </rPr>
      <t xml:space="preserve">= Albany
</t>
    </r>
    <r>
      <rPr>
        <b/>
        <sz val="9"/>
        <rFont val="Arial"/>
        <family val="2"/>
      </rPr>
      <t>AK</t>
    </r>
    <r>
      <rPr>
        <sz val="9"/>
        <rFont val="Arial"/>
        <family val="2"/>
      </rPr>
      <t xml:space="preserve"> = Alaska
</t>
    </r>
    <r>
      <rPr>
        <b/>
        <sz val="9"/>
        <rFont val="Arial"/>
        <family val="2"/>
      </rPr>
      <t xml:space="preserve">P </t>
    </r>
    <r>
      <rPr>
        <sz val="9"/>
        <rFont val="Arial"/>
        <family val="2"/>
      </rPr>
      <t xml:space="preserve">= Pittsburgh
</t>
    </r>
    <r>
      <rPr>
        <b/>
        <sz val="9"/>
        <rFont val="Arial"/>
        <family val="2"/>
      </rPr>
      <t>M</t>
    </r>
    <r>
      <rPr>
        <sz val="9"/>
        <rFont val="Arial"/>
        <family val="2"/>
      </rPr>
      <t xml:space="preserve"> = Morgantown
</t>
    </r>
    <r>
      <rPr>
        <b/>
        <sz val="9"/>
        <rFont val="Arial"/>
        <family val="2"/>
      </rPr>
      <t xml:space="preserve">H </t>
    </r>
    <r>
      <rPr>
        <sz val="9"/>
        <rFont val="Arial"/>
        <family val="2"/>
      </rPr>
      <t xml:space="preserve">= Houston
</t>
    </r>
    <r>
      <rPr>
        <b/>
        <sz val="9"/>
        <color rgb="FFFF0000"/>
        <rFont val="Arial"/>
        <family val="2"/>
      </rPr>
      <t>R-LO = Remote Locality (personnel working remotely but in vicinity of NETL-site - new for FY22)
R-US = Remote US (personnel working remotely but throughout US - new for FY22)</t>
    </r>
  </si>
  <si>
    <t>MESA-1</t>
  </si>
  <si>
    <t>MESA-2</t>
  </si>
  <si>
    <t>MESA-3</t>
  </si>
  <si>
    <t>MESA-4</t>
  </si>
  <si>
    <t>MESA-5</t>
  </si>
  <si>
    <t>MESA-6</t>
  </si>
  <si>
    <t>SSC-MESA</t>
  </si>
  <si>
    <t>Able</t>
  </si>
  <si>
    <t>Chad</t>
  </si>
  <si>
    <t>20494</t>
  </si>
  <si>
    <t>922</t>
  </si>
  <si>
    <t>2W-7</t>
  </si>
  <si>
    <t>KL-01:KeyLogic Inc.</t>
  </si>
  <si>
    <t>Adams</t>
  </si>
  <si>
    <t>Chelle</t>
  </si>
  <si>
    <t>19563</t>
  </si>
  <si>
    <t>Allan</t>
  </si>
  <si>
    <t>Douglas</t>
  </si>
  <si>
    <t>20944</t>
  </si>
  <si>
    <t>Ambroso</t>
  </si>
  <si>
    <t>Linda</t>
  </si>
  <si>
    <t>19342</t>
  </si>
  <si>
    <t>315B</t>
  </si>
  <si>
    <t>Dianne</t>
  </si>
  <si>
    <t>20728</t>
  </si>
  <si>
    <t>Aramayo</t>
  </si>
  <si>
    <t>Agatha</t>
  </si>
  <si>
    <t>20962</t>
  </si>
  <si>
    <t>Stratacomm:Stratacomm LLC</t>
  </si>
  <si>
    <t>Arnold</t>
  </si>
  <si>
    <t>Travis</t>
  </si>
  <si>
    <t>21067</t>
  </si>
  <si>
    <t>Atia</t>
  </si>
  <si>
    <t>Adam</t>
  </si>
  <si>
    <t>20820</t>
  </si>
  <si>
    <t>Balach</t>
  </si>
  <si>
    <t>Lisa</t>
  </si>
  <si>
    <t>17787</t>
  </si>
  <si>
    <t>232420</t>
  </si>
  <si>
    <t>Barbur</t>
  </si>
  <si>
    <t>Vicki</t>
  </si>
  <si>
    <t>20754</t>
  </si>
  <si>
    <t>232120</t>
  </si>
  <si>
    <t>Barki</t>
  </si>
  <si>
    <t>Gabe</t>
  </si>
  <si>
    <t>16884</t>
  </si>
  <si>
    <t>Batzer</t>
  </si>
  <si>
    <t>18130</t>
  </si>
  <si>
    <t>Beckley</t>
  </si>
  <si>
    <t>Lance</t>
  </si>
  <si>
    <t>20124</t>
  </si>
  <si>
    <t>232400</t>
  </si>
  <si>
    <t>Bello</t>
  </si>
  <si>
    <t>Kolawole</t>
  </si>
  <si>
    <t>20702</t>
  </si>
  <si>
    <t>Bishop</t>
  </si>
  <si>
    <t>Randy</t>
  </si>
  <si>
    <t>20544</t>
  </si>
  <si>
    <t>Bissell</t>
  </si>
  <si>
    <t>Perry</t>
  </si>
  <si>
    <t>11715</t>
  </si>
  <si>
    <t>232421</t>
  </si>
  <si>
    <t>Blackhurst</t>
  </si>
  <si>
    <t xml:space="preserve">Michael </t>
  </si>
  <si>
    <t>21294</t>
  </si>
  <si>
    <t>Bombardiere</t>
  </si>
  <si>
    <t>Frank</t>
  </si>
  <si>
    <t>16491</t>
  </si>
  <si>
    <t>232431</t>
  </si>
  <si>
    <t>Bonifati</t>
  </si>
  <si>
    <t>20618</t>
  </si>
  <si>
    <t>Bowers</t>
  </si>
  <si>
    <t>21259</t>
  </si>
  <si>
    <t>232432</t>
  </si>
  <si>
    <t>Boyette</t>
  </si>
  <si>
    <t>Wesley</t>
  </si>
  <si>
    <t>21315</t>
  </si>
  <si>
    <t>Brown</t>
  </si>
  <si>
    <t>Fred</t>
  </si>
  <si>
    <t>18664</t>
  </si>
  <si>
    <t>Bruner</t>
  </si>
  <si>
    <t>Kathy</t>
  </si>
  <si>
    <t>3541</t>
  </si>
  <si>
    <t>232410</t>
  </si>
  <si>
    <t>Buchheit</t>
  </si>
  <si>
    <t>18556</t>
  </si>
  <si>
    <t>3W-9</t>
  </si>
  <si>
    <t>Burdette</t>
  </si>
  <si>
    <t>Joel</t>
  </si>
  <si>
    <t>21212</t>
  </si>
  <si>
    <t>Butler</t>
  </si>
  <si>
    <t>Brent</t>
  </si>
  <si>
    <t>17716</t>
  </si>
  <si>
    <t>232424</t>
  </si>
  <si>
    <t>Callahan</t>
  </si>
  <si>
    <t>Clare</t>
  </si>
  <si>
    <t>20735</t>
  </si>
  <si>
    <t>Carlson</t>
  </si>
  <si>
    <t>Derrick</t>
  </si>
  <si>
    <t>19277</t>
  </si>
  <si>
    <t>105C-A</t>
  </si>
  <si>
    <t>Carnahan</t>
  </si>
  <si>
    <t>17420</t>
  </si>
  <si>
    <t>Carpenter</t>
  </si>
  <si>
    <t>Benjamin</t>
  </si>
  <si>
    <t>18100</t>
  </si>
  <si>
    <t>17567</t>
  </si>
  <si>
    <t>AI-01:Advanced Resource International</t>
  </si>
  <si>
    <t>Carr</t>
  </si>
  <si>
    <t>13948</t>
  </si>
  <si>
    <t>Carter</t>
  </si>
  <si>
    <t>16901</t>
  </si>
  <si>
    <t>ID-01:The Iridium Group</t>
  </si>
  <si>
    <t>Jordan</t>
  </si>
  <si>
    <t>20749</t>
  </si>
  <si>
    <t>232000</t>
  </si>
  <si>
    <t>Castelino</t>
  </si>
  <si>
    <t>Peter</t>
  </si>
  <si>
    <t>17519</t>
  </si>
  <si>
    <t>DC-01:Deloitte Consulting LLP</t>
  </si>
  <si>
    <t>Chase</t>
  </si>
  <si>
    <t>Dennis</t>
  </si>
  <si>
    <t>21335</t>
  </si>
  <si>
    <t xml:space="preserve">Bravo:Bravo Consulting Group </t>
  </si>
  <si>
    <t>Childress</t>
  </si>
  <si>
    <t>Tristan</t>
  </si>
  <si>
    <t>21377</t>
  </si>
  <si>
    <t>232110</t>
  </si>
  <si>
    <t>Chou</t>
  </si>
  <si>
    <t>Joseph</t>
  </si>
  <si>
    <t>19954</t>
  </si>
  <si>
    <t>105C-B</t>
  </si>
  <si>
    <t>Chukwunenye</t>
  </si>
  <si>
    <t>Kelechi</t>
  </si>
  <si>
    <t>20645</t>
  </si>
  <si>
    <t>Clagg</t>
  </si>
  <si>
    <t>Lindsey</t>
  </si>
  <si>
    <t>20993</t>
  </si>
  <si>
    <t>Clahane</t>
  </si>
  <si>
    <t>Luke</t>
  </si>
  <si>
    <t>20924</t>
  </si>
  <si>
    <t>Cooper</t>
  </si>
  <si>
    <t>Laurel</t>
  </si>
  <si>
    <t>20819</t>
  </si>
  <si>
    <t>Copen</t>
  </si>
  <si>
    <t>Glenn</t>
  </si>
  <si>
    <t>11515</t>
  </si>
  <si>
    <t>Corder</t>
  </si>
  <si>
    <t>17691</t>
  </si>
  <si>
    <t>2W-11B</t>
  </si>
  <si>
    <t>Cousar</t>
  </si>
  <si>
    <t>18725</t>
  </si>
  <si>
    <t>Cutshaw</t>
  </si>
  <si>
    <t xml:space="preserve">Ashley </t>
  </si>
  <si>
    <t>21262</t>
  </si>
  <si>
    <t>D'Andrea</t>
  </si>
  <si>
    <t>Melissa</t>
  </si>
  <si>
    <t>11027</t>
  </si>
  <si>
    <t>233A</t>
  </si>
  <si>
    <t>232425</t>
  </si>
  <si>
    <t>Davis</t>
  </si>
  <si>
    <t>Tyler</t>
  </si>
  <si>
    <t>20994</t>
  </si>
  <si>
    <t>Degregori</t>
  </si>
  <si>
    <t>Gino</t>
  </si>
  <si>
    <t>20616</t>
  </si>
  <si>
    <t>233520</t>
  </si>
  <si>
    <t>Deshpande</t>
  </si>
  <si>
    <t>Anuja</t>
  </si>
  <si>
    <t>20283</t>
  </si>
  <si>
    <t>DeWitt</t>
  </si>
  <si>
    <t>17412</t>
  </si>
  <si>
    <t>Diday</t>
  </si>
  <si>
    <t>17060</t>
  </si>
  <si>
    <t>DiPietro</t>
  </si>
  <si>
    <t>Gwen</t>
  </si>
  <si>
    <t>20977</t>
  </si>
  <si>
    <t>Dowdie</t>
  </si>
  <si>
    <t>21196</t>
  </si>
  <si>
    <t xml:space="preserve">Dyer </t>
  </si>
  <si>
    <t>20613</t>
  </si>
  <si>
    <t>Eisiminger</t>
  </si>
  <si>
    <t>Falyn</t>
  </si>
  <si>
    <t>20920</t>
  </si>
  <si>
    <t>Ellis</t>
  </si>
  <si>
    <t>8999</t>
  </si>
  <si>
    <t>3W-2</t>
  </si>
  <si>
    <t>Eslick</t>
  </si>
  <si>
    <t>16975</t>
  </si>
  <si>
    <t>Espinoza</t>
  </si>
  <si>
    <t>Segundo</t>
  </si>
  <si>
    <t>20615</t>
  </si>
  <si>
    <t>Estep</t>
  </si>
  <si>
    <t>9239</t>
  </si>
  <si>
    <t>B92</t>
  </si>
  <si>
    <t>Evans</t>
  </si>
  <si>
    <t>Amy</t>
  </si>
  <si>
    <t>16738</t>
  </si>
  <si>
    <t>234A</t>
  </si>
  <si>
    <t>Fapohunda</t>
  </si>
  <si>
    <t>Babatunde</t>
  </si>
  <si>
    <t>3070</t>
  </si>
  <si>
    <t>M219</t>
  </si>
  <si>
    <t>Fedosick</t>
  </si>
  <si>
    <t>Amber</t>
  </si>
  <si>
    <t>18215</t>
  </si>
  <si>
    <t>Forrest</t>
  </si>
  <si>
    <t>Katie</t>
  </si>
  <si>
    <t>20927</t>
  </si>
  <si>
    <t>Freeman</t>
  </si>
  <si>
    <t>11285</t>
  </si>
  <si>
    <t>Friend</t>
  </si>
  <si>
    <t>Jenny</t>
  </si>
  <si>
    <t>17101</t>
  </si>
  <si>
    <t>Frisco</t>
  </si>
  <si>
    <t>Velda</t>
  </si>
  <si>
    <t>17096</t>
  </si>
  <si>
    <t>Fryer</t>
  </si>
  <si>
    <t>17007</t>
  </si>
  <si>
    <t>232423</t>
  </si>
  <si>
    <t>Fullard</t>
  </si>
  <si>
    <t xml:space="preserve">Cynthia </t>
  </si>
  <si>
    <t>21028</t>
  </si>
  <si>
    <t>Funk</t>
  </si>
  <si>
    <t>15546</t>
  </si>
  <si>
    <t>Fyock</t>
  </si>
  <si>
    <t>Cole</t>
  </si>
  <si>
    <t>20823</t>
  </si>
  <si>
    <t>Gall</t>
  </si>
  <si>
    <t>Caleb</t>
  </si>
  <si>
    <t>21241</t>
  </si>
  <si>
    <t>Garciadiego</t>
  </si>
  <si>
    <t>Alejandro</t>
  </si>
  <si>
    <t>20568</t>
  </si>
  <si>
    <t>Garrett</t>
  </si>
  <si>
    <t>19414</t>
  </si>
  <si>
    <t>2W-6</t>
  </si>
  <si>
    <t>232230</t>
  </si>
  <si>
    <t>Gawthrop</t>
  </si>
  <si>
    <t>Kasha</t>
  </si>
  <si>
    <t>17175</t>
  </si>
  <si>
    <t>Gerstnecker</t>
  </si>
  <si>
    <t>Molly</t>
  </si>
  <si>
    <t>18218</t>
  </si>
  <si>
    <t>Ghouse</t>
  </si>
  <si>
    <t>Jaffer</t>
  </si>
  <si>
    <t>19428</t>
  </si>
  <si>
    <t>Giardina</t>
  </si>
  <si>
    <t>13242</t>
  </si>
  <si>
    <t>243B</t>
  </si>
  <si>
    <t>232422</t>
  </si>
  <si>
    <t>Godec</t>
  </si>
  <si>
    <t>17510</t>
  </si>
  <si>
    <t>232344</t>
  </si>
  <si>
    <t>Good</t>
  </si>
  <si>
    <t>Karlee</t>
  </si>
  <si>
    <t>20103</t>
  </si>
  <si>
    <t>Goss</t>
  </si>
  <si>
    <t>Alicia</t>
  </si>
  <si>
    <t>20240</t>
  </si>
  <si>
    <t>Annisa</t>
  </si>
  <si>
    <t>21017</t>
  </si>
  <si>
    <t>Lachelle</t>
  </si>
  <si>
    <t>10719</t>
  </si>
  <si>
    <t>B88</t>
  </si>
  <si>
    <t>Gower</t>
  </si>
  <si>
    <t>Breanna</t>
  </si>
  <si>
    <t>20249</t>
  </si>
  <si>
    <t>Green</t>
  </si>
  <si>
    <t>16819</t>
  </si>
  <si>
    <t>BC-01:BCS Inc.</t>
  </si>
  <si>
    <t>Greza</t>
  </si>
  <si>
    <t>Cameron</t>
  </si>
  <si>
    <t>19226</t>
  </si>
  <si>
    <t>Guinan</t>
  </si>
  <si>
    <t>Allison</t>
  </si>
  <si>
    <t>14746</t>
  </si>
  <si>
    <t>Gupta</t>
  </si>
  <si>
    <t>Ajay</t>
  </si>
  <si>
    <t>21332</t>
  </si>
  <si>
    <t>Hammock</t>
  </si>
  <si>
    <t>Jon</t>
  </si>
  <si>
    <t>16887</t>
  </si>
  <si>
    <t>Harkreader</t>
  </si>
  <si>
    <t>17305</t>
  </si>
  <si>
    <t>3W-3</t>
  </si>
  <si>
    <t>Harlinski</t>
  </si>
  <si>
    <t>Charles</t>
  </si>
  <si>
    <t>11587</t>
  </si>
  <si>
    <t>330</t>
  </si>
  <si>
    <t>Hastings</t>
  </si>
  <si>
    <t>Ronald</t>
  </si>
  <si>
    <t>20128</t>
  </si>
  <si>
    <t>Hedrick</t>
  </si>
  <si>
    <t>Katherine</t>
  </si>
  <si>
    <t>21396</t>
  </si>
  <si>
    <t>Hegarty</t>
  </si>
  <si>
    <t>Sharon</t>
  </si>
  <si>
    <t>21234</t>
  </si>
  <si>
    <t>Henriksen</t>
  </si>
  <si>
    <t>20567</t>
  </si>
  <si>
    <t>Samuel</t>
  </si>
  <si>
    <t>20791</t>
  </si>
  <si>
    <t>Hertlein</t>
  </si>
  <si>
    <t>Joshua</t>
  </si>
  <si>
    <t>11592</t>
  </si>
  <si>
    <t>Hindman</t>
  </si>
  <si>
    <t>696</t>
  </si>
  <si>
    <t>Hodapp</t>
  </si>
  <si>
    <t>21065</t>
  </si>
  <si>
    <t>Hoffman</t>
  </si>
  <si>
    <t>Hannah</t>
  </si>
  <si>
    <t>17930</t>
  </si>
  <si>
    <t>Maria</t>
  </si>
  <si>
    <t>21030</t>
  </si>
  <si>
    <t>Holly</t>
  </si>
  <si>
    <t>Marcus</t>
  </si>
  <si>
    <t>20886</t>
  </si>
  <si>
    <t>Homsy</t>
  </si>
  <si>
    <t>Sally</t>
  </si>
  <si>
    <t>20817</t>
  </si>
  <si>
    <t>Houck</t>
  </si>
  <si>
    <t>Robin</t>
  </si>
  <si>
    <t>756</t>
  </si>
  <si>
    <t>229A</t>
  </si>
  <si>
    <t>Hoy</t>
  </si>
  <si>
    <t>Autumn</t>
  </si>
  <si>
    <t>17451</t>
  </si>
  <si>
    <t>20943</t>
  </si>
  <si>
    <t>Sydney</t>
  </si>
  <si>
    <t>20441</t>
  </si>
  <si>
    <t>336</t>
  </si>
  <si>
    <t>Husson</t>
  </si>
  <si>
    <t>Andrea</t>
  </si>
  <si>
    <t>14268</t>
  </si>
  <si>
    <t>Iyengar</t>
  </si>
  <si>
    <t>Arun</t>
  </si>
  <si>
    <t>18066</t>
  </si>
  <si>
    <t>Izar Tenorio</t>
  </si>
  <si>
    <t>Jorge</t>
  </si>
  <si>
    <t>21258</t>
  </si>
  <si>
    <t>Jesionowski</t>
  </si>
  <si>
    <t>Gary</t>
  </si>
  <si>
    <t>18792</t>
  </si>
  <si>
    <t>3W-6</t>
  </si>
  <si>
    <t>Kamenar</t>
  </si>
  <si>
    <t>19074</t>
  </si>
  <si>
    <t>Karki</t>
  </si>
  <si>
    <t>17063</t>
  </si>
  <si>
    <t>Kasuya</t>
  </si>
  <si>
    <t>Alexander</t>
  </si>
  <si>
    <t>18127</t>
  </si>
  <si>
    <t>Keairns</t>
  </si>
  <si>
    <t>Dale</t>
  </si>
  <si>
    <t>2785</t>
  </si>
  <si>
    <t>311</t>
  </si>
  <si>
    <t>Khutal</t>
  </si>
  <si>
    <t>Harshvardhan</t>
  </si>
  <si>
    <t>20959</t>
  </si>
  <si>
    <t>Kirch</t>
  </si>
  <si>
    <t>2414</t>
  </si>
  <si>
    <t>3W-12</t>
  </si>
  <si>
    <t>Kline</t>
  </si>
  <si>
    <t>20734</t>
  </si>
  <si>
    <t>232100</t>
  </si>
  <si>
    <t>Knapp</t>
  </si>
  <si>
    <t>17167</t>
  </si>
  <si>
    <t>Knudsen</t>
  </si>
  <si>
    <t>16971</t>
  </si>
  <si>
    <t>B61</t>
  </si>
  <si>
    <t>Krajnak</t>
  </si>
  <si>
    <t>Lindy</t>
  </si>
  <si>
    <t>20995</t>
  </si>
  <si>
    <t>Krulla</t>
  </si>
  <si>
    <t>Katrina</t>
  </si>
  <si>
    <t>11503</t>
  </si>
  <si>
    <t>Kuehn</t>
  </si>
  <si>
    <t>Norma</t>
  </si>
  <si>
    <t>11329</t>
  </si>
  <si>
    <t>Kuznicki</t>
  </si>
  <si>
    <t>Jason</t>
  </si>
  <si>
    <t>20387</t>
  </si>
  <si>
    <t>Labarbara</t>
  </si>
  <si>
    <t>Kirk</t>
  </si>
  <si>
    <t>18735</t>
  </si>
  <si>
    <t>304A</t>
  </si>
  <si>
    <t>Lamb</t>
  </si>
  <si>
    <t>Heidi</t>
  </si>
  <si>
    <t>19761</t>
  </si>
  <si>
    <t>321</t>
  </si>
  <si>
    <t>Lang</t>
  </si>
  <si>
    <t>11056</t>
  </si>
  <si>
    <t>Laughton</t>
  </si>
  <si>
    <t>Maris</t>
  </si>
  <si>
    <t>20958</t>
  </si>
  <si>
    <t>LeDonne</t>
  </si>
  <si>
    <t>Ashley</t>
  </si>
  <si>
    <t>18580</t>
  </si>
  <si>
    <t>17049</t>
  </si>
  <si>
    <t>213A</t>
  </si>
  <si>
    <t>Leptinsky</t>
  </si>
  <si>
    <t>Sarah</t>
  </si>
  <si>
    <t>20788</t>
  </si>
  <si>
    <t>Levinson</t>
  </si>
  <si>
    <t>20926</t>
  </si>
  <si>
    <t>Lilly</t>
  </si>
  <si>
    <t>Troy</t>
  </si>
  <si>
    <t>20686</t>
  </si>
  <si>
    <t>Long</t>
  </si>
  <si>
    <t>20477</t>
  </si>
  <si>
    <t>2W-9A</t>
  </si>
  <si>
    <t>Lopert</t>
  </si>
  <si>
    <t>16086</t>
  </si>
  <si>
    <t>Luebke</t>
  </si>
  <si>
    <t>5419</t>
  </si>
  <si>
    <t>Lundberg</t>
  </si>
  <si>
    <t>Wayne</t>
  </si>
  <si>
    <t>16606</t>
  </si>
  <si>
    <t>Lynch</t>
  </si>
  <si>
    <t>16731</t>
  </si>
  <si>
    <t>232340</t>
  </si>
  <si>
    <t>Ma</t>
  </si>
  <si>
    <t>Jinliang</t>
  </si>
  <si>
    <t>17359</t>
  </si>
  <si>
    <t>Madinabeitia</t>
  </si>
  <si>
    <t>Isabela</t>
  </si>
  <si>
    <t>20957</t>
  </si>
  <si>
    <t>Mahmud</t>
  </si>
  <si>
    <t>Roksana</t>
  </si>
  <si>
    <t>21165</t>
  </si>
  <si>
    <t>Manfredo</t>
  </si>
  <si>
    <t>Lynn</t>
  </si>
  <si>
    <t>2436</t>
  </si>
  <si>
    <t>301B</t>
  </si>
  <si>
    <t>Mantripragada</t>
  </si>
  <si>
    <t>17342</t>
  </si>
  <si>
    <t>Marano</t>
  </si>
  <si>
    <t>743</t>
  </si>
  <si>
    <t>JM-01:JM Energy Consulting Inc.</t>
  </si>
  <si>
    <t>Marquis</t>
  </si>
  <si>
    <t>21111</t>
  </si>
  <si>
    <t>Offsite</t>
  </si>
  <si>
    <t>Marriott</t>
  </si>
  <si>
    <t>16984</t>
  </si>
  <si>
    <t>313</t>
  </si>
  <si>
    <t>17064</t>
  </si>
  <si>
    <t>2W-12A</t>
  </si>
  <si>
    <t>Matthews</t>
  </si>
  <si>
    <t>Howard</t>
  </si>
  <si>
    <t>20928</t>
  </si>
  <si>
    <t>Maze</t>
  </si>
  <si>
    <t>19344</t>
  </si>
  <si>
    <t>McCulloch</t>
  </si>
  <si>
    <t xml:space="preserve">Shannon </t>
  </si>
  <si>
    <t>21295</t>
  </si>
  <si>
    <t>McDilda</t>
  </si>
  <si>
    <t>Dawn</t>
  </si>
  <si>
    <t>17549</t>
  </si>
  <si>
    <t>McDonald</t>
  </si>
  <si>
    <t>Nikkia</t>
  </si>
  <si>
    <t>21019</t>
  </si>
  <si>
    <t>McKenna</t>
  </si>
  <si>
    <t>18404</t>
  </si>
  <si>
    <t>3W-7</t>
  </si>
  <si>
    <t>McMillen</t>
  </si>
  <si>
    <t>Virginia</t>
  </si>
  <si>
    <t>20535</t>
  </si>
  <si>
    <t>McNaul</t>
  </si>
  <si>
    <t>Shannon</t>
  </si>
  <si>
    <t>20704</t>
  </si>
  <si>
    <t>Messina</t>
  </si>
  <si>
    <t>20856</t>
  </si>
  <si>
    <t>18506</t>
  </si>
  <si>
    <t>16766</t>
  </si>
  <si>
    <t>Taylor</t>
  </si>
  <si>
    <t>19049</t>
  </si>
  <si>
    <t>Moffett</t>
  </si>
  <si>
    <t>21263</t>
  </si>
  <si>
    <t>Moni</t>
  </si>
  <si>
    <t>Sheikh</t>
  </si>
  <si>
    <t>20652</t>
  </si>
  <si>
    <t>21051</t>
  </si>
  <si>
    <t>19463</t>
  </si>
  <si>
    <t>328</t>
  </si>
  <si>
    <t>Mora</t>
  </si>
  <si>
    <t>Tomas</t>
  </si>
  <si>
    <t>19782</t>
  </si>
  <si>
    <t>229B</t>
  </si>
  <si>
    <t>Morgan</t>
  </si>
  <si>
    <t>19575</t>
  </si>
  <si>
    <t>Mosser</t>
  </si>
  <si>
    <t>3027</t>
  </si>
  <si>
    <t>Munson</t>
  </si>
  <si>
    <t>18103</t>
  </si>
  <si>
    <t>Murphy</t>
  </si>
  <si>
    <t>19045</t>
  </si>
  <si>
    <t>Myer</t>
  </si>
  <si>
    <t>Larry</t>
  </si>
  <si>
    <t>17069</t>
  </si>
  <si>
    <t>Myles</t>
  </si>
  <si>
    <t>16903</t>
  </si>
  <si>
    <t>Navarro</t>
  </si>
  <si>
    <t>21264</t>
  </si>
  <si>
    <t>Ness</t>
  </si>
  <si>
    <t>Madeline</t>
  </si>
  <si>
    <t>20685</t>
  </si>
  <si>
    <t>Newby</t>
  </si>
  <si>
    <t>10603</t>
  </si>
  <si>
    <t>Newton</t>
  </si>
  <si>
    <t>Kale</t>
  </si>
  <si>
    <t>21298</t>
  </si>
  <si>
    <t>Natalie</t>
  </si>
  <si>
    <t>11603</t>
  </si>
  <si>
    <t>B90</t>
  </si>
  <si>
    <t>Nguyen</t>
  </si>
  <si>
    <t>Phuong</t>
  </si>
  <si>
    <t>21197</t>
  </si>
  <si>
    <t>Noack</t>
  </si>
  <si>
    <t>Clint</t>
  </si>
  <si>
    <t>17957</t>
  </si>
  <si>
    <t>2W-13B</t>
  </si>
  <si>
    <t>Noring</t>
  </si>
  <si>
    <t>19981</t>
  </si>
  <si>
    <t>309A</t>
  </si>
  <si>
    <t>Nuzum</t>
  </si>
  <si>
    <t>Clinton</t>
  </si>
  <si>
    <t>18068</t>
  </si>
  <si>
    <t>B14A</t>
  </si>
  <si>
    <t>Oelfke</t>
  </si>
  <si>
    <t>16967</t>
  </si>
  <si>
    <t>Okoli</t>
  </si>
  <si>
    <t>Chinedu</t>
  </si>
  <si>
    <t>19427</t>
  </si>
  <si>
    <t>Ostace</t>
  </si>
  <si>
    <t>Anca</t>
  </si>
  <si>
    <t>19603</t>
  </si>
  <si>
    <t>Paczek</t>
  </si>
  <si>
    <t>Stephen</t>
  </si>
  <si>
    <t>17672</t>
  </si>
  <si>
    <t>Papinchak</t>
  </si>
  <si>
    <t>19486</t>
  </si>
  <si>
    <t>1W-2A</t>
  </si>
  <si>
    <t>Paranzino</t>
  </si>
  <si>
    <t>Kimberly</t>
  </si>
  <si>
    <t>2824</t>
  </si>
  <si>
    <t>Parker</t>
  </si>
  <si>
    <t>17520</t>
  </si>
  <si>
    <t>Parks</t>
  </si>
  <si>
    <t>Samantha</t>
  </si>
  <si>
    <t>20919</t>
  </si>
  <si>
    <t>Parlett</t>
  </si>
  <si>
    <t>Teresa</t>
  </si>
  <si>
    <t>20674</t>
  </si>
  <si>
    <t>Pattison</t>
  </si>
  <si>
    <t>11499</t>
  </si>
  <si>
    <t>233400</t>
  </si>
  <si>
    <t>20925</t>
  </si>
  <si>
    <t>Pechman</t>
  </si>
  <si>
    <t>Carl</t>
  </si>
  <si>
    <t>21293</t>
  </si>
  <si>
    <t>Pena-Cabra</t>
  </si>
  <si>
    <t>Ivonne</t>
  </si>
  <si>
    <t>20205</t>
  </si>
  <si>
    <t>315A</t>
  </si>
  <si>
    <t>Peters</t>
  </si>
  <si>
    <t>Dwight</t>
  </si>
  <si>
    <t>18936</t>
  </si>
  <si>
    <t>Pidaparti</t>
  </si>
  <si>
    <t>Sandeep</t>
  </si>
  <si>
    <t>19733</t>
  </si>
  <si>
    <t>3W-11</t>
  </si>
  <si>
    <t>Pike</t>
  </si>
  <si>
    <t>16625</t>
  </si>
  <si>
    <t>Pizel</t>
  </si>
  <si>
    <t>Abbey</t>
  </si>
  <si>
    <t>21076</t>
  </si>
  <si>
    <t>Pranjic</t>
  </si>
  <si>
    <t>Matea</t>
  </si>
  <si>
    <t>20655</t>
  </si>
  <si>
    <t>Prica</t>
  </si>
  <si>
    <t>Marija</t>
  </si>
  <si>
    <t>17423</t>
  </si>
  <si>
    <t>Proto</t>
  </si>
  <si>
    <t>20156</t>
  </si>
  <si>
    <t>216B</t>
  </si>
  <si>
    <t>Ramezan</t>
  </si>
  <si>
    <t>Massood</t>
  </si>
  <si>
    <t>324</t>
  </si>
  <si>
    <t>Ramsey</t>
  </si>
  <si>
    <t>20954</t>
  </si>
  <si>
    <t>17416</t>
  </si>
  <si>
    <t>B35</t>
  </si>
  <si>
    <t>Redublo</t>
  </si>
  <si>
    <t>Josh</t>
  </si>
  <si>
    <t>20833</t>
  </si>
  <si>
    <t>Rhodes</t>
  </si>
  <si>
    <t>19373</t>
  </si>
  <si>
    <t>Richardson</t>
  </si>
  <si>
    <t>Aileen</t>
  </si>
  <si>
    <t>19637</t>
  </si>
  <si>
    <t>302B</t>
  </si>
  <si>
    <t>Robins</t>
  </si>
  <si>
    <t>Darian</t>
  </si>
  <si>
    <t>11124</t>
  </si>
  <si>
    <t>Roman-White</t>
  </si>
  <si>
    <t>Abigail</t>
  </si>
  <si>
    <t>20564</t>
  </si>
  <si>
    <t>Rossi</t>
  </si>
  <si>
    <t>11254</t>
  </si>
  <si>
    <t>Rutter</t>
  </si>
  <si>
    <t>20468</t>
  </si>
  <si>
    <t>Salgado</t>
  </si>
  <si>
    <t>Karla</t>
  </si>
  <si>
    <t>20921</t>
  </si>
  <si>
    <t>Sam</t>
  </si>
  <si>
    <t>Shirley</t>
  </si>
  <si>
    <t>21033</t>
  </si>
  <si>
    <t>Schmitt</t>
  </si>
  <si>
    <t>20447</t>
  </si>
  <si>
    <t>338</t>
  </si>
  <si>
    <t>Schrier</t>
  </si>
  <si>
    <t>20698</t>
  </si>
  <si>
    <t>Seghi</t>
  </si>
  <si>
    <t>19443</t>
  </si>
  <si>
    <t>Seigler</t>
  </si>
  <si>
    <t>Charlotte</t>
  </si>
  <si>
    <t>19479</t>
  </si>
  <si>
    <t>Shaffer</t>
  </si>
  <si>
    <t>Budd</t>
  </si>
  <si>
    <t>17505</t>
  </si>
  <si>
    <t>Sharma</t>
  </si>
  <si>
    <t>Smriti</t>
  </si>
  <si>
    <t>20653</t>
  </si>
  <si>
    <t>Sheriff</t>
  </si>
  <si>
    <t>Alana</t>
  </si>
  <si>
    <t>20078</t>
  </si>
  <si>
    <t>2W-10B</t>
  </si>
  <si>
    <t>Sikora</t>
  </si>
  <si>
    <t>1573</t>
  </si>
  <si>
    <t>B37</t>
  </si>
  <si>
    <t>Simmons</t>
  </si>
  <si>
    <t>20212</t>
  </si>
  <si>
    <t>B33</t>
  </si>
  <si>
    <t>Simpson</t>
  </si>
  <si>
    <t>21050</t>
  </si>
  <si>
    <t>Singh</t>
  </si>
  <si>
    <t>Hartej</t>
  </si>
  <si>
    <t>21069</t>
  </si>
  <si>
    <t>Sinsel</t>
  </si>
  <si>
    <t>4719</t>
  </si>
  <si>
    <t>320</t>
  </si>
  <si>
    <t>233300</t>
  </si>
  <si>
    <t>Skeens</t>
  </si>
  <si>
    <t>20118</t>
  </si>
  <si>
    <t>Felicia</t>
  </si>
  <si>
    <t>20765</t>
  </si>
  <si>
    <t>Snedegar</t>
  </si>
  <si>
    <t>Kelli</t>
  </si>
  <si>
    <t>17946</t>
  </si>
  <si>
    <t>B16</t>
  </si>
  <si>
    <t>Soccorsi</t>
  </si>
  <si>
    <t>Tali</t>
  </si>
  <si>
    <t>21376</t>
  </si>
  <si>
    <t>Solley</t>
  </si>
  <si>
    <t>20232</t>
  </si>
  <si>
    <t>Spence</t>
  </si>
  <si>
    <t>16752</t>
  </si>
  <si>
    <t>Stire</t>
  </si>
  <si>
    <t>16902</t>
  </si>
  <si>
    <t>Strangis</t>
  </si>
  <si>
    <t>Jill</t>
  </si>
  <si>
    <t>17496</t>
  </si>
  <si>
    <t>231000</t>
  </si>
  <si>
    <t>Strock</t>
  </si>
  <si>
    <t>11594</t>
  </si>
  <si>
    <t>233B</t>
  </si>
  <si>
    <t>Strosnider</t>
  </si>
  <si>
    <t>Casie</t>
  </si>
  <si>
    <t>18720</t>
  </si>
  <si>
    <t>Susarla</t>
  </si>
  <si>
    <t>Naresh</t>
  </si>
  <si>
    <t>20266</t>
  </si>
  <si>
    <t>Suter</t>
  </si>
  <si>
    <t>Jack</t>
  </si>
  <si>
    <t>21077</t>
  </si>
  <si>
    <t>Szuhaj</t>
  </si>
  <si>
    <t>21078</t>
  </si>
  <si>
    <t>Talarico</t>
  </si>
  <si>
    <t>Cassie</t>
  </si>
  <si>
    <t>21066</t>
  </si>
  <si>
    <t>Teel</t>
  </si>
  <si>
    <t>21049</t>
  </si>
  <si>
    <t>Tennyson</t>
  </si>
  <si>
    <t>17364</t>
  </si>
  <si>
    <t>2818</t>
  </si>
  <si>
    <t>136A</t>
  </si>
  <si>
    <t>Timko</t>
  </si>
  <si>
    <t>Lauren</t>
  </si>
  <si>
    <t>20058</t>
  </si>
  <si>
    <t>Toetz</t>
  </si>
  <si>
    <t>Victoria</t>
  </si>
  <si>
    <t>20330</t>
  </si>
  <si>
    <t>Toro</t>
  </si>
  <si>
    <t>Frances</t>
  </si>
  <si>
    <t>2961</t>
  </si>
  <si>
    <t>Hang</t>
  </si>
  <si>
    <t>21238</t>
  </si>
  <si>
    <t>Traverso</t>
  </si>
  <si>
    <t>18217</t>
  </si>
  <si>
    <t>Triulzi</t>
  </si>
  <si>
    <t>17024</t>
  </si>
  <si>
    <t>235B</t>
  </si>
  <si>
    <t>232130</t>
  </si>
  <si>
    <t>Tumbalam Gooty</t>
  </si>
  <si>
    <t>Radhakrishna</t>
  </si>
  <si>
    <t>20960</t>
  </si>
  <si>
    <t>Turner</t>
  </si>
  <si>
    <t>20789</t>
  </si>
  <si>
    <t>20922</t>
  </si>
  <si>
    <t>Kiana</t>
  </si>
  <si>
    <t>21110</t>
  </si>
  <si>
    <t>Marc</t>
  </si>
  <si>
    <t>16522</t>
  </si>
  <si>
    <t>2W-3</t>
  </si>
  <si>
    <t>Turton</t>
  </si>
  <si>
    <t>Janice</t>
  </si>
  <si>
    <t>686</t>
  </si>
  <si>
    <t>234B</t>
  </si>
  <si>
    <t>Urban</t>
  </si>
  <si>
    <t>18325</t>
  </si>
  <si>
    <t>Uysal</t>
  </si>
  <si>
    <t>Secuk Can</t>
  </si>
  <si>
    <t>19070</t>
  </si>
  <si>
    <t>3W-4</t>
  </si>
  <si>
    <t>Vactor</t>
  </si>
  <si>
    <t>Raymond</t>
  </si>
  <si>
    <t>20991</t>
  </si>
  <si>
    <t>Verti</t>
  </si>
  <si>
    <t>19998</t>
  </si>
  <si>
    <t>313A</t>
  </si>
  <si>
    <t>Nadejda</t>
  </si>
  <si>
    <t>13221</t>
  </si>
  <si>
    <t>2W-9B</t>
  </si>
  <si>
    <t>Vikara</t>
  </si>
  <si>
    <t>11532</t>
  </si>
  <si>
    <t>Wagemaker</t>
  </si>
  <si>
    <t>Ruud</t>
  </si>
  <si>
    <t>21048</t>
  </si>
  <si>
    <t>Wagner</t>
  </si>
  <si>
    <t>Hudson</t>
  </si>
  <si>
    <t>21269</t>
  </si>
  <si>
    <t>19492</t>
  </si>
  <si>
    <t>Wallace</t>
  </si>
  <si>
    <t>17083</t>
  </si>
  <si>
    <t>Walsh</t>
  </si>
  <si>
    <t>Maurice</t>
  </si>
  <si>
    <t>16487</t>
  </si>
  <si>
    <t>Chenyu</t>
  </si>
  <si>
    <t>21036</t>
  </si>
  <si>
    <t>Warren</t>
  </si>
  <si>
    <t>18114</t>
  </si>
  <si>
    <t xml:space="preserve">NV-01:Navigant Consulting </t>
  </si>
  <si>
    <t>Warner</t>
  </si>
  <si>
    <t>15609</t>
  </si>
  <si>
    <t>Washington</t>
  </si>
  <si>
    <t>11553</t>
  </si>
  <si>
    <t>Webster</t>
  </si>
  <si>
    <t>Malcolm</t>
  </si>
  <si>
    <t>17065</t>
  </si>
  <si>
    <t>Whiston</t>
  </si>
  <si>
    <t>20832</t>
  </si>
  <si>
    <t>White</t>
  </si>
  <si>
    <t>J. Russell</t>
  </si>
  <si>
    <t>20369</t>
  </si>
  <si>
    <t>245</t>
  </si>
  <si>
    <t>20562</t>
  </si>
  <si>
    <t>White, III</t>
  </si>
  <si>
    <t>19259</t>
  </si>
  <si>
    <t>Whited</t>
  </si>
  <si>
    <t>Cody</t>
  </si>
  <si>
    <t>21037</t>
  </si>
  <si>
    <t>232430</t>
  </si>
  <si>
    <t>Wijaya</t>
  </si>
  <si>
    <t>Nur</t>
  </si>
  <si>
    <t>20745</t>
  </si>
  <si>
    <t>Williams</t>
  </si>
  <si>
    <t>1680</t>
  </si>
  <si>
    <t>232320</t>
  </si>
  <si>
    <t>Sara-Anne</t>
  </si>
  <si>
    <t>19997</t>
  </si>
  <si>
    <t>Wink</t>
  </si>
  <si>
    <t>20406</t>
  </si>
  <si>
    <t>214B</t>
  </si>
  <si>
    <t>Winland</t>
  </si>
  <si>
    <t>Cynthia</t>
  </si>
  <si>
    <t>20979</t>
  </si>
  <si>
    <t>Witmer</t>
  </si>
  <si>
    <t>17010</t>
  </si>
  <si>
    <t>3W-8</t>
  </si>
  <si>
    <t>Woods</t>
  </si>
  <si>
    <t>Douglass</t>
  </si>
  <si>
    <t>16592</t>
  </si>
  <si>
    <t>3114</t>
  </si>
  <si>
    <t>Yancy Caballero</t>
  </si>
  <si>
    <t>Daison</t>
  </si>
  <si>
    <t>20701</t>
  </si>
  <si>
    <t>Zamarripa-Perez</t>
  </si>
  <si>
    <t>Miguel</t>
  </si>
  <si>
    <t>18970</t>
  </si>
  <si>
    <t>Zaremsky</t>
  </si>
  <si>
    <t>Connie</t>
  </si>
  <si>
    <t>11397</t>
  </si>
  <si>
    <t>1W-3B</t>
  </si>
  <si>
    <t>Zhang</t>
  </si>
  <si>
    <t>Zhuoran</t>
  </si>
  <si>
    <t>21395</t>
  </si>
  <si>
    <t>23CFE000074</t>
  </si>
  <si>
    <t xml:space="preserve">Mission Execution (ME) Support Services </t>
  </si>
  <si>
    <t>ME</t>
  </si>
  <si>
    <t>KBC</t>
  </si>
  <si>
    <t>23CFE000075</t>
  </si>
  <si>
    <t xml:space="preserve">Strategic Analysis (SA) Support Services </t>
  </si>
  <si>
    <t>SA</t>
  </si>
  <si>
    <t>ME-1</t>
  </si>
  <si>
    <t>ME-2</t>
  </si>
  <si>
    <t>BCS, LLC</t>
  </si>
  <si>
    <t>KeyLogic Systems, LLC</t>
  </si>
  <si>
    <t>ME-3</t>
  </si>
  <si>
    <t>ME-4</t>
  </si>
  <si>
    <t>ME-5</t>
  </si>
  <si>
    <t>ME-6</t>
  </si>
  <si>
    <t>SA-1</t>
  </si>
  <si>
    <t>SA-2</t>
  </si>
  <si>
    <t>SA-3</t>
  </si>
  <si>
    <t>SA-4</t>
  </si>
  <si>
    <t>SA-5</t>
  </si>
  <si>
    <t>SA-6</t>
  </si>
  <si>
    <t>Deloitte, LLC</t>
  </si>
  <si>
    <t>Site Support Contracts (SSC) FTE Organization Data - 2023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</si>
</sst>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 #,##0_);_(* \(#,##0\);_(* &quot;-&quot;??_);_(@_)"/>
    <numFmt numFmtId="165" formatCode="mm/dd/yy;@"/>
    <numFmt numFmtId="166" formatCode="0.000_)"/>
    <numFmt numFmtId="167" formatCode="_([$€-2]* #,##0.00_);_([$€-2]* \(#,##0.00\);_([$€-2]* &quot;-&quot;??_)"/>
    <numFmt numFmtId="168" formatCode="0.00_)"/>
  </numFmts>
  <fonts count="87" x14ac:knownFonts="1">
    <font>
      <sz val="10"/>
      <name val="Arial"/>
    </font>
    <font>
      <sz val="11"/>
      <color theme="1"/>
      <name val="Calibri"/>
      <family val="2"/>
      <scheme val="minor"/>
    </font>
    <font>
      <sz val="11"/>
      <color theme="1"/>
      <name val="Calibri"/>
      <family val="2"/>
      <scheme val="minor"/>
    </font>
    <font>
      <sz val="10"/>
      <name val="Arial"/>
      <family val="2"/>
    </font>
    <font>
      <sz val="8"/>
      <name val="Arial"/>
      <family val="2"/>
    </font>
    <font>
      <b/>
      <sz val="10"/>
      <name val="Arial"/>
      <family val="2"/>
    </font>
    <font>
      <u/>
      <sz val="10"/>
      <color indexed="12"/>
      <name val="Arial"/>
      <family val="2"/>
    </font>
    <font>
      <sz val="10"/>
      <name val="Calibri"/>
      <family val="2"/>
    </font>
    <font>
      <b/>
      <sz val="10"/>
      <name val="Calibri"/>
      <family val="2"/>
    </font>
    <font>
      <b/>
      <vertAlign val="superscript"/>
      <sz val="12"/>
      <color indexed="12"/>
      <name val="Calibri"/>
      <family val="2"/>
    </font>
    <font>
      <b/>
      <vertAlign val="superscript"/>
      <sz val="11"/>
      <color indexed="12"/>
      <name val="Calibri"/>
      <family val="2"/>
    </font>
    <font>
      <b/>
      <vertAlign val="superscript"/>
      <sz val="12"/>
      <color indexed="10"/>
      <name val="Calibri"/>
      <family val="2"/>
    </font>
    <font>
      <b/>
      <sz val="11"/>
      <name val="Calibri"/>
      <family val="2"/>
    </font>
    <font>
      <b/>
      <sz val="12"/>
      <name val="Calibri"/>
      <family val="2"/>
    </font>
    <font>
      <b/>
      <i/>
      <u/>
      <sz val="10"/>
      <name val="Arial"/>
      <family val="2"/>
    </font>
    <font>
      <b/>
      <u/>
      <sz val="12"/>
      <color indexed="8"/>
      <name val="Arial"/>
      <family val="2"/>
    </font>
    <font>
      <b/>
      <sz val="12"/>
      <name val="Arial"/>
      <family val="2"/>
    </font>
    <font>
      <sz val="10"/>
      <name val="Wingdings"/>
      <charset val="2"/>
    </font>
    <font>
      <sz val="10"/>
      <name val="Verdana"/>
      <family val="2"/>
    </font>
    <font>
      <sz val="11"/>
      <name val="Times"/>
      <family val="1"/>
    </font>
    <font>
      <sz val="11"/>
      <name val="Tms Rmn"/>
      <family val="1"/>
    </font>
    <font>
      <b/>
      <i/>
      <sz val="16"/>
      <name val="Helv"/>
      <family val="2"/>
    </font>
    <font>
      <sz val="9"/>
      <name val="Arial"/>
      <family val="2"/>
    </font>
    <font>
      <sz val="9"/>
      <color indexed="12"/>
      <name val="Arial"/>
      <family val="2"/>
    </font>
    <font>
      <b/>
      <sz val="9"/>
      <name val="Arial"/>
      <family val="2"/>
    </font>
    <font>
      <i/>
      <sz val="10"/>
      <name val="Arial"/>
      <family val="2"/>
    </font>
    <font>
      <sz val="9"/>
      <color indexed="8"/>
      <name val="Arial"/>
      <family val="2"/>
    </font>
    <font>
      <sz val="9"/>
      <color indexed="57"/>
      <name val="Arial"/>
      <family val="2"/>
    </font>
    <font>
      <sz val="9"/>
      <color indexed="14"/>
      <name val="Arial"/>
      <family val="2"/>
    </font>
    <font>
      <sz val="11"/>
      <color theme="1"/>
      <name val="Calibri"/>
      <family val="2"/>
      <scheme val="minor"/>
    </font>
    <font>
      <b/>
      <i/>
      <u/>
      <sz val="10"/>
      <color rgb="FF666633"/>
      <name val="Arial"/>
      <family val="2"/>
    </font>
    <font>
      <sz val="11"/>
      <name val="Arial"/>
      <family val="2"/>
    </font>
    <font>
      <sz val="11"/>
      <name val="Calibri"/>
      <family val="2"/>
      <scheme val="minor"/>
    </font>
    <font>
      <sz val="11"/>
      <name val="Calibri"/>
      <family val="2"/>
    </font>
    <font>
      <sz val="12"/>
      <name val="Arial"/>
      <family val="2"/>
    </font>
    <font>
      <i/>
      <sz val="8"/>
      <name val="Calibri"/>
      <family val="2"/>
    </font>
    <font>
      <i/>
      <sz val="10"/>
      <name val="Calibri"/>
      <family val="2"/>
    </font>
    <font>
      <b/>
      <vertAlign val="superscript"/>
      <sz val="11"/>
      <color theme="4" tint="-0.249977111117893"/>
      <name val="Calibri"/>
      <family val="2"/>
    </font>
    <font>
      <b/>
      <vertAlign val="superscript"/>
      <sz val="11"/>
      <color rgb="FF0070C0"/>
      <name val="Calibri"/>
      <family val="2"/>
    </font>
    <font>
      <b/>
      <i/>
      <sz val="10"/>
      <name val="Arial"/>
      <family val="2"/>
    </font>
    <font>
      <b/>
      <sz val="10"/>
      <name val="Verdana"/>
      <family val="2"/>
    </font>
    <font>
      <b/>
      <sz val="14"/>
      <name val="Verdana"/>
      <family val="2"/>
    </font>
    <font>
      <sz val="11"/>
      <color rgb="FFFF0000"/>
      <name val="Calibri"/>
      <family val="2"/>
      <scheme val="minor"/>
    </font>
    <font>
      <i/>
      <sz val="9"/>
      <name val="Arial"/>
      <family val="2"/>
    </font>
    <font>
      <b/>
      <sz val="11"/>
      <name val="Calibri"/>
      <family val="2"/>
      <scheme val="minor"/>
    </font>
    <font>
      <b/>
      <vertAlign val="superscript"/>
      <sz val="11"/>
      <color indexed="12"/>
      <name val="Calibri"/>
      <family val="2"/>
      <scheme val="minor"/>
    </font>
    <font>
      <b/>
      <sz val="11"/>
      <color theme="1"/>
      <name val="Calibri"/>
      <family val="2"/>
      <scheme val="minor"/>
    </font>
    <font>
      <b/>
      <sz val="12"/>
      <color theme="1"/>
      <name val="Calibri"/>
      <family val="2"/>
      <scheme val="minor"/>
    </font>
    <font>
      <i/>
      <sz val="8"/>
      <name val="Arial"/>
      <family val="2"/>
    </font>
    <font>
      <b/>
      <vertAlign val="superscript"/>
      <sz val="12"/>
      <color theme="4" tint="-0.249977111117893"/>
      <name val="Calibri"/>
      <family val="2"/>
    </font>
    <font>
      <b/>
      <sz val="12"/>
      <color theme="4" tint="-0.249977111117893"/>
      <name val="Calibri"/>
      <family val="2"/>
    </font>
    <font>
      <b/>
      <sz val="14"/>
      <color rgb="FFFF0000"/>
      <name val="Calibri"/>
      <family val="2"/>
      <scheme val="minor"/>
    </font>
    <font>
      <sz val="14"/>
      <color theme="1"/>
      <name val="Calibri"/>
      <family val="2"/>
      <scheme val="minor"/>
    </font>
    <font>
      <b/>
      <sz val="10"/>
      <color rgb="FFFF0000"/>
      <name val="Arial"/>
      <family val="2"/>
    </font>
    <font>
      <b/>
      <sz val="14"/>
      <name val="Calibri"/>
      <family val="2"/>
    </font>
    <font>
      <b/>
      <sz val="14"/>
      <color theme="1"/>
      <name val="Calibri"/>
      <family val="2"/>
      <scheme val="minor"/>
    </font>
    <font>
      <sz val="12"/>
      <color theme="1"/>
      <name val="Calibri"/>
      <family val="2"/>
      <scheme val="minor"/>
    </font>
    <font>
      <b/>
      <sz val="12"/>
      <color theme="0"/>
      <name val="Arial"/>
      <family val="2"/>
    </font>
    <font>
      <b/>
      <sz val="12"/>
      <color theme="1"/>
      <name val="Arial"/>
      <family val="2"/>
    </font>
    <font>
      <b/>
      <sz val="9"/>
      <color theme="6" tint="-0.249977111117893"/>
      <name val="Arial"/>
      <family val="2"/>
    </font>
    <font>
      <b/>
      <sz val="9"/>
      <color indexed="12"/>
      <name val="Arial"/>
      <family val="2"/>
    </font>
    <font>
      <b/>
      <sz val="9"/>
      <color rgb="FF7030A0"/>
      <name val="Arial"/>
      <family val="2"/>
    </font>
    <font>
      <b/>
      <sz val="9"/>
      <color theme="5" tint="-0.249977111117893"/>
      <name val="Arial"/>
      <family val="2"/>
    </font>
    <font>
      <b/>
      <sz val="9"/>
      <color rgb="FF00B050"/>
      <name val="Arial"/>
      <family val="2"/>
    </font>
    <font>
      <b/>
      <sz val="9"/>
      <color rgb="FFFF3399"/>
      <name val="Arial"/>
      <family val="2"/>
    </font>
    <font>
      <b/>
      <sz val="9"/>
      <color theme="8" tint="-0.249977111117893"/>
      <name val="Arial"/>
      <family val="2"/>
    </font>
    <font>
      <sz val="12"/>
      <name val="Calibri"/>
      <family val="2"/>
    </font>
    <font>
      <vertAlign val="superscript"/>
      <sz val="12"/>
      <name val="Calibri"/>
      <family val="2"/>
    </font>
    <font>
      <i/>
      <sz val="12"/>
      <name val="Calibri"/>
      <family val="2"/>
    </font>
    <font>
      <i/>
      <sz val="11"/>
      <name val="Calibri"/>
      <family val="2"/>
    </font>
    <font>
      <b/>
      <vertAlign val="superscript"/>
      <sz val="11"/>
      <name val="Calibri"/>
      <family val="2"/>
    </font>
    <font>
      <b/>
      <vertAlign val="superscript"/>
      <sz val="12"/>
      <name val="Calibri"/>
      <family val="2"/>
    </font>
    <font>
      <b/>
      <i/>
      <sz val="12"/>
      <name val="Calibri"/>
      <family val="2"/>
    </font>
    <font>
      <b/>
      <i/>
      <sz val="11"/>
      <name val="Calibri"/>
      <family val="2"/>
    </font>
    <font>
      <b/>
      <vertAlign val="superscript"/>
      <sz val="10"/>
      <name val="Arial"/>
      <family val="2"/>
    </font>
    <font>
      <b/>
      <sz val="12"/>
      <name val="Calibri"/>
      <family val="2"/>
      <scheme val="minor"/>
    </font>
    <font>
      <b/>
      <i/>
      <sz val="12"/>
      <name val="Calibri"/>
      <family val="2"/>
      <scheme val="minor"/>
    </font>
    <font>
      <b/>
      <i/>
      <sz val="11"/>
      <name val="Calibri"/>
      <family val="2"/>
      <scheme val="minor"/>
    </font>
    <font>
      <b/>
      <u/>
      <sz val="10"/>
      <name val="Arial"/>
      <family val="2"/>
    </font>
    <font>
      <b/>
      <sz val="9"/>
      <color theme="9" tint="-0.249977111117893"/>
      <name val="Arial"/>
      <family val="2"/>
    </font>
    <font>
      <sz val="10"/>
      <color theme="9" tint="-0.249977111117893"/>
      <name val="Arial"/>
      <family val="2"/>
    </font>
    <font>
      <b/>
      <sz val="9"/>
      <color rgb="FFFF0000"/>
      <name val="Arial"/>
      <family val="2"/>
    </font>
    <font>
      <sz val="10"/>
      <name val="Arial"/>
      <family val="2"/>
    </font>
    <font>
      <sz val="10"/>
      <name val="Arial"/>
      <charset val="1"/>
    </font>
    <font>
      <b/>
      <sz val="10"/>
      <color theme="1" tint="4.9989318521683403E-2"/>
      <name val="Arial"/>
      <family val="2"/>
    </font>
    <font>
      <sz val="10"/>
      <color theme="1" tint="4.9989318521683403E-2"/>
      <name val="Arial"/>
      <family val="2"/>
    </font>
    <font>
      <sz val="10"/>
      <color indexed="8"/>
      <name val="Arial"/>
      <charset val="1"/>
    </font>
  </fonts>
  <fills count="22">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theme="0" tint="-0.14996795556505021"/>
        <bgColor indexed="64"/>
      </patternFill>
    </fill>
    <fill>
      <patternFill patternType="solid">
        <fgColor rgb="FFCCFFCC"/>
        <bgColor indexed="64"/>
      </patternFill>
    </fill>
    <fill>
      <patternFill patternType="solid">
        <fgColor rgb="FFFFFFCC"/>
        <bgColor indexed="64"/>
      </patternFill>
    </fill>
    <fill>
      <patternFill patternType="solid">
        <fgColor theme="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rgb="FFFFFF00"/>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2" tint="-9.9978637043366805E-2"/>
        <bgColor indexed="64"/>
      </patternFill>
    </fill>
  </fills>
  <borders count="85">
    <border>
      <left/>
      <right/>
      <top/>
      <bottom/>
      <diagonal/>
    </border>
    <border>
      <left/>
      <right style="thick">
        <color indexed="64"/>
      </right>
      <top/>
      <bottom/>
      <diagonal/>
    </border>
    <border>
      <left style="mediumDashed">
        <color indexed="64"/>
      </left>
      <right/>
      <top/>
      <bottom/>
      <diagonal/>
    </border>
    <border>
      <left style="thin">
        <color indexed="64"/>
      </left>
      <right style="thin">
        <color indexed="64"/>
      </right>
      <top style="thin">
        <color indexed="64"/>
      </top>
      <bottom style="thin">
        <color indexed="64"/>
      </bottom>
      <diagonal/>
    </border>
    <border>
      <left/>
      <right style="mediumDashed">
        <color indexed="64"/>
      </right>
      <top/>
      <bottom/>
      <diagonal/>
    </border>
    <border>
      <left style="thick">
        <color indexed="64"/>
      </left>
      <right/>
      <top style="thick">
        <color indexed="64"/>
      </top>
      <bottom/>
      <diagonal/>
    </border>
    <border>
      <left/>
      <right style="thick">
        <color indexed="64"/>
      </right>
      <top style="thick">
        <color indexed="64"/>
      </top>
      <bottom/>
      <diagonal/>
    </border>
    <border>
      <left style="thick">
        <color indexed="64"/>
      </left>
      <right/>
      <top/>
      <bottom/>
      <diagonal/>
    </border>
    <border>
      <left/>
      <right/>
      <top style="thick">
        <color indexed="64"/>
      </top>
      <bottom/>
      <diagonal/>
    </border>
    <border>
      <left style="medium">
        <color indexed="64"/>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style="thick">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right/>
      <top style="thick">
        <color auto="1"/>
      </top>
      <bottom style="thin">
        <color auto="1"/>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medium">
        <color auto="1"/>
      </top>
      <bottom/>
      <diagonal/>
    </border>
    <border>
      <left/>
      <right/>
      <top/>
      <bottom style="medium">
        <color auto="1"/>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style="thick">
        <color auto="1"/>
      </top>
      <bottom style="thin">
        <color auto="1"/>
      </bottom>
      <diagonal/>
    </border>
    <border>
      <left/>
      <right style="medium">
        <color auto="1"/>
      </right>
      <top style="thick">
        <color auto="1"/>
      </top>
      <bottom style="thin">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style="medium">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top/>
      <bottom/>
      <diagonal/>
    </border>
    <border>
      <left/>
      <right/>
      <top style="thin">
        <color auto="1"/>
      </top>
      <bottom style="thin">
        <color auto="1"/>
      </bottom>
      <diagonal/>
    </border>
    <border>
      <left style="thin">
        <color auto="1"/>
      </left>
      <right/>
      <top style="thin">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thick">
        <color indexed="64"/>
      </bottom>
      <diagonal/>
    </border>
    <border>
      <left style="medium">
        <color indexed="64"/>
      </left>
      <right/>
      <top/>
      <bottom style="thick">
        <color indexed="64"/>
      </bottom>
      <diagonal/>
    </border>
    <border>
      <left style="medium">
        <color auto="1"/>
      </left>
      <right style="medium">
        <color indexed="64"/>
      </right>
      <top style="medium">
        <color auto="1"/>
      </top>
      <bottom style="thin">
        <color auto="1"/>
      </bottom>
      <diagonal/>
    </border>
    <border>
      <left style="thick">
        <color indexed="64"/>
      </left>
      <right style="medium">
        <color indexed="64"/>
      </right>
      <top/>
      <bottom style="thick">
        <color indexed="64"/>
      </bottom>
      <diagonal/>
    </border>
    <border>
      <left/>
      <right style="medium">
        <color indexed="64"/>
      </right>
      <top style="medium">
        <color indexed="64"/>
      </top>
      <bottom style="thick">
        <color indexed="64"/>
      </bottom>
      <diagonal/>
    </border>
    <border>
      <left style="thick">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thin">
        <color auto="1"/>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style="medium">
        <color auto="1"/>
      </left>
      <right style="thin">
        <color indexed="64"/>
      </right>
      <top/>
      <bottom/>
      <diagonal/>
    </border>
    <border>
      <left style="thin">
        <color indexed="64"/>
      </left>
      <right style="thin">
        <color indexed="64"/>
      </right>
      <top/>
      <bottom/>
      <diagonal/>
    </border>
    <border>
      <left style="medium">
        <color indexed="8"/>
      </left>
      <right style="medium">
        <color indexed="8"/>
      </right>
      <top/>
      <bottom style="medium">
        <color indexed="8"/>
      </bottom>
      <diagonal/>
    </border>
    <border>
      <left/>
      <right style="medium">
        <color indexed="8"/>
      </right>
      <top/>
      <bottom style="medium">
        <color indexed="8"/>
      </bottom>
      <diagonal/>
    </border>
    <border>
      <left style="medium">
        <color indexed="8"/>
      </left>
      <right/>
      <top/>
      <bottom style="medium">
        <color indexed="8"/>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auto="1"/>
      </left>
      <right/>
      <top style="medium">
        <color auto="1"/>
      </top>
      <bottom/>
      <diagonal/>
    </border>
    <border>
      <left/>
      <right/>
      <top style="medium">
        <color indexed="64"/>
      </top>
      <bottom/>
      <diagonal/>
    </border>
    <border>
      <left style="medium">
        <color indexed="8"/>
      </left>
      <right style="medium">
        <color indexed="8"/>
      </right>
      <top style="medium">
        <color indexed="8"/>
      </top>
      <bottom style="medium">
        <color indexed="8"/>
      </bottom>
      <diagonal/>
    </border>
    <border>
      <left/>
      <right style="medium">
        <color indexed="8"/>
      </right>
      <top style="medium">
        <color indexed="8"/>
      </top>
      <bottom style="medium">
        <color indexed="8"/>
      </bottom>
      <diagonal/>
    </border>
    <border>
      <left style="medium">
        <color indexed="8"/>
      </left>
      <right/>
      <top style="medium">
        <color indexed="8"/>
      </top>
      <bottom style="medium">
        <color indexed="8"/>
      </bottom>
      <diagonal/>
    </border>
  </borders>
  <cellStyleXfs count="162">
    <xf numFmtId="0" fontId="0" fillId="0" borderId="0"/>
    <xf numFmtId="43" fontId="3" fillId="0" borderId="0" applyFont="0" applyFill="0" applyBorder="0" applyAlignment="0" applyProtection="0"/>
    <xf numFmtId="166" fontId="19" fillId="0" borderId="0"/>
    <xf numFmtId="166" fontId="20" fillId="0" borderId="0"/>
    <xf numFmtId="166" fontId="19" fillId="0" borderId="0"/>
    <xf numFmtId="166" fontId="20" fillId="0" borderId="0"/>
    <xf numFmtId="166" fontId="19" fillId="0" borderId="0"/>
    <xf numFmtId="166" fontId="20" fillId="0" borderId="0"/>
    <xf numFmtId="166" fontId="19" fillId="0" borderId="0"/>
    <xf numFmtId="166" fontId="20" fillId="0" borderId="0"/>
    <xf numFmtId="166" fontId="19" fillId="0" borderId="0"/>
    <xf numFmtId="166" fontId="20" fillId="0" borderId="0"/>
    <xf numFmtId="166" fontId="19" fillId="0" borderId="0"/>
    <xf numFmtId="166" fontId="20" fillId="0" borderId="0"/>
    <xf numFmtId="166" fontId="19" fillId="0" borderId="0"/>
    <xf numFmtId="166" fontId="20" fillId="0" borderId="0"/>
    <xf numFmtId="166" fontId="19" fillId="0" borderId="0"/>
    <xf numFmtId="166" fontId="20"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67" fontId="3" fillId="0" borderId="0" applyFont="0" applyFill="0" applyBorder="0" applyAlignment="0" applyProtection="0"/>
    <xf numFmtId="0" fontId="6" fillId="0" borderId="0" applyNumberFormat="0" applyFill="0" applyBorder="0" applyAlignment="0" applyProtection="0">
      <alignment vertical="top"/>
      <protection locked="0"/>
    </xf>
    <xf numFmtId="168" fontId="2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29"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0" fontId="3" fillId="0" borderId="0">
      <alignment wrapText="1"/>
    </xf>
    <xf numFmtId="0" fontId="2" fillId="0" borderId="0"/>
    <xf numFmtId="0" fontId="82" fillId="0" borderId="0">
      <alignment wrapText="1"/>
    </xf>
    <xf numFmtId="0" fontId="83" fillId="0" borderId="0">
      <alignment wrapText="1"/>
    </xf>
  </cellStyleXfs>
  <cellXfs count="361">
    <xf numFmtId="0" fontId="0" fillId="0" borderId="0" xfId="0"/>
    <xf numFmtId="0" fontId="7" fillId="2" borderId="0" xfId="0" applyFont="1" applyFill="1"/>
    <xf numFmtId="49" fontId="7" fillId="0" borderId="0" xfId="0" applyNumberFormat="1" applyFont="1" applyAlignment="1">
      <alignment horizontal="left"/>
    </xf>
    <xf numFmtId="0" fontId="7" fillId="0" borderId="0" xfId="0" applyFont="1"/>
    <xf numFmtId="0" fontId="3" fillId="0" borderId="0" xfId="0" applyFont="1"/>
    <xf numFmtId="0" fontId="3" fillId="0" borderId="0" xfId="0" applyFont="1" applyAlignment="1">
      <alignment horizontal="left"/>
    </xf>
    <xf numFmtId="0" fontId="5" fillId="0" borderId="0" xfId="0" applyFont="1" applyAlignment="1">
      <alignment horizontal="center"/>
    </xf>
    <xf numFmtId="0" fontId="30" fillId="0" borderId="0" xfId="0" applyFont="1" applyAlignment="1">
      <alignment horizontal="center" vertical="center"/>
    </xf>
    <xf numFmtId="0" fontId="7" fillId="0" borderId="0" xfId="0" applyFont="1" applyAlignment="1">
      <alignment horizontal="center"/>
    </xf>
    <xf numFmtId="0" fontId="3" fillId="0" borderId="0" xfId="0" applyFont="1" applyFill="1"/>
    <xf numFmtId="0" fontId="5" fillId="0" borderId="0" xfId="0" applyFont="1" applyFill="1" applyAlignment="1">
      <alignment vertical="top"/>
    </xf>
    <xf numFmtId="0" fontId="14" fillId="0" borderId="0" xfId="0" applyFont="1" applyFill="1" applyAlignment="1">
      <alignment horizontal="center" vertical="center"/>
    </xf>
    <xf numFmtId="0" fontId="0" fillId="0" borderId="0" xfId="0" applyFill="1" applyAlignment="1">
      <alignment vertical="top" wrapText="1"/>
    </xf>
    <xf numFmtId="0" fontId="17" fillId="0" borderId="0" xfId="0" applyFont="1" applyFill="1" applyAlignment="1">
      <alignment vertical="top" wrapText="1"/>
    </xf>
    <xf numFmtId="0" fontId="5" fillId="0" borderId="0" xfId="0" applyFont="1" applyFill="1" applyAlignment="1">
      <alignment vertical="center"/>
    </xf>
    <xf numFmtId="2" fontId="7" fillId="0" borderId="0" xfId="0" applyNumberFormat="1" applyFont="1"/>
    <xf numFmtId="0" fontId="0" fillId="0" borderId="0" xfId="0" applyAlignment="1">
      <alignment vertical="center" wrapText="1"/>
    </xf>
    <xf numFmtId="0" fontId="7" fillId="0" borderId="0" xfId="0" applyFont="1" applyBorder="1" applyAlignment="1">
      <alignment horizontal="right"/>
    </xf>
    <xf numFmtId="0" fontId="7" fillId="0" borderId="0" xfId="0" applyFont="1" applyBorder="1"/>
    <xf numFmtId="0" fontId="18" fillId="0" borderId="0" xfId="0" applyFont="1" applyAlignment="1">
      <alignment horizontal="left"/>
    </xf>
    <xf numFmtId="0" fontId="18" fillId="0" borderId="0" xfId="0" applyFont="1"/>
    <xf numFmtId="49" fontId="10" fillId="0" borderId="0" xfId="0" applyNumberFormat="1" applyFont="1" applyBorder="1" applyAlignment="1">
      <alignment horizontal="center"/>
    </xf>
    <xf numFmtId="0" fontId="7" fillId="0" borderId="0" xfId="0" applyFont="1" applyAlignment="1">
      <alignment horizontal="right"/>
    </xf>
    <xf numFmtId="0" fontId="3" fillId="0" borderId="0" xfId="85"/>
    <xf numFmtId="0" fontId="22" fillId="7" borderId="11" xfId="85" applyFont="1" applyFill="1" applyBorder="1" applyAlignment="1">
      <alignment horizontal="left" wrapText="1"/>
    </xf>
    <xf numFmtId="0" fontId="3" fillId="0" borderId="0" xfId="85" applyFill="1"/>
    <xf numFmtId="0" fontId="3" fillId="0" borderId="0" xfId="85" applyFont="1"/>
    <xf numFmtId="0" fontId="23" fillId="0" borderId="0" xfId="85" applyFont="1" applyAlignment="1">
      <alignment horizontal="center" vertical="center"/>
    </xf>
    <xf numFmtId="0" fontId="27" fillId="0" borderId="0" xfId="85" applyFont="1" applyAlignment="1">
      <alignment vertical="center"/>
    </xf>
    <xf numFmtId="0" fontId="22" fillId="0" borderId="0" xfId="85" applyFont="1" applyAlignment="1">
      <alignment vertical="center" wrapText="1"/>
    </xf>
    <xf numFmtId="0" fontId="28" fillId="0" borderId="0" xfId="85" applyFont="1" applyAlignment="1">
      <alignment vertical="center"/>
    </xf>
    <xf numFmtId="0" fontId="26" fillId="0" borderId="0" xfId="85" applyFont="1" applyAlignment="1">
      <alignment vertical="center" wrapText="1"/>
    </xf>
    <xf numFmtId="0" fontId="22" fillId="0" borderId="0" xfId="85" applyFont="1"/>
    <xf numFmtId="0" fontId="22" fillId="0" borderId="0" xfId="85" applyFont="1" applyAlignment="1">
      <alignment vertical="top"/>
    </xf>
    <xf numFmtId="0" fontId="5" fillId="0" borderId="0" xfId="85" applyFont="1" applyAlignment="1">
      <alignment vertical="top" wrapText="1"/>
    </xf>
    <xf numFmtId="0" fontId="5" fillId="0" borderId="0" xfId="85" applyFont="1" applyAlignment="1">
      <alignment horizontal="left" vertical="top" wrapText="1"/>
    </xf>
    <xf numFmtId="0" fontId="26" fillId="0" borderId="0" xfId="85" applyFont="1" applyAlignment="1">
      <alignment vertical="center"/>
    </xf>
    <xf numFmtId="0" fontId="22" fillId="0" borderId="0" xfId="85" applyFont="1" applyAlignment="1">
      <alignment vertical="center"/>
    </xf>
    <xf numFmtId="0" fontId="3" fillId="0" borderId="0" xfId="85" applyAlignment="1">
      <alignment horizontal="right"/>
    </xf>
    <xf numFmtId="49" fontId="31" fillId="0" borderId="0" xfId="0" applyNumberFormat="1" applyFont="1"/>
    <xf numFmtId="0" fontId="32" fillId="0" borderId="0" xfId="106" applyFont="1" applyAlignment="1">
      <alignment horizontal="left" vertical="center"/>
    </xf>
    <xf numFmtId="0" fontId="32" fillId="0" borderId="0" xfId="106" applyFont="1" applyAlignment="1">
      <alignment horizontal="center" vertical="center"/>
    </xf>
    <xf numFmtId="0" fontId="5" fillId="0" borderId="0" xfId="85" applyFont="1"/>
    <xf numFmtId="0" fontId="3" fillId="0" borderId="0" xfId="85" applyFont="1" applyFill="1"/>
    <xf numFmtId="0" fontId="3" fillId="0" borderId="0" xfId="0" applyFont="1" applyFill="1" applyBorder="1"/>
    <xf numFmtId="0" fontId="33" fillId="0" borderId="0" xfId="0" applyFont="1"/>
    <xf numFmtId="0" fontId="15" fillId="0" borderId="0" xfId="0" applyFont="1" applyAlignment="1">
      <alignment horizontal="center" vertical="center"/>
    </xf>
    <xf numFmtId="0" fontId="0" fillId="0" borderId="0" xfId="0" applyAlignment="1">
      <alignment horizontal="center" vertical="center" wrapText="1"/>
    </xf>
    <xf numFmtId="0" fontId="6" fillId="0" borderId="0" xfId="83" applyAlignment="1" applyProtection="1">
      <alignment horizontal="center" vertical="center" wrapText="1"/>
    </xf>
    <xf numFmtId="0" fontId="0" fillId="0" borderId="3" xfId="0" applyBorder="1" applyAlignment="1">
      <alignment horizontal="center" vertical="center" wrapText="1"/>
    </xf>
    <xf numFmtId="0" fontId="0" fillId="0" borderId="3" xfId="0" applyBorder="1"/>
    <xf numFmtId="0" fontId="32" fillId="0" borderId="0" xfId="106" applyFont="1" applyAlignment="1">
      <alignment horizontal="left" vertical="top"/>
    </xf>
    <xf numFmtId="0" fontId="22" fillId="9" borderId="11" xfId="85" applyFont="1" applyFill="1" applyBorder="1" applyAlignment="1">
      <alignment horizontal="left" wrapText="1"/>
    </xf>
    <xf numFmtId="0" fontId="24" fillId="8" borderId="3" xfId="85" applyFont="1" applyFill="1" applyBorder="1" applyAlignment="1">
      <alignment horizontal="left" wrapText="1"/>
    </xf>
    <xf numFmtId="0" fontId="22" fillId="8" borderId="3" xfId="85" applyFont="1" applyFill="1" applyBorder="1" applyAlignment="1">
      <alignment horizontal="left" wrapText="1"/>
    </xf>
    <xf numFmtId="0" fontId="22" fillId="8" borderId="11" xfId="85" applyFont="1" applyFill="1" applyBorder="1" applyAlignment="1">
      <alignment horizontal="left" wrapText="1"/>
    </xf>
    <xf numFmtId="0" fontId="18" fillId="0" borderId="29" xfId="0" applyFont="1" applyBorder="1" applyAlignment="1"/>
    <xf numFmtId="0" fontId="18" fillId="0" borderId="3" xfId="0" applyFont="1" applyBorder="1" applyAlignment="1">
      <alignment horizontal="left"/>
    </xf>
    <xf numFmtId="0" fontId="3" fillId="0" borderId="3" xfId="0" applyFont="1" applyBorder="1" applyAlignment="1"/>
    <xf numFmtId="0" fontId="3" fillId="0" borderId="30" xfId="0" applyFont="1" applyBorder="1" applyAlignment="1">
      <alignment horizontal="left"/>
    </xf>
    <xf numFmtId="0" fontId="3" fillId="0" borderId="30" xfId="0" applyFont="1" applyBorder="1"/>
    <xf numFmtId="0" fontId="3" fillId="0" borderId="30" xfId="0" applyFont="1" applyFill="1" applyBorder="1"/>
    <xf numFmtId="0" fontId="3" fillId="0" borderId="25" xfId="0" applyFont="1" applyBorder="1"/>
    <xf numFmtId="0" fontId="5" fillId="0" borderId="24" xfId="0" applyFont="1" applyBorder="1" applyAlignment="1">
      <alignment horizontal="center"/>
    </xf>
    <xf numFmtId="0" fontId="5" fillId="0" borderId="0" xfId="0" applyFont="1" applyBorder="1" applyAlignment="1">
      <alignment horizontal="center"/>
    </xf>
    <xf numFmtId="0" fontId="34" fillId="0" borderId="0" xfId="0" quotePrefix="1" applyFont="1" applyBorder="1"/>
    <xf numFmtId="0" fontId="3" fillId="0" borderId="29" xfId="0" applyFont="1" applyBorder="1"/>
    <xf numFmtId="0" fontId="3" fillId="0" borderId="0" xfId="0" applyFont="1" applyBorder="1"/>
    <xf numFmtId="0" fontId="3" fillId="0" borderId="1" xfId="0" applyFont="1" applyFill="1" applyBorder="1"/>
    <xf numFmtId="0" fontId="40" fillId="0" borderId="7" xfId="0" applyFont="1" applyBorder="1" applyAlignment="1"/>
    <xf numFmtId="0" fontId="5" fillId="8" borderId="29" xfId="0" applyFont="1" applyFill="1" applyBorder="1" applyAlignment="1">
      <alignment horizontal="center" vertical="center" wrapText="1"/>
    </xf>
    <xf numFmtId="0" fontId="5" fillId="8" borderId="3" xfId="0" applyFont="1" applyFill="1" applyBorder="1" applyAlignment="1">
      <alignment horizontal="center" vertical="center" wrapText="1"/>
    </xf>
    <xf numFmtId="0" fontId="5" fillId="8" borderId="30" xfId="0" applyFont="1" applyFill="1" applyBorder="1" applyAlignment="1">
      <alignment horizontal="center" vertical="center" wrapText="1"/>
    </xf>
    <xf numFmtId="0" fontId="5" fillId="8" borderId="27"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5" fillId="6" borderId="40" xfId="85" applyFont="1" applyFill="1" applyBorder="1" applyAlignment="1">
      <alignment horizontal="center" vertical="center"/>
    </xf>
    <xf numFmtId="0" fontId="5" fillId="6" borderId="40" xfId="85" applyFont="1" applyFill="1" applyBorder="1" applyAlignment="1">
      <alignment horizontal="center" vertical="center" wrapText="1"/>
    </xf>
    <xf numFmtId="0" fontId="5" fillId="6" borderId="41" xfId="85" applyFont="1" applyFill="1" applyBorder="1" applyAlignment="1">
      <alignment horizontal="center" vertical="center"/>
    </xf>
    <xf numFmtId="49" fontId="32" fillId="0" borderId="0" xfId="0" applyNumberFormat="1" applyFont="1"/>
    <xf numFmtId="2" fontId="32" fillId="0" borderId="0" xfId="0" applyNumberFormat="1" applyFont="1"/>
    <xf numFmtId="0" fontId="32" fillId="0" borderId="0" xfId="0" applyFont="1"/>
    <xf numFmtId="0" fontId="32" fillId="0" borderId="0" xfId="0" applyFont="1" applyBorder="1"/>
    <xf numFmtId="0" fontId="32" fillId="0" borderId="2" xfId="0" applyFont="1" applyBorder="1"/>
    <xf numFmtId="0" fontId="32" fillId="0" borderId="4" xfId="0" applyFont="1" applyBorder="1"/>
    <xf numFmtId="0" fontId="42" fillId="0" borderId="0" xfId="0" applyFont="1"/>
    <xf numFmtId="49" fontId="44" fillId="0" borderId="0" xfId="0" applyNumberFormat="1" applyFont="1" applyAlignment="1">
      <alignment horizontal="left"/>
    </xf>
    <xf numFmtId="0" fontId="45" fillId="0" borderId="0" xfId="0" applyFont="1"/>
    <xf numFmtId="2" fontId="44" fillId="0" borderId="0" xfId="0" applyNumberFormat="1" applyFont="1" applyBorder="1"/>
    <xf numFmtId="0" fontId="44" fillId="0" borderId="0" xfId="0" applyFont="1"/>
    <xf numFmtId="0" fontId="44" fillId="0" borderId="0" xfId="0" applyFont="1" applyAlignment="1">
      <alignment horizontal="center"/>
    </xf>
    <xf numFmtId="0" fontId="44" fillId="0" borderId="0" xfId="0" applyFont="1" applyBorder="1" applyAlignment="1">
      <alignment horizontal="right"/>
    </xf>
    <xf numFmtId="0" fontId="44" fillId="2" borderId="0" xfId="0" applyFont="1" applyFill="1" applyBorder="1"/>
    <xf numFmtId="0" fontId="44" fillId="2" borderId="0" xfId="0" applyFont="1" applyFill="1"/>
    <xf numFmtId="2" fontId="32" fillId="0" borderId="2" xfId="0" applyNumberFormat="1" applyFont="1" applyBorder="1" applyAlignment="1">
      <alignment horizontal="right"/>
    </xf>
    <xf numFmtId="2" fontId="32" fillId="0" borderId="0" xfId="0" applyNumberFormat="1" applyFont="1" applyBorder="1" applyAlignment="1">
      <alignment horizontal="right"/>
    </xf>
    <xf numFmtId="49" fontId="32" fillId="0" borderId="0" xfId="0" applyNumberFormat="1" applyFont="1" applyAlignment="1">
      <alignment horizontal="left"/>
    </xf>
    <xf numFmtId="0" fontId="32" fillId="0" borderId="0" xfId="0" applyFont="1" applyAlignment="1">
      <alignment horizontal="center"/>
    </xf>
    <xf numFmtId="0" fontId="32" fillId="0" borderId="2" xfId="0" applyFont="1" applyBorder="1" applyAlignment="1">
      <alignment horizontal="right"/>
    </xf>
    <xf numFmtId="0" fontId="32" fillId="0" borderId="0" xfId="0" applyFont="1" applyBorder="1" applyAlignment="1">
      <alignment horizontal="right"/>
    </xf>
    <xf numFmtId="0" fontId="32" fillId="2" borderId="0" xfId="0" applyFont="1" applyFill="1"/>
    <xf numFmtId="0" fontId="22" fillId="9" borderId="11" xfId="0" applyFont="1" applyFill="1" applyBorder="1" applyAlignment="1">
      <alignment vertical="center" wrapText="1"/>
    </xf>
    <xf numFmtId="0" fontId="8" fillId="4" borderId="32" xfId="0" applyFont="1" applyFill="1" applyBorder="1" applyAlignment="1">
      <alignment horizontal="center" vertical="center" wrapText="1"/>
    </xf>
    <xf numFmtId="0" fontId="7" fillId="4" borderId="47" xfId="0" applyFont="1" applyFill="1" applyBorder="1" applyAlignment="1">
      <alignment horizontal="center" vertical="center" wrapText="1"/>
    </xf>
    <xf numFmtId="0" fontId="8" fillId="4" borderId="47" xfId="0" applyFont="1" applyFill="1" applyBorder="1" applyAlignment="1">
      <alignment horizontal="center" vertical="center" wrapText="1"/>
    </xf>
    <xf numFmtId="0" fontId="8" fillId="4" borderId="48" xfId="0" applyFont="1" applyFill="1" applyBorder="1" applyAlignment="1">
      <alignment horizontal="center" vertical="center" wrapText="1"/>
    </xf>
    <xf numFmtId="0" fontId="7" fillId="2" borderId="0" xfId="0" applyFont="1" applyFill="1" applyAlignment="1">
      <alignment vertical="center"/>
    </xf>
    <xf numFmtId="0" fontId="7" fillId="3" borderId="0" xfId="0" applyFont="1" applyFill="1" applyAlignment="1">
      <alignment vertical="center"/>
    </xf>
    <xf numFmtId="0" fontId="40" fillId="0" borderId="24" xfId="0" applyFont="1" applyBorder="1" applyAlignment="1">
      <alignment horizontal="left"/>
    </xf>
    <xf numFmtId="0" fontId="40" fillId="0" borderId="0" xfId="0" applyFont="1" applyBorder="1" applyAlignment="1">
      <alignment horizontal="left"/>
    </xf>
    <xf numFmtId="0" fontId="40" fillId="0" borderId="25" xfId="0" applyFont="1" applyBorder="1" applyAlignment="1">
      <alignment horizontal="left"/>
    </xf>
    <xf numFmtId="0" fontId="5" fillId="6" borderId="39" xfId="85" applyFont="1" applyFill="1" applyBorder="1" applyAlignment="1">
      <alignment horizontal="center" vertical="center" wrapText="1"/>
    </xf>
    <xf numFmtId="0" fontId="24" fillId="8" borderId="10" xfId="85" applyFont="1" applyFill="1" applyBorder="1" applyAlignment="1">
      <alignment horizontal="left"/>
    </xf>
    <xf numFmtId="0" fontId="24" fillId="8" borderId="11" xfId="85" applyFont="1" applyFill="1" applyBorder="1" applyAlignment="1">
      <alignment horizontal="left" wrapText="1"/>
    </xf>
    <xf numFmtId="0" fontId="24" fillId="8" borderId="12" xfId="85" applyFont="1" applyFill="1" applyBorder="1" applyAlignment="1">
      <alignment horizontal="left"/>
    </xf>
    <xf numFmtId="0" fontId="24" fillId="8" borderId="13" xfId="85" applyFont="1" applyFill="1" applyBorder="1" applyAlignment="1">
      <alignment horizontal="left" wrapText="1"/>
    </xf>
    <xf numFmtId="0" fontId="22" fillId="8" borderId="13" xfId="85" applyFont="1" applyFill="1" applyBorder="1" applyAlignment="1">
      <alignment horizontal="left" wrapText="1"/>
    </xf>
    <xf numFmtId="0" fontId="24" fillId="8" borderId="14" xfId="85" applyFont="1" applyFill="1" applyBorder="1" applyAlignment="1">
      <alignment horizontal="left" wrapText="1"/>
    </xf>
    <xf numFmtId="0" fontId="2" fillId="0" borderId="0" xfId="159" applyAlignment="1">
      <alignment horizontal="center" wrapText="1"/>
    </xf>
    <xf numFmtId="0" fontId="2" fillId="0" borderId="49" xfId="159" applyBorder="1" applyAlignment="1">
      <alignment horizontal="center" wrapText="1"/>
    </xf>
    <xf numFmtId="0" fontId="2" fillId="0" borderId="49" xfId="159" applyBorder="1" applyAlignment="1">
      <alignment horizontal="center"/>
    </xf>
    <xf numFmtId="0" fontId="2" fillId="0" borderId="0" xfId="159" applyAlignment="1">
      <alignment horizontal="center"/>
    </xf>
    <xf numFmtId="0" fontId="2" fillId="0" borderId="0" xfId="159"/>
    <xf numFmtId="0" fontId="46" fillId="0" borderId="21" xfId="159" applyFont="1" applyBorder="1" applyAlignment="1">
      <alignment horizontal="center" vertical="center" wrapText="1"/>
    </xf>
    <xf numFmtId="0" fontId="46" fillId="0" borderId="51" xfId="159" applyFont="1" applyBorder="1" applyAlignment="1">
      <alignment horizontal="center" vertical="center" wrapText="1"/>
    </xf>
    <xf numFmtId="0" fontId="46" fillId="0" borderId="0" xfId="159" applyFont="1" applyAlignment="1">
      <alignment vertical="center"/>
    </xf>
    <xf numFmtId="0" fontId="2" fillId="0" borderId="0" xfId="159" applyFill="1"/>
    <xf numFmtId="0" fontId="2" fillId="0" borderId="0" xfId="159" applyFill="1" applyAlignment="1">
      <alignment horizontal="center" wrapText="1"/>
    </xf>
    <xf numFmtId="0" fontId="2" fillId="0" borderId="49" xfId="159" applyFill="1" applyBorder="1" applyAlignment="1">
      <alignment horizontal="center" wrapText="1"/>
    </xf>
    <xf numFmtId="0" fontId="2" fillId="0" borderId="49" xfId="159" applyFill="1" applyBorder="1" applyAlignment="1">
      <alignment horizontal="center"/>
    </xf>
    <xf numFmtId="0" fontId="2" fillId="0" borderId="0" xfId="159" applyFill="1" applyAlignment="1">
      <alignment horizontal="center"/>
    </xf>
    <xf numFmtId="0" fontId="18" fillId="0" borderId="0" xfId="0" applyFont="1" applyBorder="1" applyAlignment="1">
      <alignment horizontal="left"/>
    </xf>
    <xf numFmtId="0" fontId="48" fillId="0" borderId="0" xfId="0" applyFont="1"/>
    <xf numFmtId="0" fontId="8" fillId="3" borderId="9" xfId="0" applyFont="1" applyFill="1" applyBorder="1" applyAlignment="1">
      <alignment horizontal="center" vertical="top" wrapText="1"/>
    </xf>
    <xf numFmtId="165" fontId="10" fillId="5" borderId="52" xfId="0" applyNumberFormat="1" applyFont="1" applyFill="1" applyBorder="1" applyAlignment="1">
      <alignment horizontal="left" wrapText="1"/>
    </xf>
    <xf numFmtId="0" fontId="10" fillId="4" borderId="53" xfId="0" applyFont="1" applyFill="1" applyBorder="1" applyAlignment="1">
      <alignment horizontal="center" vertical="center" wrapText="1"/>
    </xf>
    <xf numFmtId="0" fontId="10" fillId="3" borderId="54" xfId="0" applyFont="1" applyFill="1" applyBorder="1" applyAlignment="1">
      <alignment horizontal="center" vertical="center" wrapText="1"/>
    </xf>
    <xf numFmtId="0" fontId="10" fillId="3" borderId="55" xfId="0" applyFont="1" applyFill="1" applyBorder="1" applyAlignment="1">
      <alignment horizontal="center" vertical="center" wrapText="1"/>
    </xf>
    <xf numFmtId="0" fontId="8" fillId="3" borderId="31" xfId="0" applyFont="1" applyFill="1" applyBorder="1" applyAlignment="1">
      <alignment vertical="top" wrapText="1"/>
    </xf>
    <xf numFmtId="0" fontId="8" fillId="3" borderId="15" xfId="0" applyFont="1" applyFill="1" applyBorder="1" applyAlignment="1">
      <alignment vertical="top" wrapText="1"/>
    </xf>
    <xf numFmtId="0" fontId="10" fillId="9" borderId="54" xfId="0" applyFont="1" applyFill="1" applyBorder="1" applyAlignment="1">
      <alignment horizontal="center" vertical="center" wrapText="1"/>
    </xf>
    <xf numFmtId="0" fontId="8" fillId="11" borderId="31" xfId="0" applyFont="1" applyFill="1" applyBorder="1" applyAlignment="1">
      <alignment vertical="top" wrapText="1"/>
    </xf>
    <xf numFmtId="0" fontId="8" fillId="11" borderId="15" xfId="0" applyFont="1" applyFill="1" applyBorder="1" applyAlignment="1">
      <alignment vertical="top" wrapText="1"/>
    </xf>
    <xf numFmtId="0" fontId="33" fillId="11" borderId="15" xfId="0" applyFont="1" applyFill="1" applyBorder="1"/>
    <xf numFmtId="0" fontId="33" fillId="11" borderId="16" xfId="0" applyFont="1" applyFill="1" applyBorder="1"/>
    <xf numFmtId="0" fontId="47" fillId="0" borderId="0" xfId="159" applyFont="1" applyFill="1"/>
    <xf numFmtId="0" fontId="47" fillId="0" borderId="0" xfId="159" applyFont="1" applyFill="1" applyAlignment="1">
      <alignment horizontal="center" wrapText="1"/>
    </xf>
    <xf numFmtId="0" fontId="47" fillId="0" borderId="49" xfId="159" applyFont="1" applyFill="1" applyBorder="1" applyAlignment="1">
      <alignment horizontal="center" wrapText="1"/>
    </xf>
    <xf numFmtId="0" fontId="47" fillId="0" borderId="49" xfId="159" applyFont="1" applyFill="1" applyBorder="1" applyAlignment="1">
      <alignment horizontal="center"/>
    </xf>
    <xf numFmtId="0" fontId="47" fillId="0" borderId="0" xfId="159" applyFont="1" applyFill="1" applyAlignment="1">
      <alignment horizontal="center"/>
    </xf>
    <xf numFmtId="0" fontId="51" fillId="0" borderId="0" xfId="159" applyFont="1"/>
    <xf numFmtId="0" fontId="51" fillId="0" borderId="0" xfId="159" applyFont="1" applyAlignment="1">
      <alignment horizontal="center" wrapText="1"/>
    </xf>
    <xf numFmtId="0" fontId="52" fillId="0" borderId="0" xfId="159" applyFont="1" applyAlignment="1">
      <alignment horizontal="center" wrapText="1"/>
    </xf>
    <xf numFmtId="0" fontId="52" fillId="0" borderId="49" xfId="159" applyFont="1" applyBorder="1" applyAlignment="1">
      <alignment horizontal="center"/>
    </xf>
    <xf numFmtId="0" fontId="52" fillId="0" borderId="0" xfId="159" applyFont="1" applyAlignment="1">
      <alignment horizontal="center"/>
    </xf>
    <xf numFmtId="0" fontId="52" fillId="0" borderId="0" xfId="159" applyFont="1"/>
    <xf numFmtId="164" fontId="8" fillId="0" borderId="0" xfId="1" applyNumberFormat="1" applyFont="1" applyFill="1" applyBorder="1" applyAlignment="1">
      <alignment vertical="center"/>
    </xf>
    <xf numFmtId="0" fontId="7" fillId="0" borderId="0" xfId="0" applyFont="1" applyFill="1" applyBorder="1" applyAlignment="1">
      <alignment vertical="center"/>
    </xf>
    <xf numFmtId="0" fontId="7" fillId="0" borderId="0" xfId="0" applyFont="1" applyAlignment="1">
      <alignment vertical="center"/>
    </xf>
    <xf numFmtId="0" fontId="53" fillId="17" borderId="0" xfId="85" applyFont="1" applyFill="1" applyBorder="1" applyAlignment="1">
      <alignment horizontal="left" indent="1"/>
    </xf>
    <xf numFmtId="0" fontId="53" fillId="17" borderId="1" xfId="85" applyFont="1" applyFill="1" applyBorder="1" applyAlignment="1">
      <alignment horizontal="left" indent="1"/>
    </xf>
    <xf numFmtId="0" fontId="13" fillId="3" borderId="9" xfId="0" applyFont="1" applyFill="1" applyBorder="1" applyAlignment="1">
      <alignment horizontal="center" vertical="top" wrapText="1"/>
    </xf>
    <xf numFmtId="0" fontId="7" fillId="2" borderId="0" xfId="0" applyFont="1" applyFill="1" applyAlignment="1">
      <alignment horizontal="center" vertical="top"/>
    </xf>
    <xf numFmtId="0" fontId="7" fillId="0" borderId="0" xfId="0" applyFont="1" applyAlignment="1">
      <alignment horizontal="center" vertical="top"/>
    </xf>
    <xf numFmtId="49" fontId="10" fillId="3" borderId="57" xfId="0" applyNumberFormat="1" applyFont="1" applyFill="1" applyBorder="1" applyAlignment="1">
      <alignment horizontal="center" vertical="center" wrapText="1"/>
    </xf>
    <xf numFmtId="0" fontId="8" fillId="3" borderId="56" xfId="0" applyFont="1" applyFill="1" applyBorder="1" applyAlignment="1">
      <alignment vertical="top" wrapText="1"/>
    </xf>
    <xf numFmtId="0" fontId="7" fillId="4" borderId="58" xfId="0" applyFont="1" applyFill="1" applyBorder="1" applyAlignment="1">
      <alignment horizontal="center" vertical="center" wrapText="1"/>
    </xf>
    <xf numFmtId="0" fontId="47" fillId="0" borderId="0" xfId="159" applyFont="1" applyAlignment="1">
      <alignment horizontal="center" vertical="center"/>
    </xf>
    <xf numFmtId="0" fontId="0" fillId="0" borderId="3" xfId="0" applyBorder="1" applyAlignment="1">
      <alignment horizontal="left"/>
    </xf>
    <xf numFmtId="0" fontId="52" fillId="0" borderId="0" xfId="159" applyFont="1" applyBorder="1" applyAlignment="1">
      <alignment horizontal="center" wrapText="1"/>
    </xf>
    <xf numFmtId="0" fontId="56" fillId="0" borderId="0" xfId="159" applyFont="1" applyFill="1"/>
    <xf numFmtId="0" fontId="56" fillId="0" borderId="0" xfId="159" applyFont="1" applyFill="1" applyAlignment="1">
      <alignment horizontal="center" wrapText="1"/>
    </xf>
    <xf numFmtId="0" fontId="18" fillId="0" borderId="0" xfId="0" applyFont="1" applyBorder="1" applyAlignment="1">
      <alignment horizontal="center"/>
    </xf>
    <xf numFmtId="0" fontId="24" fillId="0" borderId="3" xfId="0" applyFont="1" applyFill="1" applyBorder="1" applyAlignment="1">
      <alignment horizontal="center" vertical="center" wrapText="1"/>
    </xf>
    <xf numFmtId="0" fontId="3" fillId="0" borderId="0" xfId="0" applyFont="1" applyFill="1" applyAlignment="1">
      <alignment horizontal="center" vertical="center"/>
    </xf>
    <xf numFmtId="0" fontId="57" fillId="0" borderId="0" xfId="0" applyFont="1" applyBorder="1"/>
    <xf numFmtId="0" fontId="58" fillId="0" borderId="0" xfId="0" applyFont="1" applyBorder="1"/>
    <xf numFmtId="0" fontId="34" fillId="0" borderId="0" xfId="0" applyFont="1"/>
    <xf numFmtId="0" fontId="24" fillId="0" borderId="0" xfId="0" applyFont="1" applyFill="1" applyBorder="1" applyAlignment="1">
      <alignment horizontal="center" vertical="center" wrapText="1"/>
    </xf>
    <xf numFmtId="0" fontId="22" fillId="0" borderId="0" xfId="0" applyFont="1" applyFill="1" applyAlignment="1">
      <alignment vertical="top" wrapText="1"/>
    </xf>
    <xf numFmtId="0" fontId="59" fillId="0" borderId="0" xfId="106" applyFont="1" applyAlignment="1">
      <alignment horizontal="left"/>
    </xf>
    <xf numFmtId="0" fontId="24" fillId="0" borderId="0" xfId="0" applyFont="1" applyAlignment="1">
      <alignment horizontal="left"/>
    </xf>
    <xf numFmtId="0" fontId="22" fillId="0" borderId="0" xfId="0" applyFont="1" applyAlignment="1">
      <alignment horizontal="center"/>
    </xf>
    <xf numFmtId="0" fontId="60" fillId="0" borderId="0" xfId="106" applyFont="1" applyAlignment="1">
      <alignment horizontal="left"/>
    </xf>
    <xf numFmtId="0" fontId="61" fillId="0" borderId="0" xfId="106" applyFont="1" applyAlignment="1">
      <alignment horizontal="left"/>
    </xf>
    <xf numFmtId="0" fontId="3" fillId="0" borderId="0" xfId="0" applyFont="1" applyAlignment="1">
      <alignment horizontal="center"/>
    </xf>
    <xf numFmtId="0" fontId="62" fillId="0" borderId="0" xfId="106" applyFont="1" applyAlignment="1">
      <alignment horizontal="left"/>
    </xf>
    <xf numFmtId="0" fontId="5" fillId="0" borderId="0" xfId="0" applyFont="1" applyAlignment="1">
      <alignment horizontal="left"/>
    </xf>
    <xf numFmtId="0" fontId="63" fillId="0" borderId="0" xfId="0" applyFont="1" applyAlignment="1">
      <alignment horizontal="left"/>
    </xf>
    <xf numFmtId="0" fontId="64" fillId="0" borderId="0" xfId="106" applyFont="1" applyAlignment="1">
      <alignment horizontal="left"/>
    </xf>
    <xf numFmtId="0" fontId="65" fillId="0" borderId="0" xfId="0" applyFont="1" applyAlignment="1">
      <alignment horizontal="left"/>
    </xf>
    <xf numFmtId="0" fontId="65" fillId="0" borderId="0" xfId="106" applyFont="1" applyAlignment="1">
      <alignment horizontal="left"/>
    </xf>
    <xf numFmtId="0" fontId="18" fillId="0" borderId="0" xfId="0" applyFont="1" applyAlignment="1"/>
    <xf numFmtId="0" fontId="3" fillId="0" borderId="0" xfId="0" applyFont="1" applyAlignment="1"/>
    <xf numFmtId="0" fontId="5" fillId="17" borderId="7" xfId="85" applyFont="1" applyFill="1" applyBorder="1" applyAlignment="1">
      <alignment horizontal="left" indent="1"/>
    </xf>
    <xf numFmtId="0" fontId="66" fillId="17" borderId="57" xfId="0" applyFont="1" applyFill="1" applyBorder="1" applyAlignment="1">
      <alignment horizontal="center" vertical="center" wrapText="1"/>
    </xf>
    <xf numFmtId="0" fontId="70" fillId="17" borderId="54" xfId="0" applyFont="1" applyFill="1" applyBorder="1" applyAlignment="1">
      <alignment horizontal="center" vertical="center" wrapText="1"/>
    </xf>
    <xf numFmtId="0" fontId="74" fillId="17" borderId="54" xfId="0" applyFont="1" applyFill="1" applyBorder="1" applyAlignment="1">
      <alignment horizontal="center" vertical="center" wrapText="1"/>
    </xf>
    <xf numFmtId="0" fontId="78" fillId="17" borderId="11" xfId="83" applyFont="1" applyFill="1" applyBorder="1" applyAlignment="1" applyProtection="1">
      <alignment horizontal="left" wrapText="1"/>
    </xf>
    <xf numFmtId="0" fontId="79" fillId="0" borderId="0" xfId="106" applyFont="1" applyAlignment="1">
      <alignment horizontal="left"/>
    </xf>
    <xf numFmtId="0" fontId="80" fillId="0" borderId="0" xfId="0" applyFont="1" applyAlignment="1">
      <alignment horizontal="center"/>
    </xf>
    <xf numFmtId="0" fontId="24" fillId="0" borderId="0" xfId="0" applyFont="1"/>
    <xf numFmtId="0" fontId="5" fillId="0" borderId="0" xfId="0" applyFont="1"/>
    <xf numFmtId="0" fontId="62" fillId="0" borderId="0" xfId="106" applyFont="1"/>
    <xf numFmtId="0" fontId="63" fillId="0" borderId="0" xfId="0" applyFont="1"/>
    <xf numFmtId="0" fontId="65" fillId="0" borderId="0" xfId="106" applyFont="1"/>
    <xf numFmtId="0" fontId="59" fillId="0" borderId="0" xfId="0" applyFont="1"/>
    <xf numFmtId="0" fontId="81" fillId="0" borderId="0" xfId="0" applyFont="1" applyAlignment="1">
      <alignment horizontal="left"/>
    </xf>
    <xf numFmtId="0" fontId="81" fillId="0" borderId="0" xfId="106" applyFont="1" applyAlignment="1">
      <alignment horizontal="left"/>
    </xf>
    <xf numFmtId="0" fontId="81" fillId="0" borderId="0" xfId="106" applyFont="1"/>
    <xf numFmtId="0" fontId="5" fillId="8" borderId="65" xfId="0" applyFont="1" applyFill="1" applyBorder="1" applyAlignment="1">
      <alignment horizontal="center" vertical="center" wrapText="1"/>
    </xf>
    <xf numFmtId="0" fontId="5" fillId="8" borderId="66" xfId="0" applyFont="1" applyFill="1" applyBorder="1" applyAlignment="1">
      <alignment horizontal="center" vertical="center" wrapText="1"/>
    </xf>
    <xf numFmtId="0" fontId="3" fillId="0" borderId="16" xfId="0" applyFont="1" applyBorder="1"/>
    <xf numFmtId="0" fontId="18" fillId="0" borderId="26" xfId="0" applyFont="1" applyBorder="1" applyAlignment="1"/>
    <xf numFmtId="0" fontId="18" fillId="0" borderId="73" xfId="0" applyFont="1" applyBorder="1" applyAlignment="1">
      <alignment horizontal="left"/>
    </xf>
    <xf numFmtId="0" fontId="3" fillId="0" borderId="74" xfId="0" applyFont="1" applyFill="1" applyBorder="1" applyAlignment="1"/>
    <xf numFmtId="0" fontId="33" fillId="0" borderId="17" xfId="0" applyFont="1" applyBorder="1"/>
    <xf numFmtId="0" fontId="22" fillId="7" borderId="11" xfId="85" applyFont="1" applyFill="1" applyBorder="1" applyAlignment="1">
      <alignment horizontal="left" vertical="top" wrapText="1"/>
    </xf>
    <xf numFmtId="0" fontId="22" fillId="7" borderId="10" xfId="85" applyFont="1" applyFill="1" applyBorder="1" applyAlignment="1">
      <alignment horizontal="left" vertical="top"/>
    </xf>
    <xf numFmtId="0" fontId="24" fillId="7" borderId="3" xfId="85" applyFont="1" applyFill="1" applyBorder="1" applyAlignment="1">
      <alignment horizontal="left" vertical="top"/>
    </xf>
    <xf numFmtId="0" fontId="16" fillId="7" borderId="3" xfId="85" applyFont="1" applyFill="1" applyBorder="1" applyAlignment="1">
      <alignment horizontal="left" vertical="top"/>
    </xf>
    <xf numFmtId="0" fontId="22" fillId="7" borderId="3" xfId="85" applyFont="1" applyFill="1" applyBorder="1" applyAlignment="1">
      <alignment horizontal="left" vertical="top" wrapText="1"/>
    </xf>
    <xf numFmtId="0" fontId="24" fillId="7" borderId="3" xfId="85" applyFont="1" applyFill="1" applyBorder="1" applyAlignment="1">
      <alignment horizontal="left" vertical="top" wrapText="1"/>
    </xf>
    <xf numFmtId="0" fontId="22" fillId="17" borderId="10" xfId="85" applyFont="1" applyFill="1" applyBorder="1" applyAlignment="1">
      <alignment horizontal="left" vertical="top"/>
    </xf>
    <xf numFmtId="0" fontId="22" fillId="17" borderId="3" xfId="85" applyFont="1" applyFill="1" applyBorder="1" applyAlignment="1">
      <alignment horizontal="left" vertical="top" wrapText="1"/>
    </xf>
    <xf numFmtId="0" fontId="16" fillId="17" borderId="3" xfId="85" applyFont="1" applyFill="1" applyBorder="1" applyAlignment="1">
      <alignment horizontal="left" vertical="top"/>
    </xf>
    <xf numFmtId="0" fontId="22" fillId="9" borderId="10" xfId="85" applyFont="1" applyFill="1" applyBorder="1" applyAlignment="1">
      <alignment horizontal="left" vertical="top"/>
    </xf>
    <xf numFmtId="0" fontId="24" fillId="9" borderId="3" xfId="85" applyFont="1" applyFill="1" applyBorder="1" applyAlignment="1">
      <alignment horizontal="left" vertical="top"/>
    </xf>
    <xf numFmtId="0" fontId="16" fillId="9" borderId="3" xfId="85" applyFont="1" applyFill="1" applyBorder="1" applyAlignment="1">
      <alignment horizontal="left" vertical="top"/>
    </xf>
    <xf numFmtId="0" fontId="22" fillId="9" borderId="3" xfId="85" applyFont="1" applyFill="1" applyBorder="1" applyAlignment="1">
      <alignment horizontal="left" vertical="top" wrapText="1"/>
    </xf>
    <xf numFmtId="0" fontId="16" fillId="7" borderId="3" xfId="85" applyFont="1" applyFill="1" applyBorder="1" applyAlignment="1">
      <alignment horizontal="left" vertical="top" wrapText="1"/>
    </xf>
    <xf numFmtId="0" fontId="22" fillId="8" borderId="10" xfId="85" applyFont="1" applyFill="1" applyBorder="1" applyAlignment="1">
      <alignment horizontal="left" vertical="top"/>
    </xf>
    <xf numFmtId="0" fontId="24" fillId="8" borderId="3" xfId="85" applyFont="1" applyFill="1" applyBorder="1" applyAlignment="1">
      <alignment horizontal="left" vertical="top" wrapText="1"/>
    </xf>
    <xf numFmtId="0" fontId="16" fillId="8" borderId="3" xfId="85" applyFont="1" applyFill="1" applyBorder="1" applyAlignment="1">
      <alignment horizontal="left" vertical="top" wrapText="1"/>
    </xf>
    <xf numFmtId="0" fontId="22" fillId="8" borderId="3" xfId="85" applyFont="1" applyFill="1" applyBorder="1" applyAlignment="1">
      <alignment horizontal="left" vertical="top" wrapText="1"/>
    </xf>
    <xf numFmtId="0" fontId="24" fillId="9" borderId="3" xfId="85" applyFont="1" applyFill="1" applyBorder="1" applyAlignment="1">
      <alignment horizontal="left" vertical="top" wrapText="1"/>
    </xf>
    <xf numFmtId="0" fontId="16" fillId="9" borderId="3" xfId="85" applyFont="1" applyFill="1" applyBorder="1" applyAlignment="1">
      <alignment horizontal="left" vertical="top" wrapText="1"/>
    </xf>
    <xf numFmtId="0" fontId="22" fillId="17" borderId="11" xfId="85" applyFont="1" applyFill="1" applyBorder="1" applyAlignment="1">
      <alignment horizontal="left" vertical="top" wrapText="1"/>
    </xf>
    <xf numFmtId="0" fontId="3" fillId="0" borderId="75" xfId="0" quotePrefix="1" applyFont="1" applyBorder="1" applyAlignment="1">
      <alignment horizontal="right"/>
    </xf>
    <xf numFmtId="0" fontId="0" fillId="0" borderId="75" xfId="0" applyBorder="1"/>
    <xf numFmtId="0" fontId="0" fillId="0" borderId="75" xfId="0" applyBorder="1" applyAlignment="1">
      <alignment horizontal="right"/>
    </xf>
    <xf numFmtId="0" fontId="0" fillId="0" borderId="3" xfId="0" applyBorder="1" applyAlignment="1"/>
    <xf numFmtId="0" fontId="3" fillId="19" borderId="76" xfId="0" applyFont="1" applyFill="1" applyBorder="1"/>
    <xf numFmtId="0" fontId="3" fillId="19" borderId="77" xfId="0" applyFont="1" applyFill="1" applyBorder="1" applyAlignment="1">
      <alignment horizontal="left"/>
    </xf>
    <xf numFmtId="0" fontId="3" fillId="0" borderId="3" xfId="0" applyFont="1" applyBorder="1"/>
    <xf numFmtId="0" fontId="0" fillId="0" borderId="3" xfId="0" applyBorder="1" applyAlignment="1">
      <alignment horizontal="right"/>
    </xf>
    <xf numFmtId="0" fontId="47" fillId="20" borderId="0" xfId="159" applyFont="1" applyFill="1" applyAlignment="1">
      <alignment horizontal="center" vertical="center" wrapText="1"/>
    </xf>
    <xf numFmtId="0" fontId="46" fillId="0" borderId="0" xfId="159" applyFont="1" applyAlignment="1">
      <alignment vertical="center" wrapText="1"/>
    </xf>
    <xf numFmtId="0" fontId="46" fillId="0" borderId="78" xfId="159" applyFont="1" applyBorder="1" applyAlignment="1">
      <alignment vertical="center"/>
    </xf>
    <xf numFmtId="0" fontId="46" fillId="0" borderId="78" xfId="159" applyFont="1" applyBorder="1" applyAlignment="1">
      <alignment horizontal="center" vertical="center"/>
    </xf>
    <xf numFmtId="0" fontId="46" fillId="0" borderId="50" xfId="159" applyFont="1" applyBorder="1" applyAlignment="1">
      <alignment horizontal="center" vertical="center"/>
    </xf>
    <xf numFmtId="0" fontId="1" fillId="0" borderId="0" xfId="159" applyFont="1"/>
    <xf numFmtId="0" fontId="46" fillId="0" borderId="3" xfId="159" applyFont="1" applyBorder="1" applyAlignment="1">
      <alignment horizontal="center" vertical="center"/>
    </xf>
    <xf numFmtId="0" fontId="47" fillId="21" borderId="79" xfId="159" applyFont="1" applyFill="1" applyBorder="1" applyAlignment="1">
      <alignment horizontal="center" vertical="center"/>
    </xf>
    <xf numFmtId="0" fontId="1" fillId="0" borderId="0" xfId="106" applyNumberFormat="1" applyFont="1" applyFill="1" applyBorder="1" applyAlignment="1">
      <alignment horizontal="center" vertical="center"/>
    </xf>
    <xf numFmtId="0" fontId="83" fillId="0" borderId="0" xfId="161">
      <alignment wrapText="1"/>
    </xf>
    <xf numFmtId="0" fontId="5" fillId="0" borderId="80" xfId="0" applyFont="1" applyBorder="1" applyAlignment="1">
      <alignment horizontal="center"/>
    </xf>
    <xf numFmtId="0" fontId="34" fillId="0" borderId="81" xfId="0" applyFont="1" applyBorder="1"/>
    <xf numFmtId="0" fontId="5" fillId="0" borderId="81" xfId="0" applyFont="1" applyBorder="1" applyAlignment="1">
      <alignment horizontal="center"/>
    </xf>
    <xf numFmtId="0" fontId="84" fillId="13" borderId="67" xfId="161" applyFont="1" applyFill="1" applyBorder="1" applyAlignment="1">
      <alignment horizontal="center" vertical="center"/>
    </xf>
    <xf numFmtId="0" fontId="84" fillId="13" borderId="68" xfId="161" applyFont="1" applyFill="1" applyBorder="1" applyAlignment="1">
      <alignment horizontal="center" vertical="center"/>
    </xf>
    <xf numFmtId="0" fontId="84" fillId="13" borderId="69" xfId="161" applyFont="1" applyFill="1" applyBorder="1" applyAlignment="1">
      <alignment horizontal="center" vertical="center"/>
    </xf>
    <xf numFmtId="0" fontId="85" fillId="13" borderId="0" xfId="161" applyFont="1" applyFill="1" applyAlignment="1">
      <alignment horizontal="center" vertical="center" wrapText="1"/>
    </xf>
    <xf numFmtId="0" fontId="86" fillId="0" borderId="82" xfId="161" applyFont="1" applyBorder="1" applyAlignment="1">
      <alignment vertical="top"/>
    </xf>
    <xf numFmtId="0" fontId="86" fillId="0" borderId="83" xfId="161" applyFont="1" applyBorder="1" applyAlignment="1">
      <alignment vertical="top"/>
    </xf>
    <xf numFmtId="0" fontId="86" fillId="0" borderId="84" xfId="161" applyFont="1" applyBorder="1" applyAlignment="1">
      <alignment vertical="top"/>
    </xf>
    <xf numFmtId="0" fontId="83" fillId="0" borderId="0" xfId="161" applyAlignment="1"/>
    <xf numFmtId="0" fontId="3" fillId="0" borderId="7" xfId="0" applyFont="1" applyBorder="1" applyAlignment="1">
      <alignment horizontal="left" wrapText="1"/>
    </xf>
    <xf numFmtId="0" fontId="3" fillId="0" borderId="0" xfId="0" applyFont="1" applyBorder="1" applyAlignment="1">
      <alignment horizontal="left" wrapText="1"/>
    </xf>
    <xf numFmtId="0" fontId="3" fillId="0" borderId="1" xfId="0" applyFont="1" applyBorder="1" applyAlignment="1">
      <alignment horizontal="left" wrapText="1"/>
    </xf>
    <xf numFmtId="0" fontId="16" fillId="8" borderId="5" xfId="0" applyFont="1" applyFill="1" applyBorder="1" applyAlignment="1">
      <alignment horizontal="center" vertical="center" wrapText="1"/>
    </xf>
    <xf numFmtId="0" fontId="16" fillId="8" borderId="8"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5" fillId="0" borderId="7" xfId="0" applyFont="1" applyBorder="1" applyAlignment="1">
      <alignment horizontal="left" wrapText="1"/>
    </xf>
    <xf numFmtId="0" fontId="5" fillId="0" borderId="0" xfId="0" applyFont="1" applyBorder="1" applyAlignment="1">
      <alignment horizontal="left" wrapText="1"/>
    </xf>
    <xf numFmtId="0" fontId="5" fillId="0" borderId="1" xfId="0" applyFont="1" applyBorder="1" applyAlignment="1">
      <alignment horizontal="left" wrapText="1"/>
    </xf>
    <xf numFmtId="0" fontId="5" fillId="11" borderId="7" xfId="0" applyFont="1" applyFill="1" applyBorder="1" applyAlignment="1">
      <alignment horizontal="center"/>
    </xf>
    <xf numFmtId="0" fontId="5" fillId="11" borderId="0" xfId="0" applyFont="1" applyFill="1" applyBorder="1" applyAlignment="1">
      <alignment horizontal="center"/>
    </xf>
    <xf numFmtId="0" fontId="5" fillId="11" borderId="1" xfId="0" applyFont="1" applyFill="1" applyBorder="1" applyAlignment="1">
      <alignment horizontal="center"/>
    </xf>
    <xf numFmtId="0" fontId="18" fillId="0" borderId="29" xfId="0" applyFont="1" applyBorder="1"/>
    <xf numFmtId="0" fontId="13" fillId="5" borderId="52" xfId="0" applyFont="1" applyFill="1" applyBorder="1" applyAlignment="1">
      <alignment horizontal="center" vertical="center" wrapText="1"/>
    </xf>
    <xf numFmtId="0" fontId="34" fillId="0" borderId="0" xfId="0" applyFont="1" applyBorder="1"/>
    <xf numFmtId="0" fontId="16" fillId="10" borderId="5" xfId="85" applyFont="1" applyFill="1" applyBorder="1" applyAlignment="1">
      <alignment horizontal="center" vertical="center"/>
    </xf>
    <xf numFmtId="0" fontId="16" fillId="10" borderId="8" xfId="85" applyFont="1" applyFill="1" applyBorder="1" applyAlignment="1">
      <alignment horizontal="center" vertical="center"/>
    </xf>
    <xf numFmtId="0" fontId="16" fillId="10" borderId="6" xfId="85" applyFont="1" applyFill="1" applyBorder="1" applyAlignment="1">
      <alignment horizontal="center" vertical="center"/>
    </xf>
    <xf numFmtId="0" fontId="25" fillId="0" borderId="7" xfId="85" applyFont="1" applyBorder="1" applyAlignment="1">
      <alignment horizontal="left" wrapText="1" indent="2"/>
    </xf>
    <xf numFmtId="0" fontId="25" fillId="0" borderId="0" xfId="85" applyFont="1" applyBorder="1" applyAlignment="1">
      <alignment horizontal="left" wrapText="1" indent="2"/>
    </xf>
    <xf numFmtId="0" fontId="25" fillId="0" borderId="1" xfId="85" applyFont="1" applyBorder="1" applyAlignment="1">
      <alignment horizontal="left" wrapText="1" indent="2"/>
    </xf>
    <xf numFmtId="0" fontId="5" fillId="8" borderId="7" xfId="85" applyFont="1" applyFill="1" applyBorder="1" applyAlignment="1">
      <alignment horizontal="left" indent="1"/>
    </xf>
    <xf numFmtId="0" fontId="5" fillId="8" borderId="0" xfId="85" applyFont="1" applyFill="1" applyBorder="1" applyAlignment="1">
      <alignment horizontal="left" indent="1"/>
    </xf>
    <xf numFmtId="0" fontId="5" fillId="8" borderId="1" xfId="85" applyFont="1" applyFill="1" applyBorder="1" applyAlignment="1">
      <alignment horizontal="left" indent="1"/>
    </xf>
    <xf numFmtId="0" fontId="5" fillId="7" borderId="7" xfId="85" applyFont="1" applyFill="1" applyBorder="1" applyAlignment="1">
      <alignment horizontal="left" indent="1"/>
    </xf>
    <xf numFmtId="0" fontId="5" fillId="7" borderId="0" xfId="85" applyFont="1" applyFill="1" applyBorder="1" applyAlignment="1">
      <alignment horizontal="left" indent="1"/>
    </xf>
    <xf numFmtId="0" fontId="5" fillId="7" borderId="1" xfId="85" applyFont="1" applyFill="1" applyBorder="1" applyAlignment="1">
      <alignment horizontal="left" indent="1"/>
    </xf>
    <xf numFmtId="0" fontId="16" fillId="0" borderId="18" xfId="85" applyFont="1" applyBorder="1" applyAlignment="1">
      <alignment horizontal="left" indent="1"/>
    </xf>
    <xf numFmtId="0" fontId="16" fillId="0" borderId="15" xfId="85" applyFont="1" applyBorder="1" applyAlignment="1">
      <alignment horizontal="left" indent="1"/>
    </xf>
    <xf numFmtId="0" fontId="16" fillId="0" borderId="19" xfId="85" applyFont="1" applyBorder="1" applyAlignment="1">
      <alignment horizontal="left" indent="1"/>
    </xf>
    <xf numFmtId="0" fontId="5" fillId="9" borderId="20" xfId="85" applyFont="1" applyFill="1" applyBorder="1" applyAlignment="1">
      <alignment horizontal="left" wrapText="1" indent="1"/>
    </xf>
    <xf numFmtId="0" fontId="5" fillId="9" borderId="21" xfId="85" applyFont="1" applyFill="1" applyBorder="1" applyAlignment="1">
      <alignment horizontal="left" wrapText="1" indent="1"/>
    </xf>
    <xf numFmtId="0" fontId="5" fillId="9" borderId="22" xfId="85" applyFont="1" applyFill="1" applyBorder="1" applyAlignment="1">
      <alignment horizontal="left" wrapText="1" indent="1"/>
    </xf>
    <xf numFmtId="164" fontId="54" fillId="11" borderId="42" xfId="1" applyNumberFormat="1" applyFont="1" applyFill="1" applyBorder="1" applyAlignment="1">
      <alignment horizontal="center" vertical="center"/>
    </xf>
    <xf numFmtId="164" fontId="54" fillId="11" borderId="43" xfId="1" applyNumberFormat="1" applyFont="1" applyFill="1" applyBorder="1" applyAlignment="1">
      <alignment horizontal="center" vertical="center"/>
    </xf>
    <xf numFmtId="164" fontId="54" fillId="11" borderId="44" xfId="1" applyNumberFormat="1" applyFont="1" applyFill="1" applyBorder="1" applyAlignment="1">
      <alignment horizontal="center" vertical="center"/>
    </xf>
    <xf numFmtId="164" fontId="54" fillId="11" borderId="45" xfId="1" applyNumberFormat="1" applyFont="1" applyFill="1" applyBorder="1" applyAlignment="1">
      <alignment horizontal="center" vertical="center"/>
    </xf>
    <xf numFmtId="164" fontId="54" fillId="11" borderId="9" xfId="1" applyNumberFormat="1" applyFont="1" applyFill="1" applyBorder="1" applyAlignment="1">
      <alignment horizontal="center" vertical="center"/>
    </xf>
    <xf numFmtId="164" fontId="54" fillId="11" borderId="46" xfId="1" applyNumberFormat="1" applyFont="1" applyFill="1" applyBorder="1" applyAlignment="1">
      <alignment horizontal="center" vertical="center"/>
    </xf>
    <xf numFmtId="49" fontId="10" fillId="5" borderId="9" xfId="0" applyNumberFormat="1" applyFont="1" applyFill="1" applyBorder="1" applyAlignment="1">
      <alignment horizontal="center" vertical="center" wrapText="1"/>
    </xf>
    <xf numFmtId="49" fontId="10" fillId="5" borderId="38" xfId="0" applyNumberFormat="1" applyFont="1" applyFill="1" applyBorder="1" applyAlignment="1">
      <alignment horizontal="center" vertical="center" wrapText="1"/>
    </xf>
    <xf numFmtId="0" fontId="12" fillId="5" borderId="9" xfId="0" applyFont="1" applyFill="1" applyBorder="1" applyAlignment="1">
      <alignment horizontal="center" vertical="center" wrapText="1"/>
    </xf>
    <xf numFmtId="0" fontId="12" fillId="5" borderId="46" xfId="0" applyFont="1" applyFill="1" applyBorder="1" applyAlignment="1">
      <alignment horizontal="center" vertical="center" wrapText="1"/>
    </xf>
    <xf numFmtId="0" fontId="73" fillId="17" borderId="59" xfId="0" applyFont="1" applyFill="1" applyBorder="1" applyAlignment="1">
      <alignment horizontal="center" vertical="center" wrapText="1"/>
    </xf>
    <xf numFmtId="0" fontId="73" fillId="17" borderId="23" xfId="0" applyFont="1" applyFill="1" applyBorder="1" applyAlignment="1">
      <alignment horizontal="center" vertical="center" wrapText="1"/>
    </xf>
    <xf numFmtId="0" fontId="73" fillId="17" borderId="60" xfId="0" applyFont="1" applyFill="1" applyBorder="1" applyAlignment="1">
      <alignment horizontal="center" vertical="center" wrapText="1"/>
    </xf>
    <xf numFmtId="0" fontId="13" fillId="5" borderId="33" xfId="0" applyFont="1" applyFill="1" applyBorder="1" applyAlignment="1">
      <alignment horizontal="center" vertical="center"/>
    </xf>
    <xf numFmtId="0" fontId="13" fillId="5" borderId="37" xfId="0" applyFont="1" applyFill="1" applyBorder="1" applyAlignment="1">
      <alignment horizontal="center" vertical="center"/>
    </xf>
    <xf numFmtId="0" fontId="13" fillId="5" borderId="15" xfId="0" applyFont="1" applyFill="1" applyBorder="1" applyAlignment="1">
      <alignment horizontal="center" vertical="center"/>
    </xf>
    <xf numFmtId="0" fontId="13" fillId="5" borderId="16" xfId="0" applyFont="1" applyFill="1" applyBorder="1" applyAlignment="1">
      <alignment horizontal="center" vertical="center"/>
    </xf>
    <xf numFmtId="0" fontId="13" fillId="3" borderId="33" xfId="0" applyFont="1" applyFill="1" applyBorder="1" applyAlignment="1">
      <alignment horizontal="center" vertical="center" wrapText="1"/>
    </xf>
    <xf numFmtId="0" fontId="8" fillId="3" borderId="37" xfId="0" applyFont="1" applyFill="1" applyBorder="1" applyAlignment="1">
      <alignment horizontal="center" vertical="center" wrapText="1"/>
    </xf>
    <xf numFmtId="0" fontId="8" fillId="3" borderId="38" xfId="0" applyFont="1" applyFill="1" applyBorder="1" applyAlignment="1">
      <alignment horizontal="center" vertical="center" wrapText="1"/>
    </xf>
    <xf numFmtId="0" fontId="47" fillId="12" borderId="63" xfId="159" applyFont="1" applyFill="1" applyBorder="1" applyAlignment="1">
      <alignment horizontal="center" vertical="center"/>
    </xf>
    <xf numFmtId="0" fontId="47" fillId="12" borderId="61" xfId="159" applyFont="1" applyFill="1" applyBorder="1" applyAlignment="1">
      <alignment horizontal="center" vertical="center"/>
    </xf>
    <xf numFmtId="0" fontId="47" fillId="16" borderId="63" xfId="159" applyFont="1" applyFill="1" applyBorder="1" applyAlignment="1">
      <alignment horizontal="center" vertical="center"/>
    </xf>
    <xf numFmtId="0" fontId="47" fillId="16" borderId="61" xfId="159" applyFont="1" applyFill="1" applyBorder="1" applyAlignment="1">
      <alignment horizontal="center" vertical="center"/>
    </xf>
    <xf numFmtId="0" fontId="51" fillId="0" borderId="0" xfId="159" applyFont="1" applyAlignment="1">
      <alignment horizontal="left"/>
    </xf>
    <xf numFmtId="0" fontId="47" fillId="12" borderId="0" xfId="159" applyFont="1" applyFill="1" applyBorder="1" applyAlignment="1">
      <alignment horizontal="center" vertical="center" wrapText="1"/>
    </xf>
    <xf numFmtId="0" fontId="47" fillId="12" borderId="62" xfId="159" applyFont="1" applyFill="1" applyBorder="1" applyAlignment="1">
      <alignment horizontal="center" vertical="center" wrapText="1"/>
    </xf>
    <xf numFmtId="0" fontId="47" fillId="13" borderId="63" xfId="159" applyFont="1" applyFill="1" applyBorder="1" applyAlignment="1">
      <alignment horizontal="center" vertical="center" wrapText="1"/>
    </xf>
    <xf numFmtId="0" fontId="47" fillId="13" borderId="61" xfId="159" applyFont="1" applyFill="1" applyBorder="1" applyAlignment="1">
      <alignment horizontal="center" vertical="center" wrapText="1"/>
    </xf>
    <xf numFmtId="0" fontId="47" fillId="13" borderId="64" xfId="159" applyFont="1" applyFill="1" applyBorder="1" applyAlignment="1">
      <alignment horizontal="center" vertical="center" wrapText="1"/>
    </xf>
    <xf numFmtId="0" fontId="47" fillId="14" borderId="63" xfId="159" applyFont="1" applyFill="1" applyBorder="1" applyAlignment="1">
      <alignment horizontal="center" vertical="center" wrapText="1"/>
    </xf>
    <xf numFmtId="0" fontId="47" fillId="14" borderId="61" xfId="159" applyFont="1" applyFill="1" applyBorder="1" applyAlignment="1">
      <alignment horizontal="center" vertical="center" wrapText="1"/>
    </xf>
    <xf numFmtId="0" fontId="47" fillId="14" borderId="64" xfId="159" applyFont="1" applyFill="1" applyBorder="1" applyAlignment="1">
      <alignment horizontal="center" vertical="center" wrapText="1"/>
    </xf>
    <xf numFmtId="0" fontId="47" fillId="15" borderId="61" xfId="159" applyFont="1" applyFill="1" applyBorder="1" applyAlignment="1">
      <alignment horizontal="center" vertical="center" wrapText="1"/>
    </xf>
    <xf numFmtId="0" fontId="55" fillId="18" borderId="33" xfId="159" applyFont="1" applyFill="1" applyBorder="1" applyAlignment="1">
      <alignment horizontal="center" wrapText="1"/>
    </xf>
    <xf numFmtId="0" fontId="55" fillId="18" borderId="37" xfId="159" applyFont="1" applyFill="1" applyBorder="1" applyAlignment="1">
      <alignment horizontal="center" wrapText="1"/>
    </xf>
    <xf numFmtId="0" fontId="55" fillId="18" borderId="38" xfId="159" applyFont="1" applyFill="1" applyBorder="1" applyAlignment="1">
      <alignment horizontal="center" wrapText="1"/>
    </xf>
    <xf numFmtId="0" fontId="47" fillId="0" borderId="61" xfId="159" applyFont="1" applyBorder="1" applyAlignment="1">
      <alignment horizontal="center" vertical="center"/>
    </xf>
    <xf numFmtId="0" fontId="47" fillId="0" borderId="64" xfId="159" applyFont="1" applyBorder="1" applyAlignment="1">
      <alignment horizontal="center" vertical="center"/>
    </xf>
    <xf numFmtId="0" fontId="39" fillId="10" borderId="24" xfId="0" applyFont="1" applyFill="1" applyBorder="1" applyAlignment="1">
      <alignment horizontal="left" vertical="center" wrapText="1"/>
    </xf>
    <xf numFmtId="0" fontId="39" fillId="10" borderId="0" xfId="0" applyFont="1" applyFill="1" applyBorder="1" applyAlignment="1">
      <alignment horizontal="left" vertical="center" wrapText="1"/>
    </xf>
    <xf numFmtId="0" fontId="39" fillId="10" borderId="25" xfId="0" applyFont="1" applyFill="1" applyBorder="1" applyAlignment="1">
      <alignment horizontal="left" vertical="center" wrapText="1"/>
    </xf>
    <xf numFmtId="0" fontId="16" fillId="8" borderId="31" xfId="0" applyFont="1" applyFill="1" applyBorder="1" applyAlignment="1">
      <alignment horizontal="center" vertical="center" wrapText="1"/>
    </xf>
    <xf numFmtId="0" fontId="16" fillId="8" borderId="15" xfId="0" applyFont="1" applyFill="1" applyBorder="1" applyAlignment="1">
      <alignment horizontal="center" vertical="center" wrapText="1"/>
    </xf>
    <xf numFmtId="0" fontId="16" fillId="8" borderId="16" xfId="0" applyFont="1" applyFill="1" applyBorder="1" applyAlignment="1">
      <alignment horizontal="center" vertical="center" wrapText="1"/>
    </xf>
    <xf numFmtId="0" fontId="16" fillId="11" borderId="35" xfId="0" applyFont="1" applyFill="1" applyBorder="1" applyAlignment="1">
      <alignment horizontal="center" vertical="center"/>
    </xf>
    <xf numFmtId="0" fontId="16" fillId="11" borderId="23" xfId="0" applyFont="1" applyFill="1" applyBorder="1" applyAlignment="1">
      <alignment horizontal="center" vertical="center"/>
    </xf>
    <xf numFmtId="0" fontId="16" fillId="11" borderId="36" xfId="0" applyFont="1" applyFill="1" applyBorder="1" applyAlignment="1">
      <alignment horizontal="center" vertical="center"/>
    </xf>
    <xf numFmtId="0" fontId="25" fillId="10" borderId="24" xfId="0" applyFont="1" applyFill="1" applyBorder="1" applyAlignment="1">
      <alignment horizontal="left" vertical="center" wrapText="1"/>
    </xf>
    <xf numFmtId="0" fontId="25" fillId="10" borderId="0" xfId="0" applyFont="1" applyFill="1" applyBorder="1" applyAlignment="1">
      <alignment horizontal="left" vertical="center" wrapText="1"/>
    </xf>
    <xf numFmtId="0" fontId="25" fillId="10" borderId="25" xfId="0" applyFont="1" applyFill="1" applyBorder="1" applyAlignment="1">
      <alignment horizontal="left" vertical="center" wrapText="1"/>
    </xf>
    <xf numFmtId="0" fontId="22" fillId="0" borderId="24" xfId="0" applyFont="1" applyBorder="1" applyAlignment="1">
      <alignment horizontal="left" wrapText="1"/>
    </xf>
    <xf numFmtId="0" fontId="22" fillId="0" borderId="0" xfId="0" applyFont="1" applyBorder="1" applyAlignment="1">
      <alignment horizontal="left" wrapText="1"/>
    </xf>
    <xf numFmtId="0" fontId="22" fillId="0" borderId="25" xfId="0" applyFont="1" applyBorder="1" applyAlignment="1">
      <alignment horizontal="left" wrapText="1"/>
    </xf>
    <xf numFmtId="0" fontId="41" fillId="8" borderId="33" xfId="0" applyFont="1" applyFill="1" applyBorder="1" applyAlignment="1">
      <alignment horizontal="center"/>
    </xf>
    <xf numFmtId="0" fontId="41" fillId="8" borderId="37" xfId="0" applyFont="1" applyFill="1" applyBorder="1" applyAlignment="1">
      <alignment horizontal="center"/>
    </xf>
    <xf numFmtId="0" fontId="41" fillId="8" borderId="38" xfId="0" applyFont="1" applyFill="1" applyBorder="1" applyAlignment="1">
      <alignment horizontal="center"/>
    </xf>
    <xf numFmtId="0" fontId="16" fillId="8" borderId="33" xfId="0" applyFont="1" applyFill="1" applyBorder="1" applyAlignment="1">
      <alignment horizontal="center" vertical="center" wrapText="1"/>
    </xf>
    <xf numFmtId="0" fontId="16" fillId="8" borderId="34" xfId="0" applyFont="1" applyFill="1" applyBorder="1" applyAlignment="1">
      <alignment horizontal="center" vertical="center" wrapText="1"/>
    </xf>
    <xf numFmtId="0" fontId="16" fillId="8" borderId="70" xfId="0" applyFont="1" applyFill="1" applyBorder="1" applyAlignment="1">
      <alignment horizontal="center" vertical="center" wrapText="1"/>
    </xf>
    <xf numFmtId="0" fontId="16" fillId="8" borderId="71" xfId="0" applyFont="1" applyFill="1" applyBorder="1" applyAlignment="1">
      <alignment horizontal="center" vertical="center" wrapText="1"/>
    </xf>
    <xf numFmtId="0" fontId="16" fillId="8" borderId="72" xfId="0" applyFont="1" applyFill="1" applyBorder="1" applyAlignment="1">
      <alignment horizontal="center" vertical="center" wrapText="1"/>
    </xf>
  </cellXfs>
  <cellStyles count="162">
    <cellStyle name="Comma" xfId="1" builtinId="3"/>
    <cellStyle name="Comma  - Style1" xfId="2" xr:uid="{00000000-0005-0000-0000-000001000000}"/>
    <cellStyle name="Comma  - Style1 2" xfId="3" xr:uid="{00000000-0005-0000-0000-000002000000}"/>
    <cellStyle name="Comma  - Style2" xfId="4" xr:uid="{00000000-0005-0000-0000-000003000000}"/>
    <cellStyle name="Comma  - Style2 2" xfId="5" xr:uid="{00000000-0005-0000-0000-000004000000}"/>
    <cellStyle name="Comma  - Style3" xfId="6" xr:uid="{00000000-0005-0000-0000-000005000000}"/>
    <cellStyle name="Comma  - Style3 2" xfId="7" xr:uid="{00000000-0005-0000-0000-000006000000}"/>
    <cellStyle name="Comma  - Style4" xfId="8" xr:uid="{00000000-0005-0000-0000-000007000000}"/>
    <cellStyle name="Comma  - Style4 2" xfId="9" xr:uid="{00000000-0005-0000-0000-000008000000}"/>
    <cellStyle name="Comma  - Style5" xfId="10" xr:uid="{00000000-0005-0000-0000-000009000000}"/>
    <cellStyle name="Comma  - Style5 2" xfId="11" xr:uid="{00000000-0005-0000-0000-00000A000000}"/>
    <cellStyle name="Comma  - Style6" xfId="12" xr:uid="{00000000-0005-0000-0000-00000B000000}"/>
    <cellStyle name="Comma  - Style6 2" xfId="13" xr:uid="{00000000-0005-0000-0000-00000C000000}"/>
    <cellStyle name="Comma  - Style7" xfId="14" xr:uid="{00000000-0005-0000-0000-00000D000000}"/>
    <cellStyle name="Comma  - Style7 2" xfId="15" xr:uid="{00000000-0005-0000-0000-00000E000000}"/>
    <cellStyle name="Comma  - Style8" xfId="16" xr:uid="{00000000-0005-0000-0000-00000F000000}"/>
    <cellStyle name="Comma  - Style8 2" xfId="17" xr:uid="{00000000-0005-0000-0000-000010000000}"/>
    <cellStyle name="Comma 2" xfId="18" xr:uid="{00000000-0005-0000-0000-000011000000}"/>
    <cellStyle name="Comma 2 2" xfId="19" xr:uid="{00000000-0005-0000-0000-000012000000}"/>
    <cellStyle name="Comma 2 2 2" xfId="20" xr:uid="{00000000-0005-0000-0000-000013000000}"/>
    <cellStyle name="Comma 3" xfId="21" xr:uid="{00000000-0005-0000-0000-000014000000}"/>
    <cellStyle name="Comma 3 2" xfId="22" xr:uid="{00000000-0005-0000-0000-000015000000}"/>
    <cellStyle name="Currency 10" xfId="23" xr:uid="{00000000-0005-0000-0000-000016000000}"/>
    <cellStyle name="Currency 10 2" xfId="24" xr:uid="{00000000-0005-0000-0000-000017000000}"/>
    <cellStyle name="Currency 10 3" xfId="25" xr:uid="{00000000-0005-0000-0000-000018000000}"/>
    <cellStyle name="Currency 11" xfId="26" xr:uid="{00000000-0005-0000-0000-000019000000}"/>
    <cellStyle name="Currency 11 2" xfId="27" xr:uid="{00000000-0005-0000-0000-00001A000000}"/>
    <cellStyle name="Currency 12" xfId="28" xr:uid="{00000000-0005-0000-0000-00001B000000}"/>
    <cellStyle name="Currency 12 2" xfId="29" xr:uid="{00000000-0005-0000-0000-00001C000000}"/>
    <cellStyle name="Currency 12 3" xfId="30" xr:uid="{00000000-0005-0000-0000-00001D000000}"/>
    <cellStyle name="Currency 13" xfId="31" xr:uid="{00000000-0005-0000-0000-00001E000000}"/>
    <cellStyle name="Currency 13 2" xfId="32" xr:uid="{00000000-0005-0000-0000-00001F000000}"/>
    <cellStyle name="Currency 14" xfId="33" xr:uid="{00000000-0005-0000-0000-000020000000}"/>
    <cellStyle name="Currency 14 2" xfId="34" xr:uid="{00000000-0005-0000-0000-000021000000}"/>
    <cellStyle name="Currency 15" xfId="35" xr:uid="{00000000-0005-0000-0000-000022000000}"/>
    <cellStyle name="Currency 15 2" xfId="36" xr:uid="{00000000-0005-0000-0000-000023000000}"/>
    <cellStyle name="Currency 16" xfId="37" xr:uid="{00000000-0005-0000-0000-000024000000}"/>
    <cellStyle name="Currency 16 2" xfId="38" xr:uid="{00000000-0005-0000-0000-000025000000}"/>
    <cellStyle name="Currency 17" xfId="39" xr:uid="{00000000-0005-0000-0000-000026000000}"/>
    <cellStyle name="Currency 17 2" xfId="40" xr:uid="{00000000-0005-0000-0000-000027000000}"/>
    <cellStyle name="Currency 17 3" xfId="41" xr:uid="{00000000-0005-0000-0000-000028000000}"/>
    <cellStyle name="Currency 18" xfId="42" xr:uid="{00000000-0005-0000-0000-000029000000}"/>
    <cellStyle name="Currency 19" xfId="43" xr:uid="{00000000-0005-0000-0000-00002A000000}"/>
    <cellStyle name="Currency 19 2" xfId="44" xr:uid="{00000000-0005-0000-0000-00002B000000}"/>
    <cellStyle name="Currency 2" xfId="45" xr:uid="{00000000-0005-0000-0000-00002C000000}"/>
    <cellStyle name="Currency 2 10" xfId="46" xr:uid="{00000000-0005-0000-0000-00002D000000}"/>
    <cellStyle name="Currency 2 11" xfId="47" xr:uid="{00000000-0005-0000-0000-00002E000000}"/>
    <cellStyle name="Currency 2 12" xfId="48" xr:uid="{00000000-0005-0000-0000-00002F000000}"/>
    <cellStyle name="Currency 2 13" xfId="49" xr:uid="{00000000-0005-0000-0000-000030000000}"/>
    <cellStyle name="Currency 2 14" xfId="50" xr:uid="{00000000-0005-0000-0000-000031000000}"/>
    <cellStyle name="Currency 2 15" xfId="51" xr:uid="{00000000-0005-0000-0000-000032000000}"/>
    <cellStyle name="Currency 2 16" xfId="52" xr:uid="{00000000-0005-0000-0000-000033000000}"/>
    <cellStyle name="Currency 2 17" xfId="53" xr:uid="{00000000-0005-0000-0000-000034000000}"/>
    <cellStyle name="Currency 2 18" xfId="54" xr:uid="{00000000-0005-0000-0000-000035000000}"/>
    <cellStyle name="Currency 2 19" xfId="55" xr:uid="{00000000-0005-0000-0000-000036000000}"/>
    <cellStyle name="Currency 2 2" xfId="56" xr:uid="{00000000-0005-0000-0000-000037000000}"/>
    <cellStyle name="Currency 2 20" xfId="57" xr:uid="{00000000-0005-0000-0000-000038000000}"/>
    <cellStyle name="Currency 2 21" xfId="58" xr:uid="{00000000-0005-0000-0000-000039000000}"/>
    <cellStyle name="Currency 2 3" xfId="59" xr:uid="{00000000-0005-0000-0000-00003A000000}"/>
    <cellStyle name="Currency 2 4" xfId="60" xr:uid="{00000000-0005-0000-0000-00003B000000}"/>
    <cellStyle name="Currency 2 5" xfId="61" xr:uid="{00000000-0005-0000-0000-00003C000000}"/>
    <cellStyle name="Currency 2 6" xfId="62" xr:uid="{00000000-0005-0000-0000-00003D000000}"/>
    <cellStyle name="Currency 2 7" xfId="63" xr:uid="{00000000-0005-0000-0000-00003E000000}"/>
    <cellStyle name="Currency 2 8" xfId="64" xr:uid="{00000000-0005-0000-0000-00003F000000}"/>
    <cellStyle name="Currency 2 9" xfId="65" xr:uid="{00000000-0005-0000-0000-000040000000}"/>
    <cellStyle name="Currency 20" xfId="66" xr:uid="{00000000-0005-0000-0000-000041000000}"/>
    <cellStyle name="Currency 3" xfId="67" xr:uid="{00000000-0005-0000-0000-000042000000}"/>
    <cellStyle name="Currency 3 2" xfId="68" xr:uid="{00000000-0005-0000-0000-000043000000}"/>
    <cellStyle name="Currency 31" xfId="69" xr:uid="{00000000-0005-0000-0000-000044000000}"/>
    <cellStyle name="Currency 34" xfId="70" xr:uid="{00000000-0005-0000-0000-000045000000}"/>
    <cellStyle name="Currency 4" xfId="71" xr:uid="{00000000-0005-0000-0000-000046000000}"/>
    <cellStyle name="Currency 4 2" xfId="72" xr:uid="{00000000-0005-0000-0000-000047000000}"/>
    <cellStyle name="Currency 5" xfId="73" xr:uid="{00000000-0005-0000-0000-000048000000}"/>
    <cellStyle name="Currency 5 2" xfId="74" xr:uid="{00000000-0005-0000-0000-000049000000}"/>
    <cellStyle name="Currency 6" xfId="75" xr:uid="{00000000-0005-0000-0000-00004A000000}"/>
    <cellStyle name="Currency 7" xfId="76" xr:uid="{00000000-0005-0000-0000-00004B000000}"/>
    <cellStyle name="Currency 7 2" xfId="77" xr:uid="{00000000-0005-0000-0000-00004C000000}"/>
    <cellStyle name="Currency 8" xfId="78" xr:uid="{00000000-0005-0000-0000-00004D000000}"/>
    <cellStyle name="Currency 8 2" xfId="79" xr:uid="{00000000-0005-0000-0000-00004E000000}"/>
    <cellStyle name="Currency 9" xfId="80" xr:uid="{00000000-0005-0000-0000-00004F000000}"/>
    <cellStyle name="Currency 9 2" xfId="81" xr:uid="{00000000-0005-0000-0000-000050000000}"/>
    <cellStyle name="Euro" xfId="82" xr:uid="{00000000-0005-0000-0000-000051000000}"/>
    <cellStyle name="Hyperlink" xfId="83" builtinId="8"/>
    <cellStyle name="Normal" xfId="0" builtinId="0"/>
    <cellStyle name="Normal - Style1" xfId="84" xr:uid="{00000000-0005-0000-0000-000054000000}"/>
    <cellStyle name="Normal 10" xfId="85" xr:uid="{00000000-0005-0000-0000-000055000000}"/>
    <cellStyle name="Normal 10 2" xfId="86" xr:uid="{00000000-0005-0000-0000-000056000000}"/>
    <cellStyle name="Normal 11" xfId="87" xr:uid="{00000000-0005-0000-0000-000057000000}"/>
    <cellStyle name="Normal 11 2" xfId="88" xr:uid="{00000000-0005-0000-0000-000058000000}"/>
    <cellStyle name="Normal 12" xfId="89" xr:uid="{00000000-0005-0000-0000-000059000000}"/>
    <cellStyle name="Normal 12 2" xfId="90" xr:uid="{00000000-0005-0000-0000-00005A000000}"/>
    <cellStyle name="Normal 12 3" xfId="91" xr:uid="{00000000-0005-0000-0000-00005B000000}"/>
    <cellStyle name="Normal 13" xfId="92" xr:uid="{00000000-0005-0000-0000-00005C000000}"/>
    <cellStyle name="Normal 13 2" xfId="93" xr:uid="{00000000-0005-0000-0000-00005D000000}"/>
    <cellStyle name="Normal 14" xfId="94" xr:uid="{00000000-0005-0000-0000-00005E000000}"/>
    <cellStyle name="Normal 14 2" xfId="95" xr:uid="{00000000-0005-0000-0000-00005F000000}"/>
    <cellStyle name="Normal 15" xfId="96" xr:uid="{00000000-0005-0000-0000-000060000000}"/>
    <cellStyle name="Normal 15 2" xfId="97" xr:uid="{00000000-0005-0000-0000-000061000000}"/>
    <cellStyle name="Normal 16" xfId="98" xr:uid="{00000000-0005-0000-0000-000062000000}"/>
    <cellStyle name="Normal 16 2" xfId="99" xr:uid="{00000000-0005-0000-0000-000063000000}"/>
    <cellStyle name="Normal 17" xfId="100" xr:uid="{00000000-0005-0000-0000-000064000000}"/>
    <cellStyle name="Normal 17 2" xfId="101" xr:uid="{00000000-0005-0000-0000-000065000000}"/>
    <cellStyle name="Normal 17 3" xfId="102" xr:uid="{00000000-0005-0000-0000-000066000000}"/>
    <cellStyle name="Normal 18" xfId="103" xr:uid="{00000000-0005-0000-0000-000067000000}"/>
    <cellStyle name="Normal 19" xfId="104" xr:uid="{00000000-0005-0000-0000-000068000000}"/>
    <cellStyle name="Normal 19 2" xfId="105" xr:uid="{00000000-0005-0000-0000-000069000000}"/>
    <cellStyle name="Normal 2" xfId="106" xr:uid="{00000000-0005-0000-0000-00006A000000}"/>
    <cellStyle name="Normal 2 2" xfId="107" xr:uid="{00000000-0005-0000-0000-00006B000000}"/>
    <cellStyle name="Normal 20" xfId="108" xr:uid="{00000000-0005-0000-0000-00006C000000}"/>
    <cellStyle name="Normal 21" xfId="109" xr:uid="{00000000-0005-0000-0000-00006D000000}"/>
    <cellStyle name="Normal 22" xfId="110" xr:uid="{00000000-0005-0000-0000-00006E000000}"/>
    <cellStyle name="Normal 23" xfId="111" xr:uid="{00000000-0005-0000-0000-00006F000000}"/>
    <cellStyle name="Normal 24" xfId="112" xr:uid="{00000000-0005-0000-0000-000070000000}"/>
    <cellStyle name="Normal 25" xfId="113" xr:uid="{00000000-0005-0000-0000-000071000000}"/>
    <cellStyle name="Normal 26" xfId="158" xr:uid="{00000000-0005-0000-0000-000072000000}"/>
    <cellStyle name="Normal 27" xfId="159" xr:uid="{262D681C-9BDD-4197-AB51-BC99C87FF371}"/>
    <cellStyle name="Normal 28" xfId="160" xr:uid="{1BDA7EA4-03B8-4B5C-8659-03ACF11FD3E9}"/>
    <cellStyle name="Normal 29" xfId="161" xr:uid="{F1732A2E-07C5-419F-9B73-B09FF476D747}"/>
    <cellStyle name="Normal 3" xfId="114" xr:uid="{00000000-0005-0000-0000-000073000000}"/>
    <cellStyle name="Normal 3 2" xfId="115" xr:uid="{00000000-0005-0000-0000-000074000000}"/>
    <cellStyle name="Normal 3 2 2" xfId="116" xr:uid="{00000000-0005-0000-0000-000075000000}"/>
    <cellStyle name="Normal 3 2 2 2" xfId="117" xr:uid="{00000000-0005-0000-0000-000076000000}"/>
    <cellStyle name="Normal 3 2 2 2 2" xfId="118" xr:uid="{00000000-0005-0000-0000-000077000000}"/>
    <cellStyle name="Normal 3 2 2 2 2 2" xfId="119" xr:uid="{00000000-0005-0000-0000-000078000000}"/>
    <cellStyle name="Normal 3 2 2 2 3" xfId="120" xr:uid="{00000000-0005-0000-0000-000079000000}"/>
    <cellStyle name="Normal 3 2 2 3" xfId="121" xr:uid="{00000000-0005-0000-0000-00007A000000}"/>
    <cellStyle name="Normal 3 2 2 3 2" xfId="122" xr:uid="{00000000-0005-0000-0000-00007B000000}"/>
    <cellStyle name="Normal 3 2 2 4" xfId="123" xr:uid="{00000000-0005-0000-0000-00007C000000}"/>
    <cellStyle name="Normal 3 2 3" xfId="124" xr:uid="{00000000-0005-0000-0000-00007D000000}"/>
    <cellStyle name="Normal 3 2 3 2" xfId="125" xr:uid="{00000000-0005-0000-0000-00007E000000}"/>
    <cellStyle name="Normal 3 2 3 2 2" xfId="126" xr:uid="{00000000-0005-0000-0000-00007F000000}"/>
    <cellStyle name="Normal 3 2 3 3" xfId="127" xr:uid="{00000000-0005-0000-0000-000080000000}"/>
    <cellStyle name="Normal 3 2 4" xfId="128" xr:uid="{00000000-0005-0000-0000-000081000000}"/>
    <cellStyle name="Normal 3 2 4 2" xfId="129" xr:uid="{00000000-0005-0000-0000-000082000000}"/>
    <cellStyle name="Normal 3 2 5" xfId="130" xr:uid="{00000000-0005-0000-0000-000083000000}"/>
    <cellStyle name="Normal 3 3" xfId="131" xr:uid="{00000000-0005-0000-0000-000084000000}"/>
    <cellStyle name="Normal 3 3 2" xfId="132" xr:uid="{00000000-0005-0000-0000-000085000000}"/>
    <cellStyle name="Normal 3 3 2 2" xfId="133" xr:uid="{00000000-0005-0000-0000-000086000000}"/>
    <cellStyle name="Normal 3 3 2 2 2" xfId="134" xr:uid="{00000000-0005-0000-0000-000087000000}"/>
    <cellStyle name="Normal 3 3 2 3" xfId="135" xr:uid="{00000000-0005-0000-0000-000088000000}"/>
    <cellStyle name="Normal 3 3 3" xfId="136" xr:uid="{00000000-0005-0000-0000-000089000000}"/>
    <cellStyle name="Normal 3 3 3 2" xfId="137" xr:uid="{00000000-0005-0000-0000-00008A000000}"/>
    <cellStyle name="Normal 3 3 4" xfId="138" xr:uid="{00000000-0005-0000-0000-00008B000000}"/>
    <cellStyle name="Normal 3 4" xfId="139" xr:uid="{00000000-0005-0000-0000-00008C000000}"/>
    <cellStyle name="Normal 3 4 2" xfId="140" xr:uid="{00000000-0005-0000-0000-00008D000000}"/>
    <cellStyle name="Normal 3 4 2 2" xfId="141" xr:uid="{00000000-0005-0000-0000-00008E000000}"/>
    <cellStyle name="Normal 3 4 3" xfId="142" xr:uid="{00000000-0005-0000-0000-00008F000000}"/>
    <cellStyle name="Normal 3 5" xfId="143" xr:uid="{00000000-0005-0000-0000-000090000000}"/>
    <cellStyle name="Normal 3 5 2" xfId="144" xr:uid="{00000000-0005-0000-0000-000091000000}"/>
    <cellStyle name="Normal 3 6" xfId="145" xr:uid="{00000000-0005-0000-0000-000092000000}"/>
    <cellStyle name="Normal 4" xfId="146" xr:uid="{00000000-0005-0000-0000-000093000000}"/>
    <cellStyle name="Normal 4 2" xfId="147" xr:uid="{00000000-0005-0000-0000-000094000000}"/>
    <cellStyle name="Normal 5" xfId="148" xr:uid="{00000000-0005-0000-0000-000095000000}"/>
    <cellStyle name="Normal 5 2" xfId="149" xr:uid="{00000000-0005-0000-0000-000096000000}"/>
    <cellStyle name="Normal 6" xfId="150" xr:uid="{00000000-0005-0000-0000-000097000000}"/>
    <cellStyle name="Normal 7" xfId="151" xr:uid="{00000000-0005-0000-0000-000098000000}"/>
    <cellStyle name="Normal 7 2" xfId="152" xr:uid="{00000000-0005-0000-0000-000099000000}"/>
    <cellStyle name="Normal 8" xfId="153" xr:uid="{00000000-0005-0000-0000-00009A000000}"/>
    <cellStyle name="Normal 8 2" xfId="154" xr:uid="{00000000-0005-0000-0000-00009B000000}"/>
    <cellStyle name="Normal 9" xfId="155" xr:uid="{00000000-0005-0000-0000-00009C000000}"/>
    <cellStyle name="Normal 9 2" xfId="156" xr:uid="{00000000-0005-0000-0000-00009D000000}"/>
    <cellStyle name="Percent 2" xfId="157" xr:uid="{00000000-0005-0000-0000-00009E000000}"/>
  </cellStyles>
  <dxfs count="51">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right style="medium">
          <color indexed="8"/>
        </right>
        <top style="medium">
          <color indexed="8"/>
        </top>
        <bottom style="medium">
          <color indexed="8"/>
        </bottom>
      </border>
    </dxf>
    <dxf>
      <font>
        <b val="0"/>
        <i val="0"/>
        <strike val="0"/>
        <condense val="0"/>
        <extend val="0"/>
        <outline val="0"/>
        <shadow val="0"/>
        <u val="none"/>
        <vertAlign val="baseline"/>
        <sz val="10"/>
        <color indexed="8"/>
        <name val="Arial"/>
        <charset val="1"/>
        <scheme val="none"/>
      </font>
      <fill>
        <patternFill patternType="none">
          <fgColor indexed="64"/>
          <bgColor indexed="65"/>
        </patternFill>
      </fill>
      <alignment horizontal="general" vertical="top" textRotation="0" wrapText="0" indent="0" justifyLastLine="0" shrinkToFit="0" readingOrder="0"/>
      <border diagonalUp="0" diagonalDown="0" outline="0">
        <left style="medium">
          <color indexed="8"/>
        </left>
        <right style="medium">
          <color indexed="8"/>
        </right>
        <top style="medium">
          <color indexed="8"/>
        </top>
        <bottom style="medium">
          <color indexed="8"/>
        </bottom>
      </border>
    </dxf>
    <dxf>
      <border outline="0">
        <top style="medium">
          <color rgb="FF000000"/>
        </top>
      </border>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0"/>
        <color rgb="FF000000"/>
        <name val="Arial"/>
        <charset val="1"/>
        <scheme val="none"/>
      </font>
      <fill>
        <patternFill patternType="none">
          <fgColor rgb="FF000000"/>
          <bgColor rgb="FFFFFFFF"/>
        </patternFill>
      </fill>
      <alignment horizontal="general" vertical="top" textRotation="0" wrapText="0" indent="0" justifyLastLine="0" shrinkToFit="0" readingOrder="0"/>
    </dxf>
    <dxf>
      <border outline="0">
        <bottom style="medium">
          <color rgb="FF000000"/>
        </bottom>
      </border>
    </dxf>
    <dxf>
      <font>
        <b/>
        <i val="0"/>
        <strike val="0"/>
        <condense val="0"/>
        <extend val="0"/>
        <outline val="0"/>
        <shadow val="0"/>
        <u val="none"/>
        <vertAlign val="baseline"/>
        <sz val="10"/>
        <color theme="1" tint="4.9989318521683403E-2"/>
        <name val="Arial"/>
        <family val="2"/>
        <scheme val="none"/>
      </font>
      <fill>
        <patternFill patternType="solid">
          <fgColor indexed="64"/>
          <bgColor theme="8" tint="0.79998168889431442"/>
        </patternFill>
      </fill>
      <alignment horizontal="center" vertical="center" textRotation="0" wrapText="0" indent="0" justifyLastLine="0" shrinkToFit="0" readingOrder="0"/>
      <border diagonalUp="0" diagonalDown="0" outline="0">
        <left style="medium">
          <color indexed="8"/>
        </left>
        <right style="medium">
          <color indexed="8"/>
        </right>
        <top/>
        <bottom/>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alignment horizontal="right" vertical="bottom"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alignment horizontal="center" vertical="center" textRotation="0" wrapText="1" indent="0" justifyLastLine="0" shrinkToFit="0" readingOrder="0"/>
    </dxf>
    <dxf>
      <font>
        <b val="0"/>
        <i val="0"/>
        <strike val="0"/>
        <condense val="0"/>
        <extend val="0"/>
        <outline val="0"/>
        <shadow val="0"/>
        <u val="none"/>
        <vertAlign val="baseline"/>
        <sz val="11"/>
        <color auto="1"/>
        <name val="Calibri"/>
        <family val="2"/>
        <scheme val="minor"/>
      </font>
      <border diagonalUp="0" diagonalDown="0" outline="0">
        <left/>
        <right style="mediumDashed">
          <color indexed="64"/>
        </right>
        <top/>
        <bottom/>
      </border>
    </dxf>
    <dxf>
      <numFmt numFmtId="0" formatCode="General"/>
    </dxf>
    <dxf>
      <numFmt numFmtId="0" formatCode="General"/>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alignment horizontal="right" vertical="bottom" textRotation="0" wrapText="0" indent="0" justifyLastLine="0" shrinkToFit="0" readingOrder="0"/>
    </dxf>
    <dxf>
      <font>
        <i/>
        <strike val="0"/>
        <outline val="0"/>
        <shadow val="0"/>
        <u val="none"/>
        <vertAlign val="baseline"/>
        <sz val="8"/>
        <color auto="1"/>
        <name val="Arial"/>
        <family val="2"/>
        <scheme val="none"/>
      </font>
      <numFmt numFmtId="0" formatCode="General"/>
    </dxf>
    <dxf>
      <font>
        <b val="0"/>
        <i val="0"/>
        <strike val="0"/>
        <condense val="0"/>
        <extend val="0"/>
        <outline val="0"/>
        <shadow val="0"/>
        <u val="none"/>
        <vertAlign val="baseline"/>
        <sz val="11"/>
        <color auto="1"/>
        <name val="Calibri"/>
        <family val="2"/>
        <scheme val="minor"/>
      </font>
    </dxf>
    <dxf>
      <font>
        <strike val="0"/>
        <outline val="0"/>
        <shadow val="0"/>
        <u val="none"/>
        <sz val="11"/>
        <name val="Calibri"/>
        <family val="2"/>
        <scheme val="minor"/>
      </font>
    </dxf>
    <dxf>
      <font>
        <b val="0"/>
        <i val="0"/>
        <strike val="0"/>
        <condense val="0"/>
        <extend val="0"/>
        <outline val="0"/>
        <shadow val="0"/>
        <u val="none"/>
        <vertAlign val="baseline"/>
        <sz val="11"/>
        <color auto="1"/>
        <name val="Calibri"/>
        <family val="2"/>
        <scheme val="minor"/>
      </font>
      <alignment horizontal="center"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2" formatCode="0.00"/>
    </dxf>
    <dxf>
      <font>
        <b val="0"/>
        <i val="0"/>
        <strike val="0"/>
        <condense val="0"/>
        <extend val="0"/>
        <outline val="0"/>
        <shadow val="0"/>
        <u val="none"/>
        <vertAlign val="baseline"/>
        <sz val="11"/>
        <color auto="1"/>
        <name val="Calibri"/>
        <family val="2"/>
        <scheme val="minor"/>
      </font>
      <alignment horizontal="left" vertical="top" textRotation="0" wrapText="0" indent="0" justifyLastLine="0" shrinkToFit="0" readingOrder="0"/>
    </dxf>
    <dxf>
      <font>
        <b val="0"/>
        <i val="0"/>
        <strike val="0"/>
        <condense val="0"/>
        <extend val="0"/>
        <outline val="0"/>
        <shadow val="0"/>
        <u val="none"/>
        <vertAlign val="baseline"/>
        <sz val="11"/>
        <color auto="1"/>
        <name val="Calibri"/>
        <family val="2"/>
        <scheme val="minor"/>
      </font>
      <numFmt numFmtId="30" formatCode="@"/>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dxf>
    <dxf>
      <font>
        <b val="0"/>
        <i val="0"/>
        <strike val="0"/>
        <condense val="0"/>
        <extend val="0"/>
        <outline val="0"/>
        <shadow val="0"/>
        <u val="none"/>
        <vertAlign val="baseline"/>
        <sz val="11"/>
        <color rgb="FFFF0000"/>
        <name val="Calibri"/>
        <family val="2"/>
        <scheme val="minor"/>
      </font>
      <numFmt numFmtId="0" formatCode="General"/>
      <alignment horizontal="left" vertical="center" textRotation="0" wrapText="0" indent="0" justifyLastLine="0" shrinkToFit="0" readingOrder="0"/>
    </dxf>
    <dxf>
      <font>
        <b val="0"/>
        <i val="0"/>
        <strike val="0"/>
        <condense val="0"/>
        <extend val="0"/>
        <outline val="0"/>
        <shadow val="0"/>
        <u val="none"/>
        <vertAlign val="baseline"/>
        <sz val="11"/>
        <color auto="1"/>
        <name val="Calibri"/>
        <family val="2"/>
        <scheme val="minor"/>
      </font>
      <alignment horizontal="left" vertical="center" textRotation="0" wrapText="0" indent="0" justifyLastLine="0" shrinkToFit="0" readingOrder="0"/>
    </dxf>
    <dxf>
      <font>
        <strike val="0"/>
        <outline val="0"/>
        <shadow val="0"/>
        <u val="none"/>
        <sz val="11"/>
        <name val="Calibri"/>
        <family val="2"/>
        <scheme val="minor"/>
      </font>
    </dxf>
    <dxf>
      <border outline="0">
        <bottom style="medium">
          <color indexed="64"/>
        </bottom>
      </border>
    </dxf>
    <dxf>
      <font>
        <b/>
        <i val="0"/>
        <color rgb="FF0070C0"/>
      </font>
      <fill>
        <patternFill>
          <bgColor theme="4" tint="0.79998168889431442"/>
        </patternFill>
      </fill>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PROD65-FS3\Common\COMMON\SSC\Contractor%20Organizational%20Data_Charts_Info\Organization%20Charts_Reports\5-January%202013\Combined_SSC%20OrgData_Dec_201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rod65-fs3\common\Common\SSC\FTE%20Org%20Charts\Contractor%20Organizational%20Data_Charts_Info\Organization%20Charts_Reports\8-January%202016\Contractor%20Templates\SAS_2015_OrgChartTemplat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ge 1 - Summary"/>
      <sheetName val="Page 2 - Contract_Univ"/>
      <sheetName val="Chart 2_3 CompDirLoc"/>
      <sheetName val="Vacancy"/>
      <sheetName val="Univ Info"/>
      <sheetName val="Location"/>
      <sheetName val="NETL Contractor Org Chart"/>
      <sheetName val="Division"/>
      <sheetName val="Report Table"/>
      <sheetName val="Comp Analysis - Div Totals"/>
      <sheetName val="NETL Codes"/>
      <sheetName val="Contract, Org, Location"/>
      <sheetName val="Co Color &amp; Code Key"/>
      <sheetName val="Contract, Comp, Location"/>
      <sheetName val="Divisional_Personnel Data"/>
      <sheetName val="University"/>
      <sheetName val="Location, Contract #"/>
      <sheetName val="&gt;1 FTE"/>
      <sheetName val="Direct_Div"/>
      <sheetName val="Personnel (last,first)"/>
      <sheetName val="Company Key"/>
      <sheetName val="Instructions"/>
      <sheetName val="Sheet1"/>
    </sheetNames>
    <sheetDataSet>
      <sheetData sheetId="0"/>
      <sheetData sheetId="1"/>
      <sheetData sheetId="2"/>
      <sheetData sheetId="3"/>
      <sheetData sheetId="4"/>
      <sheetData sheetId="5"/>
      <sheetData sheetId="6"/>
      <sheetData sheetId="7"/>
      <sheetData sheetId="8"/>
      <sheetData sheetId="9"/>
      <sheetData sheetId="10">
        <row r="2">
          <cell r="A2">
            <v>100</v>
          </cell>
        </row>
        <row r="3">
          <cell r="A3">
            <v>110</v>
          </cell>
        </row>
        <row r="4">
          <cell r="A4">
            <v>111</v>
          </cell>
        </row>
        <row r="5">
          <cell r="A5">
            <v>112</v>
          </cell>
        </row>
        <row r="6">
          <cell r="A6">
            <v>120</v>
          </cell>
        </row>
        <row r="7">
          <cell r="A7">
            <v>150</v>
          </cell>
        </row>
        <row r="8">
          <cell r="A8">
            <v>200</v>
          </cell>
        </row>
        <row r="9">
          <cell r="A9">
            <v>211</v>
          </cell>
        </row>
        <row r="10">
          <cell r="A10">
            <v>300</v>
          </cell>
        </row>
        <row r="11">
          <cell r="A11">
            <v>310</v>
          </cell>
        </row>
        <row r="12">
          <cell r="A12">
            <v>313</v>
          </cell>
        </row>
        <row r="13">
          <cell r="A13">
            <v>315</v>
          </cell>
        </row>
        <row r="14">
          <cell r="A14">
            <v>316</v>
          </cell>
        </row>
        <row r="15">
          <cell r="A15">
            <v>317</v>
          </cell>
        </row>
        <row r="16">
          <cell r="A16">
            <v>318</v>
          </cell>
        </row>
        <row r="17">
          <cell r="A17">
            <v>320</v>
          </cell>
        </row>
        <row r="18">
          <cell r="A18">
            <v>321</v>
          </cell>
        </row>
        <row r="19">
          <cell r="A19">
            <v>323</v>
          </cell>
        </row>
        <row r="20">
          <cell r="A20">
            <v>340</v>
          </cell>
        </row>
        <row r="21">
          <cell r="A21">
            <v>341</v>
          </cell>
        </row>
        <row r="22">
          <cell r="A22">
            <v>342</v>
          </cell>
        </row>
        <row r="23">
          <cell r="A23">
            <v>500</v>
          </cell>
        </row>
        <row r="24">
          <cell r="A24">
            <v>510</v>
          </cell>
        </row>
        <row r="25">
          <cell r="A25">
            <v>520</v>
          </cell>
        </row>
        <row r="26">
          <cell r="A26">
            <v>530</v>
          </cell>
        </row>
        <row r="27">
          <cell r="A27">
            <v>540</v>
          </cell>
        </row>
        <row r="28">
          <cell r="A28">
            <v>600</v>
          </cell>
        </row>
        <row r="29">
          <cell r="A29">
            <v>605</v>
          </cell>
        </row>
        <row r="30">
          <cell r="A30">
            <v>610</v>
          </cell>
        </row>
        <row r="31">
          <cell r="A31">
            <v>620</v>
          </cell>
        </row>
        <row r="32">
          <cell r="A32">
            <v>630</v>
          </cell>
        </row>
        <row r="33">
          <cell r="A33">
            <v>640</v>
          </cell>
        </row>
        <row r="34">
          <cell r="A34">
            <v>650</v>
          </cell>
        </row>
        <row r="35">
          <cell r="A35">
            <v>660</v>
          </cell>
        </row>
        <row r="36">
          <cell r="A36">
            <v>670</v>
          </cell>
        </row>
        <row r="37">
          <cell r="A37">
            <v>680</v>
          </cell>
        </row>
        <row r="38">
          <cell r="A38">
            <v>690</v>
          </cell>
        </row>
        <row r="39">
          <cell r="A39">
            <v>700</v>
          </cell>
        </row>
        <row r="40">
          <cell r="A40">
            <v>715</v>
          </cell>
        </row>
        <row r="41">
          <cell r="A41">
            <v>725</v>
          </cell>
        </row>
        <row r="42">
          <cell r="A42">
            <v>730</v>
          </cell>
        </row>
        <row r="43">
          <cell r="A43">
            <v>735</v>
          </cell>
        </row>
        <row r="44">
          <cell r="A44">
            <v>740</v>
          </cell>
        </row>
        <row r="45">
          <cell r="A45">
            <v>805</v>
          </cell>
        </row>
        <row r="46">
          <cell r="A46">
            <v>810</v>
          </cell>
        </row>
        <row r="47">
          <cell r="A47">
            <v>820</v>
          </cell>
        </row>
        <row r="48">
          <cell r="A48">
            <v>830</v>
          </cell>
        </row>
        <row r="49">
          <cell r="A49" t="str">
            <v>000</v>
          </cell>
        </row>
      </sheetData>
      <sheetData sheetId="11"/>
      <sheetData sheetId="12"/>
      <sheetData sheetId="13"/>
      <sheetData sheetId="14"/>
      <sheetData sheetId="15"/>
      <sheetData sheetId="16">
        <row r="4">
          <cell r="A4" t="str">
            <v>A</v>
          </cell>
        </row>
        <row r="5">
          <cell r="A5" t="str">
            <v>AK</v>
          </cell>
        </row>
        <row r="6">
          <cell r="A6" t="str">
            <v>P</v>
          </cell>
        </row>
        <row r="7">
          <cell r="A7" t="str">
            <v>M</v>
          </cell>
        </row>
        <row r="8">
          <cell r="A8" t="str">
            <v>R</v>
          </cell>
        </row>
        <row r="9">
          <cell r="A9" t="str">
            <v>H</v>
          </cell>
        </row>
        <row r="10">
          <cell r="A10" t="str">
            <v>O</v>
          </cell>
        </row>
        <row r="35">
          <cell r="A35" t="str">
            <v>X</v>
          </cell>
        </row>
        <row r="40">
          <cell r="A40" t="str">
            <v>New</v>
          </cell>
        </row>
        <row r="41">
          <cell r="A41" t="str">
            <v>Incumb</v>
          </cell>
        </row>
      </sheetData>
      <sheetData sheetId="17"/>
      <sheetData sheetId="18"/>
      <sheetData sheetId="19"/>
      <sheetData sheetId="20"/>
      <sheetData sheetId="21"/>
      <sheetData sheetId="2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 Table"/>
      <sheetName val="NETL Codes"/>
      <sheetName val="Company Key"/>
      <sheetName val="Location, Contract #"/>
      <sheetName val="Instructions"/>
    </sheetNames>
    <sheetDataSet>
      <sheetData sheetId="0"/>
      <sheetData sheetId="1">
        <row r="5">
          <cell r="A5">
            <v>100</v>
          </cell>
        </row>
        <row r="6">
          <cell r="A6">
            <v>110</v>
          </cell>
        </row>
        <row r="7">
          <cell r="A7">
            <v>111</v>
          </cell>
        </row>
        <row r="8">
          <cell r="A8">
            <v>112</v>
          </cell>
        </row>
        <row r="9">
          <cell r="A9">
            <v>120</v>
          </cell>
        </row>
        <row r="10">
          <cell r="A10">
            <v>150</v>
          </cell>
        </row>
        <row r="11">
          <cell r="A11">
            <v>160</v>
          </cell>
        </row>
        <row r="12">
          <cell r="A12">
            <v>200</v>
          </cell>
        </row>
        <row r="13">
          <cell r="A13">
            <v>211</v>
          </cell>
        </row>
        <row r="14">
          <cell r="A14">
            <v>300</v>
          </cell>
        </row>
        <row r="15">
          <cell r="A15">
            <v>310</v>
          </cell>
        </row>
        <row r="16">
          <cell r="A16">
            <v>313</v>
          </cell>
        </row>
        <row r="17">
          <cell r="A17">
            <v>316</v>
          </cell>
        </row>
        <row r="18">
          <cell r="A18">
            <v>317</v>
          </cell>
        </row>
        <row r="19">
          <cell r="A19">
            <v>318</v>
          </cell>
        </row>
        <row r="20">
          <cell r="A20">
            <v>320</v>
          </cell>
        </row>
        <row r="21">
          <cell r="A21">
            <v>321</v>
          </cell>
        </row>
        <row r="22">
          <cell r="A22">
            <v>323</v>
          </cell>
        </row>
        <row r="23">
          <cell r="A23">
            <v>340</v>
          </cell>
        </row>
        <row r="24">
          <cell r="A24">
            <v>341</v>
          </cell>
        </row>
        <row r="25">
          <cell r="A25">
            <v>342</v>
          </cell>
        </row>
        <row r="26">
          <cell r="A26">
            <v>500</v>
          </cell>
        </row>
        <row r="27">
          <cell r="A27">
            <v>510</v>
          </cell>
        </row>
        <row r="28">
          <cell r="A28">
            <v>520</v>
          </cell>
        </row>
        <row r="29">
          <cell r="A29">
            <v>530</v>
          </cell>
        </row>
        <row r="30">
          <cell r="A30">
            <v>600</v>
          </cell>
        </row>
        <row r="31">
          <cell r="A31">
            <v>605</v>
          </cell>
        </row>
        <row r="32">
          <cell r="A32">
            <v>610</v>
          </cell>
        </row>
        <row r="33">
          <cell r="A33">
            <v>620</v>
          </cell>
        </row>
        <row r="34">
          <cell r="A34">
            <v>630</v>
          </cell>
        </row>
        <row r="35">
          <cell r="A35">
            <v>640</v>
          </cell>
        </row>
        <row r="36">
          <cell r="A36">
            <v>650</v>
          </cell>
        </row>
        <row r="37">
          <cell r="A37">
            <v>660</v>
          </cell>
        </row>
        <row r="38">
          <cell r="A38">
            <v>670</v>
          </cell>
        </row>
        <row r="39">
          <cell r="A39">
            <v>680</v>
          </cell>
        </row>
        <row r="40">
          <cell r="A40">
            <v>690</v>
          </cell>
        </row>
        <row r="41">
          <cell r="A41">
            <v>700</v>
          </cell>
        </row>
        <row r="42">
          <cell r="A42">
            <v>715</v>
          </cell>
        </row>
        <row r="43">
          <cell r="A43">
            <v>725</v>
          </cell>
        </row>
        <row r="44">
          <cell r="A44">
            <v>735</v>
          </cell>
        </row>
        <row r="45">
          <cell r="A45">
            <v>805</v>
          </cell>
        </row>
        <row r="46">
          <cell r="A46">
            <v>810</v>
          </cell>
        </row>
        <row r="47">
          <cell r="A47">
            <v>820</v>
          </cell>
        </row>
        <row r="48">
          <cell r="A48">
            <v>830</v>
          </cell>
        </row>
        <row r="49">
          <cell r="A49" t="str">
            <v>000</v>
          </cell>
        </row>
        <row r="50">
          <cell r="A50"/>
        </row>
        <row r="51">
          <cell r="A51"/>
        </row>
        <row r="52">
          <cell r="A52"/>
        </row>
      </sheetData>
      <sheetData sheetId="2">
        <row r="9">
          <cell r="A9"/>
        </row>
        <row r="10">
          <cell r="A10" t="str">
            <v>SAS-1</v>
          </cell>
        </row>
        <row r="11">
          <cell r="A11" t="str">
            <v>SAS-2</v>
          </cell>
        </row>
        <row r="12">
          <cell r="A12" t="str">
            <v>SAS-3</v>
          </cell>
        </row>
        <row r="14">
          <cell r="A14"/>
        </row>
        <row r="15">
          <cell r="A15"/>
        </row>
        <row r="16">
          <cell r="A16"/>
        </row>
        <row r="17">
          <cell r="A17"/>
        </row>
        <row r="18">
          <cell r="A18"/>
        </row>
        <row r="19">
          <cell r="A19"/>
        </row>
        <row r="20">
          <cell r="A20"/>
        </row>
      </sheetData>
      <sheetData sheetId="3"/>
      <sheetData sheetId="4"/>
    </sheetDataSet>
  </externalBook>
</externalLink>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SSC_COR_Record_Keeping.accdb" connectionId="1" xr16:uid="{00000000-0016-0000-0500-000000000000}" autoFormatId="16" applyNumberFormats="0" applyBorderFormats="0" applyFontFormats="0" applyPatternFormats="0" applyAlignmentFormats="0" applyWidthHeightFormats="0">
  <queryTableRefresh nextId="12">
    <queryTableFields count="9">
      <queryTableField id="1" name="NETL No" tableColumnId="1"/>
      <queryTableField id="2" name="NETL Organization Name" tableColumnId="2"/>
      <queryTableField id="3" name="Office #" tableColumnId="3"/>
      <queryTableField id="4" name="Office" tableColumnId="4"/>
      <queryTableField id="5" name="Office#Name" tableColumnId="5"/>
      <queryTableField id="6" name="Div#Name" tableColumnId="6"/>
      <queryTableField id="7" name="Lead#Org" tableColumnId="7"/>
      <queryTableField id="8" name="Lead#" tableColumnId="8"/>
      <queryTableField id="9" name="LeadOrgName" tableColumnId="9"/>
    </queryTableFields>
    <queryTableDeletedFields count="1">
      <deletedField name="Field10"/>
    </queryTableDeletedFields>
  </queryTableRefresh>
</queryTable>
</file>

<file path=xl/tables/_rels/table2.xml.rels><?xml version="1.0" encoding="UTF-8" standalone="yes"?>
<Relationships xmlns="http://schemas.openxmlformats.org/package/2006/relationships"><Relationship Id="rId1" Type="http://schemas.openxmlformats.org/officeDocument/2006/relationships/queryTable" Target="../queryTables/queryTabl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5:V550" totalsRowShown="0" dataDxfId="48" headerRowBorderDxfId="49">
  <autoFilter ref="A5:V550" xr:uid="{00000000-0009-0000-0100-000001000000}"/>
  <tableColumns count="22">
    <tableColumn id="1" xr3:uid="{00000000-0010-0000-0000-000001000000}" name="5 NETL _x000a_Org ID_x000a_(select from pull-down menu -NETL Codes Tab)" dataDxfId="47" dataCellStyle="Normal 2"/>
    <tableColumn id="2" xr3:uid="{00000000-0010-0000-0000-000002000000}" name="6 NETL Organization Name _x000a_(do not enter - automatically updated)" dataDxfId="46" dataCellStyle="Normal 2">
      <calculatedColumnFormula>VLOOKUP(A6,'NETL Codes'!$A$1:$B$57,2,FALSE)</calculatedColumnFormula>
    </tableColumn>
    <tableColumn id="3" xr3:uid="{00000000-0010-0000-0000-000003000000}" name="7 Contract Labor _x000a_Category" dataDxfId="45" dataCellStyle="Normal 2"/>
    <tableColumn id="4" xr3:uid="{00000000-0010-0000-0000-000004000000}" name="8 Last Name_x000a_Employee _x000a_" dataDxfId="44" dataCellStyle="Normal 2"/>
    <tableColumn id="5" xr3:uid="{00000000-0010-0000-0000-000005000000}" name="9 First Initial Employee_x000a_ (or first 2-3 initials for duplicate last names)" dataDxfId="43" dataCellStyle="Normal 2"/>
    <tableColumn id="6" xr3:uid="{00000000-0010-0000-0000-000006000000}" name="10Employee PTS# _x000a_(reference data table)" dataDxfId="42"/>
    <tableColumn id="7" xr3:uid="{00000000-0010-0000-0000-000007000000}" name="11 Company_x000a_Code No._x000a_(select from pull-down menu -- FTE Lookup Tab)" dataDxfId="41" dataCellStyle="Normal 2"/>
    <tableColumn id="8" xr3:uid="{00000000-0010-0000-0000-000008000000}" name="12 FTE_x000a_Allocation (enter values between .00 to 1.00)" dataDxfId="40"/>
    <tableColumn id="9" xr3:uid="{00000000-0010-0000-0000-000009000000}" name="13 Location_x000a_(select from pull-down menu)" dataDxfId="39" dataCellStyle="Normal 2"/>
    <tableColumn id="10" xr3:uid="{00000000-0010-0000-0000-00000A000000}" name="14 NETL Labor Support Area (Required)*_x000a__x000a_(See instructions, and select from pull-down menu.)" dataDxfId="38"/>
    <tableColumn id="11" xr3:uid="{00000000-0010-0000-0000-00000B000000}" name="15 S&amp;T Core Competency _x000a_(If Applicable)*_x000a__x000a_ (See instructions, and IF APPLICABLE, select from pull-down menu.) " dataDxfId="37"/>
    <tableColumn id="15" xr3:uid="{00000000-0010-0000-0000-00000F000000}" name="16 S&amp;T Competency Skill Set Alignment  (If Applicable)*_x000a__x000a_(See instructions, and IF APPLICABLE, _x000a_go to Blue Tab/worksheet for completion)." dataDxfId="36">
      <calculatedColumnFormula>VLOOKUP(Table1[[#This Row],[14 NETL Labor Support Area (Required)*
(See instructions, and select from pull-down menu.)]],'FTE Lookup fields'!$A$54:$B$57,2,FALSE)</calculatedColumnFormula>
    </tableColumn>
    <tableColumn id="12" xr3:uid="{00000000-0010-0000-0000-00000C000000}" name="Albany _x000a_(A)" dataDxfId="35">
      <calculatedColumnFormula>IF($I6="A",$H6,0)</calculatedColumnFormula>
    </tableColumn>
    <tableColumn id="13" xr3:uid="{00000000-0010-0000-0000-00000D000000}" name="Pittsburgh_x000a_(P)" dataDxfId="34">
      <calculatedColumnFormula>IF($I6="P",$H6,0)</calculatedColumnFormula>
    </tableColumn>
    <tableColumn id="14" xr3:uid="{00000000-0010-0000-0000-00000E000000}" name="Morgantown_x000a_(M)" dataDxfId="33">
      <calculatedColumnFormula>IF($I6="M",$H6,0)</calculatedColumnFormula>
    </tableColumn>
    <tableColumn id="16" xr3:uid="{00000000-0010-0000-0000-000010000000}" name="Houston_x000a_(H)" dataDxfId="32">
      <calculatedColumnFormula>IF($I6="H",$H6,0)</calculatedColumnFormula>
    </tableColumn>
    <tableColumn id="22" xr3:uid="{00000000-0010-0000-0000-000016000000}" name="Alaska _x000a_(AK)" dataDxfId="31">
      <calculatedColumnFormula>IF($I6="AK",$H6,0)</calculatedColumnFormula>
    </tableColumn>
    <tableColumn id="23" xr3:uid="{55B5E4B9-AF95-4079-AFA6-830A7D0587EB}" name="Remote-Locality" dataDxfId="30">
      <calculatedColumnFormula>IF($I6="R-LO",$H6,0)</calculatedColumnFormula>
    </tableColumn>
    <tableColumn id="21" xr3:uid="{5F4030AD-52E2-4B31-8CEA-44B72ADD4254}" name="Remote-US" dataDxfId="29">
      <calculatedColumnFormula>IF($I6="R-US",$H6,0)</calculatedColumnFormula>
    </tableColumn>
    <tableColumn id="18" xr3:uid="{00000000-0010-0000-0000-000012000000}" name="Contract _x000a_(do not enter - autoupdated)" dataDxfId="28">
      <calculatedColumnFormula>VLOOKUP(G6,'FTE Lookup fields'!$A$38:$C$43,3,FALSE)</calculatedColumnFormula>
    </tableColumn>
    <tableColumn id="19" xr3:uid="{00000000-0010-0000-0000-000013000000}" name="Company Name _x000a_ (do not enter - auto updated)" dataDxfId="27">
      <calculatedColumnFormula>VLOOKUP(G6,'FTE Lookup fields'!$A$38:$C$43,2,FALSE)</calculatedColumnFormula>
    </tableColumn>
    <tableColumn id="20" xr3:uid="{00000000-0010-0000-0000-000014000000}" name="Combined Info" dataDxfId="26">
      <calculatedColumnFormula>D6&amp;", "&amp;E6&amp;"  / "&amp;C6&amp;": "&amp;" "&amp;"["&amp;G6&amp;"]"</calculatedColumnFormula>
    </tableColumn>
  </tableColumns>
  <tableStyleInfo name="TableStyleLight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_SSC_COR_Record_Keeping.accdb" displayName="Table_SSC_COR_Record_Keeping.accdb" ref="A1:I57" tableType="queryTable" totalsRowShown="0" headerRowDxfId="25">
  <autoFilter ref="A1:I57" xr:uid="{00000000-0009-0000-0100-000002000000}"/>
  <sortState xmlns:xlrd2="http://schemas.microsoft.com/office/spreadsheetml/2017/richdata2" ref="A2:I57">
    <sortCondition ref="A1:A57"/>
  </sortState>
  <tableColumns count="9">
    <tableColumn id="1" xr3:uid="{00000000-0010-0000-0100-000001000000}" uniqueName="1" name="NETL No" queryTableFieldId="1" dataDxfId="24"/>
    <tableColumn id="2" xr3:uid="{00000000-0010-0000-0100-000002000000}" uniqueName="2" name="NETL Organization Name" queryTableFieldId="2" dataDxfId="23"/>
    <tableColumn id="3" xr3:uid="{00000000-0010-0000-0100-000003000000}" uniqueName="3" name="Office #" queryTableFieldId="3" dataDxfId="22"/>
    <tableColumn id="4" xr3:uid="{00000000-0010-0000-0100-000004000000}" uniqueName="4" name="Office" queryTableFieldId="4" dataDxfId="21"/>
    <tableColumn id="5" xr3:uid="{00000000-0010-0000-0100-000005000000}" uniqueName="5" name="Office#Name" queryTableFieldId="5" dataDxfId="20"/>
    <tableColumn id="6" xr3:uid="{00000000-0010-0000-0100-000006000000}" uniqueName="6" name="Div#Name" queryTableFieldId="6" dataDxfId="19"/>
    <tableColumn id="7" xr3:uid="{00000000-0010-0000-0100-000007000000}" uniqueName="7" name="Lead#Org" queryTableFieldId="7" dataDxfId="18"/>
    <tableColumn id="8" xr3:uid="{00000000-0010-0000-0100-000008000000}" uniqueName="8" name="Lead#" queryTableFieldId="8" dataDxfId="17"/>
    <tableColumn id="9" xr3:uid="{00000000-0010-0000-0100-000009000000}" uniqueName="9" name="LeadOrgName" queryTableFieldId="9" dataDxfId="16"/>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3207C16-4D73-4916-9FA2-49E52020DFC2}" name="Table176" displayName="Table176" ref="A1:K288" totalsRowShown="0" headerRowDxfId="15" dataDxfId="13" headerRowBorderDxfId="14" tableBorderDxfId="12" totalsRowBorderDxfId="11">
  <autoFilter ref="A1:K288" xr:uid="{9E0B7AB1-D4AE-4B7D-B7E5-41988DC776EA}"/>
  <sortState xmlns:xlrd2="http://schemas.microsoft.com/office/spreadsheetml/2017/richdata2" ref="A2:K288">
    <sortCondition descending="1" ref="A2:A288"/>
    <sortCondition ref="B2:B288"/>
    <sortCondition ref="C2:C288"/>
  </sortState>
  <tableColumns count="11">
    <tableColumn id="5" xr3:uid="{746F2B65-336D-43B8-860E-732BCDD86F59}" name="Contract" dataDxfId="10"/>
    <tableColumn id="1" xr3:uid="{D2301E4F-F039-41AB-8A57-999D455DBB3A}" name="Last Name" dataDxfId="9"/>
    <tableColumn id="2" xr3:uid="{B2CFC3C7-D875-4DD7-82DF-2C4A5BDD717A}" name="First Name" dataDxfId="8"/>
    <tableColumn id="3" xr3:uid="{6AF50340-4A50-4C51-A501-AAD0C0B6980E}" name="Employee ID" dataDxfId="7"/>
    <tableColumn id="4" xr3:uid="{64A29CBB-BA4C-4A46-A6F1-B4FCBCB335E3}" name="Employee Type" dataDxfId="6"/>
    <tableColumn id="6" xr3:uid="{3907082E-10AE-49E2-84AF-87DE8B07B16A}" name="Status" dataDxfId="5"/>
    <tableColumn id="7" xr3:uid="{E9C9A1AD-66DE-4027-87C3-502A12CB2D2E}" name="Office Building" dataDxfId="4"/>
    <tableColumn id="9" xr3:uid="{459F8386-68FD-40AD-BDF3-A985B8956779}" name="Office Room" dataDxfId="3"/>
    <tableColumn id="12" xr3:uid="{1BEDA715-1C76-405B-B43D-8B3300CDA798}" name="Office Site Description" dataDxfId="2"/>
    <tableColumn id="13" xr3:uid="{26817290-AC76-4C46-B163-44762AF4B4C8}" name="Office Symbol" dataDxfId="1"/>
    <tableColumn id="14" xr3:uid="{570F4B2C-F137-42EC-8249-A838388C25A7}" name="Reporting Entity"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0"/>
    <pageSetUpPr fitToPage="1"/>
  </sheetPr>
  <dimension ref="A1:I35"/>
  <sheetViews>
    <sheetView topLeftCell="A7" zoomScaleNormal="100" workbookViewId="0">
      <selection activeCell="A3" sqref="A3:E3"/>
    </sheetView>
  </sheetViews>
  <sheetFormatPr defaultColWidth="9.140625" defaultRowHeight="12.75" x14ac:dyDescent="0.2"/>
  <cols>
    <col min="1" max="1" width="5.140625" style="32" customWidth="1"/>
    <col min="2" max="2" width="19.140625" style="32" customWidth="1"/>
    <col min="3" max="3" width="11.42578125" style="32" customWidth="1"/>
    <col min="4" max="4" width="18.42578125" style="32" customWidth="1"/>
    <col min="5" max="5" width="122.140625" style="33" customWidth="1"/>
    <col min="6" max="16384" width="9.140625" style="23"/>
  </cols>
  <sheetData>
    <row r="1" spans="1:5" ht="15.95" customHeight="1" thickTop="1" thickBot="1" x14ac:dyDescent="0.25">
      <c r="A1" s="281" t="s">
        <v>125</v>
      </c>
      <c r="B1" s="282"/>
      <c r="C1" s="282"/>
      <c r="D1" s="282"/>
      <c r="E1" s="283"/>
    </row>
    <row r="2" spans="1:5" ht="13.5" customHeight="1" x14ac:dyDescent="0.25">
      <c r="A2" s="293" t="s">
        <v>140</v>
      </c>
      <c r="B2" s="294"/>
      <c r="C2" s="294"/>
      <c r="D2" s="294"/>
      <c r="E2" s="295"/>
    </row>
    <row r="3" spans="1:5" ht="26.1" customHeight="1" x14ac:dyDescent="0.2">
      <c r="A3" s="284" t="s">
        <v>494</v>
      </c>
      <c r="B3" s="285"/>
      <c r="C3" s="285"/>
      <c r="D3" s="285"/>
      <c r="E3" s="286"/>
    </row>
    <row r="4" spans="1:5" ht="15" customHeight="1" x14ac:dyDescent="0.2">
      <c r="A4" s="284" t="s">
        <v>235</v>
      </c>
      <c r="B4" s="285"/>
      <c r="C4" s="285"/>
      <c r="D4" s="285"/>
      <c r="E4" s="286"/>
    </row>
    <row r="5" spans="1:5" ht="25.5" customHeight="1" x14ac:dyDescent="0.2">
      <c r="A5" s="284" t="s">
        <v>141</v>
      </c>
      <c r="B5" s="285"/>
      <c r="C5" s="285"/>
      <c r="D5" s="285"/>
      <c r="E5" s="286"/>
    </row>
    <row r="6" spans="1:5" ht="15" customHeight="1" x14ac:dyDescent="0.2">
      <c r="A6" s="284" t="s">
        <v>49</v>
      </c>
      <c r="B6" s="285"/>
      <c r="C6" s="285"/>
      <c r="D6" s="285"/>
      <c r="E6" s="286"/>
    </row>
    <row r="7" spans="1:5" ht="15" customHeight="1" x14ac:dyDescent="0.2">
      <c r="A7" s="296" t="s">
        <v>221</v>
      </c>
      <c r="B7" s="297"/>
      <c r="C7" s="297"/>
      <c r="D7" s="297"/>
      <c r="E7" s="298"/>
    </row>
    <row r="8" spans="1:5" ht="15" customHeight="1" x14ac:dyDescent="0.2">
      <c r="A8" s="193" t="s">
        <v>253</v>
      </c>
      <c r="B8" s="158"/>
      <c r="C8" s="158"/>
      <c r="D8" s="158"/>
      <c r="E8" s="159"/>
    </row>
    <row r="9" spans="1:5" ht="15" customHeight="1" x14ac:dyDescent="0.2">
      <c r="A9" s="287" t="s">
        <v>142</v>
      </c>
      <c r="B9" s="288"/>
      <c r="C9" s="288"/>
      <c r="D9" s="288"/>
      <c r="E9" s="289"/>
    </row>
    <row r="10" spans="1:5" ht="15" customHeight="1" thickBot="1" x14ac:dyDescent="0.25">
      <c r="A10" s="290" t="s">
        <v>167</v>
      </c>
      <c r="B10" s="291"/>
      <c r="C10" s="291"/>
      <c r="D10" s="291" t="s">
        <v>19</v>
      </c>
      <c r="E10" s="292"/>
    </row>
    <row r="11" spans="1:5" ht="26.1" customHeight="1" thickTop="1" x14ac:dyDescent="0.2">
      <c r="A11" s="110" t="s">
        <v>126</v>
      </c>
      <c r="B11" s="75" t="s">
        <v>0</v>
      </c>
      <c r="C11" s="76" t="s">
        <v>5</v>
      </c>
      <c r="D11" s="76" t="s">
        <v>196</v>
      </c>
      <c r="E11" s="77" t="s">
        <v>50</v>
      </c>
    </row>
    <row r="12" spans="1:5" ht="15.75" customHeight="1" x14ac:dyDescent="0.2">
      <c r="A12" s="225">
        <v>1</v>
      </c>
      <c r="B12" s="226" t="s">
        <v>6</v>
      </c>
      <c r="C12" s="227" t="s">
        <v>199</v>
      </c>
      <c r="D12" s="228" t="s">
        <v>51</v>
      </c>
      <c r="E12" s="52" t="s">
        <v>26</v>
      </c>
    </row>
    <row r="13" spans="1:5" ht="15.75" customHeight="1" x14ac:dyDescent="0.2">
      <c r="A13" s="225">
        <v>2</v>
      </c>
      <c r="B13" s="226" t="s">
        <v>7</v>
      </c>
      <c r="C13" s="227" t="s">
        <v>200</v>
      </c>
      <c r="D13" s="228" t="s">
        <v>51</v>
      </c>
      <c r="E13" s="52" t="s">
        <v>156</v>
      </c>
    </row>
    <row r="14" spans="1:5" ht="16.5" customHeight="1" x14ac:dyDescent="0.2">
      <c r="A14" s="225">
        <v>3</v>
      </c>
      <c r="B14" s="226" t="s">
        <v>21</v>
      </c>
      <c r="C14" s="227" t="s">
        <v>201</v>
      </c>
      <c r="D14" s="228" t="s">
        <v>51</v>
      </c>
      <c r="E14" s="52" t="s">
        <v>27</v>
      </c>
    </row>
    <row r="15" spans="1:5" ht="18" customHeight="1" x14ac:dyDescent="0.2">
      <c r="A15" s="217">
        <v>4</v>
      </c>
      <c r="B15" s="218" t="s">
        <v>133</v>
      </c>
      <c r="C15" s="219" t="s">
        <v>25</v>
      </c>
      <c r="D15" s="220" t="s">
        <v>52</v>
      </c>
      <c r="E15" s="24" t="s">
        <v>157</v>
      </c>
    </row>
    <row r="16" spans="1:5" ht="30" customHeight="1" x14ac:dyDescent="0.2">
      <c r="A16" s="217">
        <v>5</v>
      </c>
      <c r="B16" s="218" t="s">
        <v>3</v>
      </c>
      <c r="C16" s="229" t="s">
        <v>11</v>
      </c>
      <c r="D16" s="220" t="s">
        <v>52</v>
      </c>
      <c r="E16" s="24" t="s">
        <v>166</v>
      </c>
    </row>
    <row r="17" spans="1:9" ht="27.75" customHeight="1" x14ac:dyDescent="0.2">
      <c r="A17" s="230">
        <v>6</v>
      </c>
      <c r="B17" s="231" t="s">
        <v>8</v>
      </c>
      <c r="C17" s="232" t="s">
        <v>12</v>
      </c>
      <c r="D17" s="233" t="s">
        <v>53</v>
      </c>
      <c r="E17" s="55" t="s">
        <v>121</v>
      </c>
    </row>
    <row r="18" spans="1:9" s="42" customFormat="1" ht="26.25" customHeight="1" x14ac:dyDescent="0.2">
      <c r="A18" s="225">
        <v>7</v>
      </c>
      <c r="B18" s="234" t="s">
        <v>204</v>
      </c>
      <c r="C18" s="235" t="s">
        <v>13</v>
      </c>
      <c r="D18" s="228" t="s">
        <v>51</v>
      </c>
      <c r="E18" s="100" t="s">
        <v>158</v>
      </c>
    </row>
    <row r="19" spans="1:9" ht="31.5" customHeight="1" x14ac:dyDescent="0.2">
      <c r="A19" s="225">
        <v>8</v>
      </c>
      <c r="B19" s="226" t="s">
        <v>10</v>
      </c>
      <c r="C19" s="235" t="s">
        <v>14</v>
      </c>
      <c r="D19" s="228" t="s">
        <v>51</v>
      </c>
      <c r="E19" s="100" t="s">
        <v>159</v>
      </c>
    </row>
    <row r="20" spans="1:9" ht="24" x14ac:dyDescent="0.2">
      <c r="A20" s="225">
        <v>9</v>
      </c>
      <c r="B20" s="226" t="s">
        <v>22</v>
      </c>
      <c r="C20" s="235" t="s">
        <v>15</v>
      </c>
      <c r="D20" s="228" t="s">
        <v>51</v>
      </c>
      <c r="E20" s="100" t="s">
        <v>236</v>
      </c>
    </row>
    <row r="21" spans="1:9" ht="25.5" customHeight="1" x14ac:dyDescent="0.2">
      <c r="A21" s="225">
        <v>10</v>
      </c>
      <c r="B21" s="226" t="s">
        <v>60</v>
      </c>
      <c r="C21" s="227" t="s">
        <v>16</v>
      </c>
      <c r="D21" s="228" t="s">
        <v>1</v>
      </c>
      <c r="E21" s="100" t="s">
        <v>168</v>
      </c>
    </row>
    <row r="22" spans="1:9" s="43" customFormat="1" ht="36" x14ac:dyDescent="0.2">
      <c r="A22" s="217">
        <v>11</v>
      </c>
      <c r="B22" s="218" t="s">
        <v>38</v>
      </c>
      <c r="C22" s="219" t="s">
        <v>17</v>
      </c>
      <c r="D22" s="220" t="s">
        <v>52</v>
      </c>
      <c r="E22" s="24" t="s">
        <v>243</v>
      </c>
    </row>
    <row r="23" spans="1:9" ht="36" x14ac:dyDescent="0.2">
      <c r="A23" s="225">
        <v>12</v>
      </c>
      <c r="B23" s="226" t="s">
        <v>4</v>
      </c>
      <c r="C23" s="227" t="s">
        <v>18</v>
      </c>
      <c r="D23" s="228" t="s">
        <v>51</v>
      </c>
      <c r="E23" s="100" t="s">
        <v>160</v>
      </c>
      <c r="G23" s="26"/>
      <c r="H23" s="26"/>
    </row>
    <row r="24" spans="1:9" s="25" customFormat="1" ht="96" x14ac:dyDescent="0.2">
      <c r="A24" s="217">
        <v>13</v>
      </c>
      <c r="B24" s="218" t="s">
        <v>2</v>
      </c>
      <c r="C24" s="219" t="s">
        <v>35</v>
      </c>
      <c r="D24" s="220" t="s">
        <v>52</v>
      </c>
      <c r="E24" s="24" t="s">
        <v>495</v>
      </c>
    </row>
    <row r="25" spans="1:9" ht="128.1" customHeight="1" x14ac:dyDescent="0.2">
      <c r="A25" s="217">
        <v>14</v>
      </c>
      <c r="B25" s="221" t="s">
        <v>251</v>
      </c>
      <c r="C25" s="219" t="s">
        <v>20</v>
      </c>
      <c r="D25" s="220" t="s">
        <v>52</v>
      </c>
      <c r="E25" s="216" t="s">
        <v>371</v>
      </c>
      <c r="I25" s="26"/>
    </row>
    <row r="26" spans="1:9" ht="143.44999999999999" customHeight="1" x14ac:dyDescent="0.2">
      <c r="A26" s="222">
        <v>15</v>
      </c>
      <c r="B26" s="223" t="s">
        <v>252</v>
      </c>
      <c r="C26" s="224" t="s">
        <v>54</v>
      </c>
      <c r="D26" s="223" t="s">
        <v>210</v>
      </c>
      <c r="E26" s="236" t="s">
        <v>487</v>
      </c>
      <c r="I26" s="26"/>
    </row>
    <row r="27" spans="1:9" s="37" customFormat="1" ht="63.95" customHeight="1" x14ac:dyDescent="0.2">
      <c r="A27" s="222">
        <v>16</v>
      </c>
      <c r="B27" s="223" t="s">
        <v>257</v>
      </c>
      <c r="C27" s="224" t="s">
        <v>137</v>
      </c>
      <c r="D27" s="223" t="s">
        <v>194</v>
      </c>
      <c r="E27" s="197" t="s">
        <v>244</v>
      </c>
    </row>
    <row r="28" spans="1:9" s="43" customFormat="1" ht="37.5" hidden="1" customHeight="1" x14ac:dyDescent="0.2">
      <c r="A28" s="111">
        <v>17</v>
      </c>
      <c r="B28" s="53" t="s">
        <v>55</v>
      </c>
      <c r="C28" s="54" t="s">
        <v>163</v>
      </c>
      <c r="D28" s="54" t="s">
        <v>53</v>
      </c>
      <c r="E28" s="112" t="s">
        <v>122</v>
      </c>
    </row>
    <row r="29" spans="1:9" s="42" customFormat="1" ht="3" hidden="1" customHeight="1" x14ac:dyDescent="0.2">
      <c r="A29" s="111">
        <v>18</v>
      </c>
      <c r="B29" s="53" t="s">
        <v>56</v>
      </c>
      <c r="C29" s="54" t="s">
        <v>164</v>
      </c>
      <c r="D29" s="54" t="s">
        <v>53</v>
      </c>
      <c r="E29" s="112" t="s">
        <v>123</v>
      </c>
    </row>
    <row r="30" spans="1:9" s="42" customFormat="1" ht="12" hidden="1" customHeight="1" thickBot="1" x14ac:dyDescent="0.25">
      <c r="A30" s="113">
        <v>19</v>
      </c>
      <c r="B30" s="114" t="s">
        <v>23</v>
      </c>
      <c r="C30" s="115" t="s">
        <v>165</v>
      </c>
      <c r="D30" s="115" t="s">
        <v>53</v>
      </c>
      <c r="E30" s="116" t="s">
        <v>124</v>
      </c>
    </row>
    <row r="31" spans="1:9" s="43" customFormat="1" ht="13.5" customHeight="1" x14ac:dyDescent="0.2">
      <c r="A31" s="27"/>
      <c r="B31" s="28"/>
      <c r="C31" s="29"/>
      <c r="D31" s="30"/>
      <c r="E31" s="31"/>
    </row>
    <row r="33" spans="1:7" ht="11.25" customHeight="1" x14ac:dyDescent="0.2">
      <c r="A33" s="28"/>
      <c r="B33" s="28"/>
      <c r="C33" s="29"/>
      <c r="D33" s="30"/>
      <c r="E33" s="29"/>
    </row>
    <row r="34" spans="1:7" x14ac:dyDescent="0.2">
      <c r="A34" s="28"/>
      <c r="B34" s="28"/>
      <c r="C34" s="36"/>
      <c r="D34" s="30"/>
      <c r="E34" s="37"/>
      <c r="F34" s="34"/>
      <c r="G34" s="35"/>
    </row>
    <row r="35" spans="1:7" x14ac:dyDescent="0.2">
      <c r="G35" s="38"/>
    </row>
  </sheetData>
  <mergeCells count="9">
    <mergeCell ref="A1:E1"/>
    <mergeCell ref="A3:E3"/>
    <mergeCell ref="A9:E9"/>
    <mergeCell ref="A10:E10"/>
    <mergeCell ref="A5:E5"/>
    <mergeCell ref="A2:E2"/>
    <mergeCell ref="A6:E6"/>
    <mergeCell ref="A7:E7"/>
    <mergeCell ref="A4:E4"/>
  </mergeCells>
  <hyperlinks>
    <hyperlink ref="E27" location="'Skill Set Alignment'!A1" display="'Skill Set Alignment'!A1" xr:uid="{109B7BFF-D1CA-43BA-88F6-EB6D5C0A940E}"/>
  </hyperlinks>
  <printOptions horizontalCentered="1"/>
  <pageMargins left="0.2" right="0.2" top="0.25" bottom="0.25" header="0.3" footer="0.3"/>
  <pageSetup scale="5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1"/>
    <pageSetUpPr fitToPage="1"/>
  </sheetPr>
  <dimension ref="A1:CE936"/>
  <sheetViews>
    <sheetView tabSelected="1" zoomScale="84" zoomScaleNormal="84" workbookViewId="0">
      <pane ySplit="5" topLeftCell="A6" activePane="bottomLeft" state="frozen"/>
      <selection pane="bottomLeft" activeCell="J11" sqref="J11"/>
    </sheetView>
  </sheetViews>
  <sheetFormatPr defaultColWidth="9.140625" defaultRowHeight="12.75" x14ac:dyDescent="0.2"/>
  <cols>
    <col min="1" max="1" width="11" style="2" customWidth="1"/>
    <col min="2" max="2" width="35.42578125" style="3" customWidth="1"/>
    <col min="3" max="3" width="21.5703125" style="3" customWidth="1"/>
    <col min="4" max="4" width="15.85546875" style="3" customWidth="1"/>
    <col min="5" max="5" width="12.140625" style="3" customWidth="1"/>
    <col min="6" max="6" width="10.42578125" style="22" customWidth="1"/>
    <col min="7" max="7" width="16.42578125" style="3" customWidth="1"/>
    <col min="8" max="8" width="9.85546875" style="3" customWidth="1"/>
    <col min="9" max="9" width="9.85546875" style="8" customWidth="1"/>
    <col min="10" max="10" width="34.140625" style="8" customWidth="1"/>
    <col min="11" max="11" width="37.42578125" style="17" customWidth="1"/>
    <col min="12" max="12" width="64.7109375" style="17" customWidth="1"/>
    <col min="13" max="13" width="6.85546875" style="18" hidden="1" customWidth="1"/>
    <col min="14" max="14" width="9" style="3" hidden="1" customWidth="1"/>
    <col min="15" max="15" width="7.5703125" style="3" hidden="1" customWidth="1"/>
    <col min="16" max="19" width="9.140625" style="3" hidden="1" customWidth="1"/>
    <col min="20" max="20" width="12.140625" style="3" hidden="1" customWidth="1"/>
    <col min="21" max="21" width="29.85546875" style="3" hidden="1" customWidth="1"/>
    <col min="22" max="22" width="38.85546875" style="3" hidden="1" customWidth="1"/>
    <col min="23" max="16384" width="9.140625" style="3"/>
  </cols>
  <sheetData>
    <row r="1" spans="1:83" s="157" customFormat="1" ht="24.75" customHeight="1" thickTop="1" thickBot="1" x14ac:dyDescent="0.25">
      <c r="A1" s="299" t="s">
        <v>57</v>
      </c>
      <c r="B1" s="300"/>
      <c r="C1" s="300"/>
      <c r="D1" s="300"/>
      <c r="E1" s="300"/>
      <c r="F1" s="300"/>
      <c r="G1" s="300"/>
      <c r="H1" s="300"/>
      <c r="I1" s="300"/>
      <c r="J1" s="300"/>
      <c r="K1" s="300"/>
      <c r="L1" s="300"/>
      <c r="M1" s="300"/>
      <c r="N1" s="300"/>
      <c r="O1" s="300"/>
      <c r="P1" s="300"/>
      <c r="Q1" s="300"/>
      <c r="R1" s="300"/>
      <c r="S1" s="300"/>
      <c r="T1" s="300"/>
      <c r="U1" s="301"/>
      <c r="V1" s="155"/>
      <c r="W1" s="156"/>
    </row>
    <row r="2" spans="1:83" s="106" customFormat="1" ht="18.75" customHeight="1" thickBot="1" x14ac:dyDescent="0.25">
      <c r="A2" s="302" t="s">
        <v>1334</v>
      </c>
      <c r="B2" s="303"/>
      <c r="C2" s="303"/>
      <c r="D2" s="303"/>
      <c r="E2" s="303"/>
      <c r="F2" s="303"/>
      <c r="G2" s="303"/>
      <c r="H2" s="303"/>
      <c r="I2" s="303"/>
      <c r="J2" s="303"/>
      <c r="K2" s="303"/>
      <c r="L2" s="303"/>
      <c r="M2" s="303"/>
      <c r="N2" s="303"/>
      <c r="O2" s="303"/>
      <c r="P2" s="303"/>
      <c r="Q2" s="303"/>
      <c r="R2" s="303"/>
      <c r="S2" s="303"/>
      <c r="T2" s="303"/>
      <c r="U2" s="304"/>
      <c r="V2" s="105"/>
      <c r="W2" s="105"/>
      <c r="X2" s="105"/>
      <c r="Y2" s="105"/>
      <c r="Z2" s="105"/>
      <c r="AA2" s="105"/>
      <c r="AB2" s="105"/>
      <c r="AC2" s="105"/>
      <c r="AD2" s="105"/>
      <c r="AE2" s="105"/>
      <c r="AF2" s="105"/>
      <c r="AG2" s="105"/>
      <c r="AH2" s="105"/>
      <c r="AI2" s="105"/>
      <c r="AJ2" s="105"/>
      <c r="AK2" s="105"/>
      <c r="AL2" s="105"/>
      <c r="AM2" s="105"/>
      <c r="AN2" s="105"/>
      <c r="AO2" s="105"/>
      <c r="AP2" s="105"/>
      <c r="AQ2" s="105"/>
      <c r="AR2" s="105"/>
      <c r="AS2" s="105"/>
      <c r="AT2" s="105"/>
      <c r="AU2" s="105"/>
      <c r="AV2" s="105"/>
      <c r="AW2" s="105"/>
      <c r="AX2" s="105"/>
      <c r="AY2" s="105"/>
      <c r="AZ2" s="105"/>
      <c r="BA2" s="105"/>
      <c r="BB2" s="105"/>
      <c r="BC2" s="105"/>
      <c r="BD2" s="105"/>
      <c r="BE2" s="105"/>
      <c r="BF2" s="105"/>
      <c r="BG2" s="105"/>
      <c r="BH2" s="105"/>
      <c r="BI2" s="105"/>
      <c r="BJ2" s="105"/>
      <c r="BK2" s="105"/>
      <c r="BL2" s="105"/>
      <c r="BM2" s="105"/>
      <c r="BN2" s="105"/>
      <c r="BO2" s="105"/>
      <c r="BP2" s="105"/>
      <c r="BQ2" s="105"/>
      <c r="BR2" s="105"/>
      <c r="BS2" s="105"/>
      <c r="BT2" s="105"/>
      <c r="BU2" s="105"/>
      <c r="BV2" s="105"/>
      <c r="BW2" s="105"/>
      <c r="BX2" s="105"/>
      <c r="BY2" s="105"/>
      <c r="BZ2" s="105"/>
      <c r="CA2" s="105"/>
      <c r="CB2" s="105"/>
      <c r="CC2" s="105"/>
      <c r="CD2" s="105"/>
      <c r="CE2" s="105"/>
    </row>
    <row r="3" spans="1:83" s="162" customFormat="1" ht="30.6" customHeight="1" thickBot="1" x14ac:dyDescent="0.25">
      <c r="A3" s="132"/>
      <c r="B3" s="160" t="s">
        <v>198</v>
      </c>
      <c r="C3" s="132" t="s">
        <v>209</v>
      </c>
      <c r="D3" s="132" t="s">
        <v>197</v>
      </c>
      <c r="E3" s="316" t="s">
        <v>1316</v>
      </c>
      <c r="F3" s="317"/>
      <c r="G3" s="318"/>
      <c r="H3" s="312" t="str">
        <f>VLOOKUP(E3,'FTE Lookup fields'!A15:C25,2,FALSE)</f>
        <v xml:space="preserve">Strategic Analysis (SA) Support Services </v>
      </c>
      <c r="I3" s="313"/>
      <c r="J3" s="314"/>
      <c r="K3" s="315"/>
      <c r="L3" s="279" t="str">
        <f>IFERROR(VLOOKUP(E3,'FTE Lookup fields'!A15:C25,3,FALSE)," ")</f>
        <v>SA</v>
      </c>
      <c r="M3" s="305" t="s">
        <v>138</v>
      </c>
      <c r="N3" s="305"/>
      <c r="O3" s="305"/>
      <c r="P3" s="305"/>
      <c r="Q3" s="305"/>
      <c r="R3" s="305"/>
      <c r="S3" s="305"/>
      <c r="T3" s="307" t="s">
        <v>139</v>
      </c>
      <c r="U3" s="308"/>
      <c r="V3" s="161"/>
    </row>
    <row r="4" spans="1:83" s="45" customFormat="1" ht="27.95" customHeight="1" thickTop="1" thickBot="1" x14ac:dyDescent="0.3">
      <c r="A4" s="164"/>
      <c r="B4" s="133"/>
      <c r="C4" s="140"/>
      <c r="D4" s="141"/>
      <c r="E4" s="142"/>
      <c r="F4" s="143"/>
      <c r="G4" s="137"/>
      <c r="H4" s="138"/>
      <c r="I4" s="138"/>
      <c r="J4" s="309" t="s">
        <v>255</v>
      </c>
      <c r="K4" s="310"/>
      <c r="L4" s="311"/>
      <c r="M4" s="306"/>
      <c r="N4" s="305"/>
      <c r="O4" s="305"/>
      <c r="P4" s="305"/>
      <c r="Q4" s="305"/>
      <c r="R4" s="305"/>
      <c r="S4" s="305"/>
      <c r="T4" s="307"/>
      <c r="U4" s="308"/>
      <c r="V4" s="21"/>
      <c r="W4" s="21"/>
      <c r="X4" s="21"/>
      <c r="Y4" s="21"/>
    </row>
    <row r="5" spans="1:83" ht="90" customHeight="1" thickBot="1" x14ac:dyDescent="0.25">
      <c r="A5" s="163" t="s">
        <v>170</v>
      </c>
      <c r="B5" s="134" t="s">
        <v>192</v>
      </c>
      <c r="C5" s="139" t="s">
        <v>205</v>
      </c>
      <c r="D5" s="139" t="s">
        <v>169</v>
      </c>
      <c r="E5" s="139" t="s">
        <v>222</v>
      </c>
      <c r="F5" s="139" t="s">
        <v>161</v>
      </c>
      <c r="G5" s="135" t="s">
        <v>248</v>
      </c>
      <c r="H5" s="135" t="s">
        <v>171</v>
      </c>
      <c r="I5" s="136" t="s">
        <v>172</v>
      </c>
      <c r="J5" s="194" t="s">
        <v>254</v>
      </c>
      <c r="K5" s="195" t="s">
        <v>256</v>
      </c>
      <c r="L5" s="196" t="s">
        <v>260</v>
      </c>
      <c r="M5" s="165" t="s">
        <v>44</v>
      </c>
      <c r="N5" s="102" t="s">
        <v>45</v>
      </c>
      <c r="O5" s="102" t="s">
        <v>46</v>
      </c>
      <c r="P5" s="102" t="s">
        <v>47</v>
      </c>
      <c r="Q5" s="102" t="s">
        <v>154</v>
      </c>
      <c r="R5" s="102" t="s">
        <v>473</v>
      </c>
      <c r="S5" s="102" t="s">
        <v>470</v>
      </c>
      <c r="T5" s="103" t="s">
        <v>207</v>
      </c>
      <c r="U5" s="104" t="s">
        <v>208</v>
      </c>
      <c r="V5" s="101" t="s">
        <v>48</v>
      </c>
      <c r="W5" s="18"/>
      <c r="X5" s="18"/>
      <c r="Y5" s="18"/>
    </row>
    <row r="6" spans="1:83" s="84" customFormat="1" ht="15.75" thickTop="1" x14ac:dyDescent="0.25">
      <c r="A6" s="40" t="s">
        <v>101</v>
      </c>
      <c r="B6" s="40" t="str">
        <f>VLOOKUP(A6,'NETL Codes'!$A$1:$B$57,2,FALSE)</f>
        <v>NETL Organization Name</v>
      </c>
      <c r="C6" s="40" t="s">
        <v>485</v>
      </c>
      <c r="D6" s="40" t="s">
        <v>476</v>
      </c>
      <c r="E6" s="40" t="s">
        <v>320</v>
      </c>
      <c r="F6" s="78" t="s">
        <v>486</v>
      </c>
      <c r="G6" s="51" t="s">
        <v>1327</v>
      </c>
      <c r="H6" s="79">
        <v>1</v>
      </c>
      <c r="I6" s="41" t="s">
        <v>472</v>
      </c>
      <c r="J6" s="80" t="s">
        <v>129</v>
      </c>
      <c r="K6" s="81" t="s">
        <v>484</v>
      </c>
      <c r="L6" s="131" t="str">
        <f>VLOOKUP(Table1[[#This Row],[14 NETL Labor Support Area (Required)*
(See instructions, and select from pull-down menu.)]],'FTE Lookup fields'!$A$54:$B$57,2,FALSE)</f>
        <v>Go to Blue Tab to rank FTE's Core Competency Skill Set Alignment</v>
      </c>
      <c r="M6" s="93">
        <f t="shared" ref="M6:M69" si="0">IF($I6="A",$H6,0)</f>
        <v>0</v>
      </c>
      <c r="N6" s="94">
        <f t="shared" ref="N6:N69" si="1">IF($I6="P",$H6,0)</f>
        <v>0</v>
      </c>
      <c r="O6" s="94">
        <f t="shared" ref="O6:O69" si="2">IF($I6="M",$H6,0)</f>
        <v>0</v>
      </c>
      <c r="P6" s="94">
        <f t="shared" ref="P6:P69" si="3">IF($I6="H",$H6,0)</f>
        <v>0</v>
      </c>
      <c r="Q6" s="94">
        <f t="shared" ref="Q6:Q69" si="4">IF($I6="AK",$H6,0)</f>
        <v>0</v>
      </c>
      <c r="R6" s="94">
        <f t="shared" ref="R6:R69" si="5">IF($I6="R-LO",$H6,0)</f>
        <v>0</v>
      </c>
      <c r="S6" s="94">
        <f t="shared" ref="S6:S69" si="6">IF($I6="R-US",$H6,0)</f>
        <v>1</v>
      </c>
      <c r="T6" t="e">
        <f>VLOOKUP(G6,'FTE Lookup fields'!$A$38:$C$43,3,FALSE)</f>
        <v>#N/A</v>
      </c>
      <c r="U6" t="e">
        <f>VLOOKUP(G6,'FTE Lookup fields'!$A$38:$C$43,2,FALSE)</f>
        <v>#N/A</v>
      </c>
      <c r="V6" s="83" t="str">
        <f t="shared" ref="V6:V69" si="7">D6&amp;", "&amp;E6&amp;"  / "&amp;C6&amp;": "&amp;" "&amp;"["&amp;G6&amp;"]"</f>
        <v>Smith, John  / Scientist:  [SA-1]</v>
      </c>
    </row>
    <row r="7" spans="1:83" s="80" customFormat="1" ht="15" x14ac:dyDescent="0.25">
      <c r="A7" s="40"/>
      <c r="B7" s="40" t="e">
        <f>VLOOKUP(A7,'NETL Codes'!$A$1:$B$57,2,FALSE)</f>
        <v>#N/A</v>
      </c>
      <c r="C7" s="40"/>
      <c r="D7" s="40"/>
      <c r="E7" s="40"/>
      <c r="F7" s="78" t="s">
        <v>58</v>
      </c>
      <c r="G7" s="51" t="s">
        <v>206</v>
      </c>
      <c r="H7" s="79"/>
      <c r="I7" s="41"/>
      <c r="K7" s="81"/>
      <c r="L7" s="131" t="e">
        <f>VLOOKUP(Table1[[#This Row],[14 NETL Labor Support Area (Required)*
(See instructions, and select from pull-down menu.)]],'FTE Lookup fields'!$A$54:$B$57,2,FALSE)</f>
        <v>#N/A</v>
      </c>
      <c r="M7" s="93">
        <f t="shared" si="0"/>
        <v>0</v>
      </c>
      <c r="N7" s="94">
        <f t="shared" si="1"/>
        <v>0</v>
      </c>
      <c r="O7" s="94">
        <f t="shared" si="2"/>
        <v>0</v>
      </c>
      <c r="P7" s="94">
        <f t="shared" si="3"/>
        <v>0</v>
      </c>
      <c r="Q7" s="94">
        <f t="shared" si="4"/>
        <v>0</v>
      </c>
      <c r="R7" s="94">
        <f t="shared" si="5"/>
        <v>0</v>
      </c>
      <c r="S7" s="94">
        <f t="shared" si="6"/>
        <v>0</v>
      </c>
      <c r="T7" t="e">
        <f>VLOOKUP(G7,'FTE Lookup fields'!$A$38:$C$43,3,FALSE)</f>
        <v>#N/A</v>
      </c>
      <c r="U7" t="e">
        <f>VLOOKUP(G7,'FTE Lookup fields'!$A$38:$C$43,2,FALSE)</f>
        <v>#N/A</v>
      </c>
      <c r="V7" s="83" t="str">
        <f t="shared" si="7"/>
        <v>,   / :  [ Company Code #]</v>
      </c>
    </row>
    <row r="8" spans="1:83" s="80" customFormat="1" ht="15" x14ac:dyDescent="0.25">
      <c r="A8" s="40"/>
      <c r="B8" s="40" t="e">
        <f>VLOOKUP(A8,'NETL Codes'!$A$1:$B$57,2,FALSE)</f>
        <v>#N/A</v>
      </c>
      <c r="C8" s="40"/>
      <c r="D8" s="40"/>
      <c r="E8" s="40"/>
      <c r="F8" s="78" t="s">
        <v>58</v>
      </c>
      <c r="G8" s="51" t="s">
        <v>206</v>
      </c>
      <c r="H8" s="79"/>
      <c r="I8" s="41"/>
      <c r="K8" s="81"/>
      <c r="L8" s="131" t="e">
        <f>VLOOKUP(Table1[[#This Row],[14 NETL Labor Support Area (Required)*
(See instructions, and select from pull-down menu.)]],'FTE Lookup fields'!$A$54:$B$57,2,FALSE)</f>
        <v>#N/A</v>
      </c>
      <c r="M8" s="93">
        <f t="shared" si="0"/>
        <v>0</v>
      </c>
      <c r="N8" s="94">
        <f t="shared" si="1"/>
        <v>0</v>
      </c>
      <c r="O8" s="94">
        <f t="shared" si="2"/>
        <v>0</v>
      </c>
      <c r="P8" s="94">
        <f t="shared" si="3"/>
        <v>0</v>
      </c>
      <c r="Q8" s="94">
        <f t="shared" si="4"/>
        <v>0</v>
      </c>
      <c r="R8" s="94">
        <f t="shared" si="5"/>
        <v>0</v>
      </c>
      <c r="S8" s="94">
        <f t="shared" si="6"/>
        <v>0</v>
      </c>
      <c r="T8" t="e">
        <f>VLOOKUP(G8,'FTE Lookup fields'!$A$38:$C$43,3,FALSE)</f>
        <v>#N/A</v>
      </c>
      <c r="U8" t="e">
        <f>VLOOKUP(G8,'FTE Lookup fields'!$A$38:$C$43,2,FALSE)</f>
        <v>#N/A</v>
      </c>
      <c r="V8" s="83" t="str">
        <f t="shared" si="7"/>
        <v>,   / :  [ Company Code #]</v>
      </c>
    </row>
    <row r="9" spans="1:83" s="80" customFormat="1" ht="15" x14ac:dyDescent="0.25">
      <c r="A9" s="40"/>
      <c r="B9" s="40" t="e">
        <f>VLOOKUP(A9,'NETL Codes'!$A$1:$B$57,2,FALSE)</f>
        <v>#N/A</v>
      </c>
      <c r="C9" s="40"/>
      <c r="D9" s="40"/>
      <c r="E9" s="40"/>
      <c r="F9" s="40" t="s">
        <v>58</v>
      </c>
      <c r="G9" s="51" t="s">
        <v>206</v>
      </c>
      <c r="H9" s="79"/>
      <c r="I9" s="41"/>
      <c r="K9" s="81"/>
      <c r="L9" s="131" t="e">
        <f>VLOOKUP(Table1[[#This Row],[14 NETL Labor Support Area (Required)*
(See instructions, and select from pull-down menu.)]],'FTE Lookup fields'!$A$54:$B$57,2,FALSE)</f>
        <v>#N/A</v>
      </c>
      <c r="M9" s="93">
        <f t="shared" si="0"/>
        <v>0</v>
      </c>
      <c r="N9" s="94">
        <f t="shared" si="1"/>
        <v>0</v>
      </c>
      <c r="O9" s="94">
        <f t="shared" si="2"/>
        <v>0</v>
      </c>
      <c r="P9" s="94">
        <f t="shared" si="3"/>
        <v>0</v>
      </c>
      <c r="Q9" s="94">
        <f t="shared" si="4"/>
        <v>0</v>
      </c>
      <c r="R9" s="94">
        <f t="shared" si="5"/>
        <v>0</v>
      </c>
      <c r="S9" s="94">
        <f t="shared" si="6"/>
        <v>0</v>
      </c>
      <c r="T9" t="e">
        <f>VLOOKUP(G9,'FTE Lookup fields'!$A$38:$C$43,3,FALSE)</f>
        <v>#N/A</v>
      </c>
      <c r="U9" t="e">
        <f>VLOOKUP(G9,'FTE Lookup fields'!$A$38:$C$43,2,FALSE)</f>
        <v>#N/A</v>
      </c>
      <c r="V9" s="83" t="str">
        <f t="shared" si="7"/>
        <v>,   / :  [ Company Code #]</v>
      </c>
    </row>
    <row r="10" spans="1:83" s="80" customFormat="1" ht="15" x14ac:dyDescent="0.25">
      <c r="A10" s="40"/>
      <c r="B10" s="40" t="e">
        <f>VLOOKUP(A10,'NETL Codes'!$A$1:$B$57,2,FALSE)</f>
        <v>#N/A</v>
      </c>
      <c r="C10" s="40"/>
      <c r="D10" s="40"/>
      <c r="E10" s="40"/>
      <c r="F10" s="40" t="s">
        <v>58</v>
      </c>
      <c r="G10" s="51" t="s">
        <v>206</v>
      </c>
      <c r="H10" s="79"/>
      <c r="I10" s="41"/>
      <c r="K10" s="81"/>
      <c r="L10" s="131" t="e">
        <f>VLOOKUP(Table1[[#This Row],[14 NETL Labor Support Area (Required)*
(See instructions, and select from pull-down menu.)]],'FTE Lookup fields'!$A$54:$B$57,2,FALSE)</f>
        <v>#N/A</v>
      </c>
      <c r="M10" s="93">
        <f t="shared" si="0"/>
        <v>0</v>
      </c>
      <c r="N10" s="94">
        <f t="shared" si="1"/>
        <v>0</v>
      </c>
      <c r="O10" s="94">
        <f t="shared" si="2"/>
        <v>0</v>
      </c>
      <c r="P10" s="94">
        <f t="shared" si="3"/>
        <v>0</v>
      </c>
      <c r="Q10" s="94">
        <f t="shared" si="4"/>
        <v>0</v>
      </c>
      <c r="R10" s="94">
        <f t="shared" si="5"/>
        <v>0</v>
      </c>
      <c r="S10" s="94">
        <f t="shared" si="6"/>
        <v>0</v>
      </c>
      <c r="T10" t="e">
        <f>VLOOKUP(G10,'FTE Lookup fields'!$A$38:$C$43,3,FALSE)</f>
        <v>#N/A</v>
      </c>
      <c r="U10" t="e">
        <f>VLOOKUP(G10,'FTE Lookup fields'!$A$38:$C$43,2,FALSE)</f>
        <v>#N/A</v>
      </c>
      <c r="V10" s="83" t="str">
        <f t="shared" si="7"/>
        <v>,   / :  [ Company Code #]</v>
      </c>
    </row>
    <row r="11" spans="1:83" s="80" customFormat="1" ht="15" x14ac:dyDescent="0.25">
      <c r="A11" s="40"/>
      <c r="B11" s="40" t="e">
        <f>VLOOKUP(A11,'NETL Codes'!$A$1:$B$57,2,FALSE)</f>
        <v>#N/A</v>
      </c>
      <c r="C11" s="40"/>
      <c r="D11" s="40"/>
      <c r="E11" s="40"/>
      <c r="F11" s="40" t="s">
        <v>58</v>
      </c>
      <c r="G11" s="51" t="s">
        <v>206</v>
      </c>
      <c r="H11" s="79"/>
      <c r="I11" s="41"/>
      <c r="K11" s="81"/>
      <c r="L11" s="131" t="e">
        <f>VLOOKUP(Table1[[#This Row],[14 NETL Labor Support Area (Required)*
(See instructions, and select from pull-down menu.)]],'FTE Lookup fields'!$A$54:$B$57,2,FALSE)</f>
        <v>#N/A</v>
      </c>
      <c r="M11" s="93">
        <f t="shared" si="0"/>
        <v>0</v>
      </c>
      <c r="N11" s="94">
        <f t="shared" si="1"/>
        <v>0</v>
      </c>
      <c r="O11" s="94">
        <f t="shared" si="2"/>
        <v>0</v>
      </c>
      <c r="P11" s="94">
        <f t="shared" si="3"/>
        <v>0</v>
      </c>
      <c r="Q11" s="94">
        <f t="shared" si="4"/>
        <v>0</v>
      </c>
      <c r="R11" s="94">
        <f t="shared" si="5"/>
        <v>0</v>
      </c>
      <c r="S11" s="94">
        <f t="shared" si="6"/>
        <v>0</v>
      </c>
      <c r="T11" t="e">
        <f>VLOOKUP(G11,'FTE Lookup fields'!$A$38:$C$43,3,FALSE)</f>
        <v>#N/A</v>
      </c>
      <c r="U11" t="e">
        <f>VLOOKUP(G11,'FTE Lookup fields'!$A$38:$C$43,2,FALSE)</f>
        <v>#N/A</v>
      </c>
      <c r="V11" s="83" t="str">
        <f t="shared" si="7"/>
        <v>,   / :  [ Company Code #]</v>
      </c>
    </row>
    <row r="12" spans="1:83" s="80" customFormat="1" ht="15" x14ac:dyDescent="0.25">
      <c r="A12" s="40"/>
      <c r="B12" s="40" t="e">
        <f>VLOOKUP(A12,'NETL Codes'!$A$1:$B$57,2,FALSE)</f>
        <v>#N/A</v>
      </c>
      <c r="C12" s="40"/>
      <c r="D12" s="40"/>
      <c r="E12" s="40"/>
      <c r="F12" s="40" t="s">
        <v>58</v>
      </c>
      <c r="G12" s="51" t="s">
        <v>206</v>
      </c>
      <c r="H12" s="79"/>
      <c r="I12" s="41"/>
      <c r="K12" s="81"/>
      <c r="L12" s="131" t="e">
        <f>VLOOKUP(Table1[[#This Row],[14 NETL Labor Support Area (Required)*
(See instructions, and select from pull-down menu.)]],'FTE Lookup fields'!$A$54:$B$57,2,FALSE)</f>
        <v>#N/A</v>
      </c>
      <c r="M12" s="93">
        <f t="shared" si="0"/>
        <v>0</v>
      </c>
      <c r="N12" s="94">
        <f t="shared" si="1"/>
        <v>0</v>
      </c>
      <c r="O12" s="94">
        <f t="shared" si="2"/>
        <v>0</v>
      </c>
      <c r="P12" s="94">
        <f t="shared" si="3"/>
        <v>0</v>
      </c>
      <c r="Q12" s="94">
        <f t="shared" si="4"/>
        <v>0</v>
      </c>
      <c r="R12" s="94">
        <f t="shared" si="5"/>
        <v>0</v>
      </c>
      <c r="S12" s="94">
        <f t="shared" si="6"/>
        <v>0</v>
      </c>
      <c r="T12" t="e">
        <f>VLOOKUP(G12,'FTE Lookup fields'!$A$38:$C$43,3,FALSE)</f>
        <v>#N/A</v>
      </c>
      <c r="U12" t="e">
        <f>VLOOKUP(G12,'FTE Lookup fields'!$A$38:$C$43,2,FALSE)</f>
        <v>#N/A</v>
      </c>
      <c r="V12" s="83" t="str">
        <f t="shared" si="7"/>
        <v>,   / :  [ Company Code #]</v>
      </c>
    </row>
    <row r="13" spans="1:83" s="80" customFormat="1" ht="15" x14ac:dyDescent="0.25">
      <c r="A13" s="40"/>
      <c r="B13" s="40" t="e">
        <f>VLOOKUP(A13,'NETL Codes'!$A$1:$B$57,2,FALSE)</f>
        <v>#N/A</v>
      </c>
      <c r="C13" s="40"/>
      <c r="D13" s="40"/>
      <c r="E13" s="40"/>
      <c r="F13" s="40" t="s">
        <v>58</v>
      </c>
      <c r="G13" s="51" t="s">
        <v>206</v>
      </c>
      <c r="H13" s="79"/>
      <c r="I13" s="41"/>
      <c r="K13" s="81"/>
      <c r="L13" s="131" t="e">
        <f>VLOOKUP(Table1[[#This Row],[14 NETL Labor Support Area (Required)*
(See instructions, and select from pull-down menu.)]],'FTE Lookup fields'!$A$54:$B$57,2,FALSE)</f>
        <v>#N/A</v>
      </c>
      <c r="M13" s="93">
        <f t="shared" si="0"/>
        <v>0</v>
      </c>
      <c r="N13" s="94">
        <f t="shared" si="1"/>
        <v>0</v>
      </c>
      <c r="O13" s="94">
        <f t="shared" si="2"/>
        <v>0</v>
      </c>
      <c r="P13" s="94">
        <f t="shared" si="3"/>
        <v>0</v>
      </c>
      <c r="Q13" s="94">
        <f t="shared" si="4"/>
        <v>0</v>
      </c>
      <c r="R13" s="94">
        <f t="shared" si="5"/>
        <v>0</v>
      </c>
      <c r="S13" s="94">
        <f t="shared" si="6"/>
        <v>0</v>
      </c>
      <c r="T13" t="e">
        <f>VLOOKUP(G13,'FTE Lookup fields'!$A$38:$C$43,3,FALSE)</f>
        <v>#N/A</v>
      </c>
      <c r="U13" t="e">
        <f>VLOOKUP(G13,'FTE Lookup fields'!$A$38:$C$43,2,FALSE)</f>
        <v>#N/A</v>
      </c>
      <c r="V13" s="83" t="str">
        <f t="shared" si="7"/>
        <v>,   / :  [ Company Code #]</v>
      </c>
    </row>
    <row r="14" spans="1:83" s="80" customFormat="1" ht="15" x14ac:dyDescent="0.25">
      <c r="A14" s="40"/>
      <c r="B14" s="40" t="e">
        <f>VLOOKUP(A14,'NETL Codes'!$A$1:$B$57,2,FALSE)</f>
        <v>#N/A</v>
      </c>
      <c r="C14" s="40"/>
      <c r="D14" s="40"/>
      <c r="E14" s="40"/>
      <c r="F14" s="40" t="s">
        <v>58</v>
      </c>
      <c r="G14" s="51" t="s">
        <v>206</v>
      </c>
      <c r="H14" s="79"/>
      <c r="I14" s="41"/>
      <c r="K14" s="81"/>
      <c r="L14" s="131" t="e">
        <f>VLOOKUP(Table1[[#This Row],[14 NETL Labor Support Area (Required)*
(See instructions, and select from pull-down menu.)]],'FTE Lookup fields'!$A$54:$B$57,2,FALSE)</f>
        <v>#N/A</v>
      </c>
      <c r="M14" s="93">
        <f t="shared" si="0"/>
        <v>0</v>
      </c>
      <c r="N14" s="94">
        <f t="shared" si="1"/>
        <v>0</v>
      </c>
      <c r="O14" s="94">
        <f t="shared" si="2"/>
        <v>0</v>
      </c>
      <c r="P14" s="94">
        <f t="shared" si="3"/>
        <v>0</v>
      </c>
      <c r="Q14" s="94">
        <f t="shared" si="4"/>
        <v>0</v>
      </c>
      <c r="R14" s="94">
        <f t="shared" si="5"/>
        <v>0</v>
      </c>
      <c r="S14" s="94">
        <f t="shared" si="6"/>
        <v>0</v>
      </c>
      <c r="T14" t="e">
        <f>VLOOKUP(G14,'FTE Lookup fields'!$A$38:$C$43,3,FALSE)</f>
        <v>#N/A</v>
      </c>
      <c r="U14" t="e">
        <f>VLOOKUP(G14,'FTE Lookup fields'!$A$38:$C$43,2,FALSE)</f>
        <v>#N/A</v>
      </c>
      <c r="V14" s="83" t="str">
        <f t="shared" si="7"/>
        <v>,   / :  [ Company Code #]</v>
      </c>
    </row>
    <row r="15" spans="1:83" s="80" customFormat="1" ht="15" x14ac:dyDescent="0.25">
      <c r="A15" s="40"/>
      <c r="B15" s="40" t="e">
        <f>VLOOKUP(A15,'NETL Codes'!$A$1:$B$57,2,FALSE)</f>
        <v>#N/A</v>
      </c>
      <c r="C15" s="40"/>
      <c r="D15" s="40"/>
      <c r="E15" s="40"/>
      <c r="F15" s="40" t="s">
        <v>58</v>
      </c>
      <c r="G15" s="51" t="s">
        <v>206</v>
      </c>
      <c r="H15" s="79"/>
      <c r="I15" s="41"/>
      <c r="K15" s="81"/>
      <c r="L15" s="131" t="e">
        <f>VLOOKUP(Table1[[#This Row],[14 NETL Labor Support Area (Required)*
(See instructions, and select from pull-down menu.)]],'FTE Lookup fields'!$A$54:$B$57,2,FALSE)</f>
        <v>#N/A</v>
      </c>
      <c r="M15" s="93">
        <f t="shared" si="0"/>
        <v>0</v>
      </c>
      <c r="N15" s="94">
        <f t="shared" si="1"/>
        <v>0</v>
      </c>
      <c r="O15" s="94">
        <f t="shared" si="2"/>
        <v>0</v>
      </c>
      <c r="P15" s="94">
        <f t="shared" si="3"/>
        <v>0</v>
      </c>
      <c r="Q15" s="94">
        <f t="shared" si="4"/>
        <v>0</v>
      </c>
      <c r="R15" s="94">
        <f t="shared" si="5"/>
        <v>0</v>
      </c>
      <c r="S15" s="94">
        <f t="shared" si="6"/>
        <v>0</v>
      </c>
      <c r="T15" t="e">
        <f>VLOOKUP(G15,'FTE Lookup fields'!$A$38:$C$43,3,FALSE)</f>
        <v>#N/A</v>
      </c>
      <c r="U15" t="e">
        <f>VLOOKUP(G15,'FTE Lookup fields'!$A$38:$C$43,2,FALSE)</f>
        <v>#N/A</v>
      </c>
      <c r="V15" s="83" t="str">
        <f t="shared" si="7"/>
        <v>,   / :  [ Company Code #]</v>
      </c>
    </row>
    <row r="16" spans="1:83" s="80" customFormat="1" ht="15" x14ac:dyDescent="0.25">
      <c r="A16" s="40"/>
      <c r="B16" s="40" t="e">
        <f>VLOOKUP(A16,'NETL Codes'!$A$1:$B$57,2,FALSE)</f>
        <v>#N/A</v>
      </c>
      <c r="C16" s="40"/>
      <c r="D16" s="40"/>
      <c r="E16" s="40"/>
      <c r="F16" s="40" t="s">
        <v>58</v>
      </c>
      <c r="G16" s="51" t="s">
        <v>206</v>
      </c>
      <c r="H16" s="79"/>
      <c r="I16" s="41"/>
      <c r="K16" s="81"/>
      <c r="L16" s="131" t="e">
        <f>VLOOKUP(Table1[[#This Row],[14 NETL Labor Support Area (Required)*
(See instructions, and select from pull-down menu.)]],'FTE Lookup fields'!$A$54:$B$57,2,FALSE)</f>
        <v>#N/A</v>
      </c>
      <c r="M16" s="93">
        <f t="shared" si="0"/>
        <v>0</v>
      </c>
      <c r="N16" s="94">
        <f t="shared" si="1"/>
        <v>0</v>
      </c>
      <c r="O16" s="94">
        <f t="shared" si="2"/>
        <v>0</v>
      </c>
      <c r="P16" s="94">
        <f t="shared" si="3"/>
        <v>0</v>
      </c>
      <c r="Q16" s="94">
        <f t="shared" si="4"/>
        <v>0</v>
      </c>
      <c r="R16" s="94">
        <f t="shared" si="5"/>
        <v>0</v>
      </c>
      <c r="S16" s="94">
        <f t="shared" si="6"/>
        <v>0</v>
      </c>
      <c r="T16" t="e">
        <f>VLOOKUP(G16,'FTE Lookup fields'!$A$38:$C$43,3,FALSE)</f>
        <v>#N/A</v>
      </c>
      <c r="U16" t="e">
        <f>VLOOKUP(G16,'FTE Lookup fields'!$A$38:$C$43,2,FALSE)</f>
        <v>#N/A</v>
      </c>
      <c r="V16" s="83" t="str">
        <f t="shared" si="7"/>
        <v>,   / :  [ Company Code #]</v>
      </c>
    </row>
    <row r="17" spans="1:22" s="80" customFormat="1" ht="15" x14ac:dyDescent="0.25">
      <c r="A17" s="40"/>
      <c r="B17" s="40" t="e">
        <f>VLOOKUP(A17,'NETL Codes'!$A$1:$B$57,2,FALSE)</f>
        <v>#N/A</v>
      </c>
      <c r="C17" s="40"/>
      <c r="D17" s="40"/>
      <c r="E17" s="40"/>
      <c r="F17" s="40" t="s">
        <v>58</v>
      </c>
      <c r="G17" s="51" t="s">
        <v>206</v>
      </c>
      <c r="H17" s="79"/>
      <c r="I17" s="41"/>
      <c r="K17" s="81"/>
      <c r="L17" s="131" t="e">
        <f>VLOOKUP(Table1[[#This Row],[14 NETL Labor Support Area (Required)*
(See instructions, and select from pull-down menu.)]],'FTE Lookup fields'!$A$54:$B$57,2,FALSE)</f>
        <v>#N/A</v>
      </c>
      <c r="M17" s="93">
        <f t="shared" si="0"/>
        <v>0</v>
      </c>
      <c r="N17" s="94">
        <f t="shared" si="1"/>
        <v>0</v>
      </c>
      <c r="O17" s="94">
        <f t="shared" si="2"/>
        <v>0</v>
      </c>
      <c r="P17" s="94">
        <f t="shared" si="3"/>
        <v>0</v>
      </c>
      <c r="Q17" s="94">
        <f t="shared" si="4"/>
        <v>0</v>
      </c>
      <c r="R17" s="94">
        <f t="shared" si="5"/>
        <v>0</v>
      </c>
      <c r="S17" s="94">
        <f t="shared" si="6"/>
        <v>0</v>
      </c>
      <c r="T17" t="e">
        <f>VLOOKUP(G17,'FTE Lookup fields'!$A$38:$C$43,3,FALSE)</f>
        <v>#N/A</v>
      </c>
      <c r="U17" t="e">
        <f>VLOOKUP(G17,'FTE Lookup fields'!$A$38:$C$43,2,FALSE)</f>
        <v>#N/A</v>
      </c>
      <c r="V17" s="83" t="str">
        <f t="shared" si="7"/>
        <v>,   / :  [ Company Code #]</v>
      </c>
    </row>
    <row r="18" spans="1:22" s="80" customFormat="1" ht="15" x14ac:dyDescent="0.25">
      <c r="A18" s="40"/>
      <c r="B18" s="40" t="e">
        <f>VLOOKUP(A18,'NETL Codes'!$A$1:$B$57,2,FALSE)</f>
        <v>#N/A</v>
      </c>
      <c r="C18" s="40"/>
      <c r="D18" s="40"/>
      <c r="E18" s="40"/>
      <c r="F18" s="40" t="s">
        <v>58</v>
      </c>
      <c r="G18" s="51" t="s">
        <v>206</v>
      </c>
      <c r="H18" s="79"/>
      <c r="I18" s="41"/>
      <c r="K18" s="81"/>
      <c r="L18" s="131" t="e">
        <f>VLOOKUP(Table1[[#This Row],[14 NETL Labor Support Area (Required)*
(See instructions, and select from pull-down menu.)]],'FTE Lookup fields'!$A$54:$B$57,2,FALSE)</f>
        <v>#N/A</v>
      </c>
      <c r="M18" s="93">
        <f t="shared" si="0"/>
        <v>0</v>
      </c>
      <c r="N18" s="94">
        <f t="shared" si="1"/>
        <v>0</v>
      </c>
      <c r="O18" s="94">
        <f t="shared" si="2"/>
        <v>0</v>
      </c>
      <c r="P18" s="94">
        <f t="shared" si="3"/>
        <v>0</v>
      </c>
      <c r="Q18" s="94">
        <f t="shared" si="4"/>
        <v>0</v>
      </c>
      <c r="R18" s="94">
        <f t="shared" si="5"/>
        <v>0</v>
      </c>
      <c r="S18" s="94">
        <f t="shared" si="6"/>
        <v>0</v>
      </c>
      <c r="T18" t="e">
        <f>VLOOKUP(G18,'FTE Lookup fields'!$A$38:$C$43,3,FALSE)</f>
        <v>#N/A</v>
      </c>
      <c r="U18" t="e">
        <f>VLOOKUP(G18,'FTE Lookup fields'!$A$38:$C$43,2,FALSE)</f>
        <v>#N/A</v>
      </c>
      <c r="V18" s="83" t="str">
        <f t="shared" si="7"/>
        <v>,   / :  [ Company Code #]</v>
      </c>
    </row>
    <row r="19" spans="1:22" s="80" customFormat="1" ht="15" x14ac:dyDescent="0.25">
      <c r="A19" s="40"/>
      <c r="B19" s="40" t="e">
        <f>VLOOKUP(A19,'NETL Codes'!$A$1:$B$57,2,FALSE)</f>
        <v>#N/A</v>
      </c>
      <c r="C19" s="40"/>
      <c r="D19" s="40"/>
      <c r="E19" s="40"/>
      <c r="F19" s="40" t="s">
        <v>58</v>
      </c>
      <c r="G19" s="51" t="s">
        <v>206</v>
      </c>
      <c r="H19" s="79"/>
      <c r="I19" s="41"/>
      <c r="K19" s="81"/>
      <c r="L19" s="131" t="e">
        <f>VLOOKUP(Table1[[#This Row],[14 NETL Labor Support Area (Required)*
(See instructions, and select from pull-down menu.)]],'FTE Lookup fields'!$A$54:$B$57,2,FALSE)</f>
        <v>#N/A</v>
      </c>
      <c r="M19" s="93">
        <f t="shared" si="0"/>
        <v>0</v>
      </c>
      <c r="N19" s="94">
        <f t="shared" si="1"/>
        <v>0</v>
      </c>
      <c r="O19" s="94">
        <f t="shared" si="2"/>
        <v>0</v>
      </c>
      <c r="P19" s="94">
        <f t="shared" si="3"/>
        <v>0</v>
      </c>
      <c r="Q19" s="94">
        <f t="shared" si="4"/>
        <v>0</v>
      </c>
      <c r="R19" s="94">
        <f t="shared" si="5"/>
        <v>0</v>
      </c>
      <c r="S19" s="94">
        <f t="shared" si="6"/>
        <v>0</v>
      </c>
      <c r="T19" t="e">
        <f>VLOOKUP(G19,'FTE Lookup fields'!$A$38:$C$43,3,FALSE)</f>
        <v>#N/A</v>
      </c>
      <c r="U19" t="e">
        <f>VLOOKUP(G19,'FTE Lookup fields'!$A$38:$C$43,2,FALSE)</f>
        <v>#N/A</v>
      </c>
      <c r="V19" s="83" t="str">
        <f t="shared" si="7"/>
        <v>,   / :  [ Company Code #]</v>
      </c>
    </row>
    <row r="20" spans="1:22" s="80" customFormat="1" ht="15" x14ac:dyDescent="0.25">
      <c r="A20" s="40"/>
      <c r="B20" s="40" t="e">
        <f>VLOOKUP(A20,'NETL Codes'!$A$1:$B$57,2,FALSE)</f>
        <v>#N/A</v>
      </c>
      <c r="C20" s="40"/>
      <c r="D20" s="40"/>
      <c r="E20" s="40"/>
      <c r="F20" s="40" t="s">
        <v>58</v>
      </c>
      <c r="G20" s="51" t="s">
        <v>206</v>
      </c>
      <c r="H20" s="79"/>
      <c r="I20" s="41"/>
      <c r="K20" s="81"/>
      <c r="L20" s="131" t="e">
        <f>VLOOKUP(Table1[[#This Row],[14 NETL Labor Support Area (Required)*
(See instructions, and select from pull-down menu.)]],'FTE Lookup fields'!$A$54:$B$57,2,FALSE)</f>
        <v>#N/A</v>
      </c>
      <c r="M20" s="93">
        <f t="shared" si="0"/>
        <v>0</v>
      </c>
      <c r="N20" s="94">
        <f t="shared" si="1"/>
        <v>0</v>
      </c>
      <c r="O20" s="94">
        <f t="shared" si="2"/>
        <v>0</v>
      </c>
      <c r="P20" s="94">
        <f t="shared" si="3"/>
        <v>0</v>
      </c>
      <c r="Q20" s="94">
        <f t="shared" si="4"/>
        <v>0</v>
      </c>
      <c r="R20" s="94">
        <f t="shared" si="5"/>
        <v>0</v>
      </c>
      <c r="S20" s="94">
        <f t="shared" si="6"/>
        <v>0</v>
      </c>
      <c r="T20" t="e">
        <f>VLOOKUP(G20,'FTE Lookup fields'!$A$38:$C$43,3,FALSE)</f>
        <v>#N/A</v>
      </c>
      <c r="U20" t="e">
        <f>VLOOKUP(G20,'FTE Lookup fields'!$A$38:$C$43,2,FALSE)</f>
        <v>#N/A</v>
      </c>
      <c r="V20" s="83" t="str">
        <f t="shared" si="7"/>
        <v>,   / :  [ Company Code #]</v>
      </c>
    </row>
    <row r="21" spans="1:22" s="80" customFormat="1" ht="15" x14ac:dyDescent="0.25">
      <c r="A21" s="40"/>
      <c r="B21" s="40" t="e">
        <f>VLOOKUP(A21,'NETL Codes'!$A$1:$B$57,2,FALSE)</f>
        <v>#N/A</v>
      </c>
      <c r="C21" s="40"/>
      <c r="D21" s="40"/>
      <c r="E21" s="40"/>
      <c r="F21" s="40" t="s">
        <v>58</v>
      </c>
      <c r="G21" s="51" t="s">
        <v>206</v>
      </c>
      <c r="H21" s="79"/>
      <c r="I21" s="41"/>
      <c r="K21" s="81"/>
      <c r="L21" s="131" t="e">
        <f>VLOOKUP(Table1[[#This Row],[14 NETL Labor Support Area (Required)*
(See instructions, and select from pull-down menu.)]],'FTE Lookup fields'!$A$54:$B$57,2,FALSE)</f>
        <v>#N/A</v>
      </c>
      <c r="M21" s="93">
        <f t="shared" si="0"/>
        <v>0</v>
      </c>
      <c r="N21" s="94">
        <f t="shared" si="1"/>
        <v>0</v>
      </c>
      <c r="O21" s="94">
        <f t="shared" si="2"/>
        <v>0</v>
      </c>
      <c r="P21" s="94">
        <f t="shared" si="3"/>
        <v>0</v>
      </c>
      <c r="Q21" s="94">
        <f t="shared" si="4"/>
        <v>0</v>
      </c>
      <c r="R21" s="94">
        <f t="shared" si="5"/>
        <v>0</v>
      </c>
      <c r="S21" s="94">
        <f t="shared" si="6"/>
        <v>0</v>
      </c>
      <c r="T21" t="e">
        <f>VLOOKUP(G21,'FTE Lookup fields'!$A$38:$C$43,3,FALSE)</f>
        <v>#N/A</v>
      </c>
      <c r="U21" t="e">
        <f>VLOOKUP(G21,'FTE Lookup fields'!$A$38:$C$43,2,FALSE)</f>
        <v>#N/A</v>
      </c>
      <c r="V21" s="83" t="str">
        <f t="shared" si="7"/>
        <v>,   / :  [ Company Code #]</v>
      </c>
    </row>
    <row r="22" spans="1:22" s="80" customFormat="1" ht="15" x14ac:dyDescent="0.25">
      <c r="A22" s="40"/>
      <c r="B22" s="40" t="e">
        <f>VLOOKUP(A22,'NETL Codes'!$A$1:$B$57,2,FALSE)</f>
        <v>#N/A</v>
      </c>
      <c r="C22" s="40"/>
      <c r="D22" s="40"/>
      <c r="E22" s="40"/>
      <c r="F22" s="40" t="s">
        <v>58</v>
      </c>
      <c r="G22" s="51" t="s">
        <v>206</v>
      </c>
      <c r="H22" s="79"/>
      <c r="I22" s="41"/>
      <c r="K22" s="81"/>
      <c r="L22" s="131" t="e">
        <f>VLOOKUP(Table1[[#This Row],[14 NETL Labor Support Area (Required)*
(See instructions, and select from pull-down menu.)]],'FTE Lookup fields'!$A$54:$B$57,2,FALSE)</f>
        <v>#N/A</v>
      </c>
      <c r="M22" s="93">
        <f t="shared" si="0"/>
        <v>0</v>
      </c>
      <c r="N22" s="94">
        <f t="shared" si="1"/>
        <v>0</v>
      </c>
      <c r="O22" s="94">
        <f t="shared" si="2"/>
        <v>0</v>
      </c>
      <c r="P22" s="94">
        <f t="shared" si="3"/>
        <v>0</v>
      </c>
      <c r="Q22" s="94">
        <f t="shared" si="4"/>
        <v>0</v>
      </c>
      <c r="R22" s="94">
        <f t="shared" si="5"/>
        <v>0</v>
      </c>
      <c r="S22" s="94">
        <f t="shared" si="6"/>
        <v>0</v>
      </c>
      <c r="T22" t="e">
        <f>VLOOKUP(G22,'FTE Lookup fields'!$A$38:$C$43,3,FALSE)</f>
        <v>#N/A</v>
      </c>
      <c r="U22" t="e">
        <f>VLOOKUP(G22,'FTE Lookup fields'!$A$38:$C$43,2,FALSE)</f>
        <v>#N/A</v>
      </c>
      <c r="V22" s="83" t="str">
        <f t="shared" si="7"/>
        <v>,   / :  [ Company Code #]</v>
      </c>
    </row>
    <row r="23" spans="1:22" s="80" customFormat="1" ht="15" x14ac:dyDescent="0.25">
      <c r="A23" s="40"/>
      <c r="B23" s="40" t="e">
        <f>VLOOKUP(A23,'NETL Codes'!$A$1:$B$57,2,FALSE)</f>
        <v>#N/A</v>
      </c>
      <c r="C23" s="40"/>
      <c r="D23" s="40"/>
      <c r="E23" s="40"/>
      <c r="F23" s="40" t="s">
        <v>58</v>
      </c>
      <c r="G23" s="51" t="s">
        <v>206</v>
      </c>
      <c r="H23" s="79"/>
      <c r="I23" s="41"/>
      <c r="K23" s="81"/>
      <c r="L23" s="131" t="e">
        <f>VLOOKUP(Table1[[#This Row],[14 NETL Labor Support Area (Required)*
(See instructions, and select from pull-down menu.)]],'FTE Lookup fields'!$A$54:$B$57,2,FALSE)</f>
        <v>#N/A</v>
      </c>
      <c r="M23" s="93">
        <f t="shared" si="0"/>
        <v>0</v>
      </c>
      <c r="N23" s="94">
        <f t="shared" si="1"/>
        <v>0</v>
      </c>
      <c r="O23" s="94">
        <f t="shared" si="2"/>
        <v>0</v>
      </c>
      <c r="P23" s="94">
        <f t="shared" si="3"/>
        <v>0</v>
      </c>
      <c r="Q23" s="94">
        <f t="shared" si="4"/>
        <v>0</v>
      </c>
      <c r="R23" s="94">
        <f t="shared" si="5"/>
        <v>0</v>
      </c>
      <c r="S23" s="94">
        <f t="shared" si="6"/>
        <v>0</v>
      </c>
      <c r="T23" t="e">
        <f>VLOOKUP(G23,'FTE Lookup fields'!$A$38:$C$43,3,FALSE)</f>
        <v>#N/A</v>
      </c>
      <c r="U23" t="e">
        <f>VLOOKUP(G23,'FTE Lookup fields'!$A$38:$C$43,2,FALSE)</f>
        <v>#N/A</v>
      </c>
      <c r="V23" s="83" t="str">
        <f t="shared" si="7"/>
        <v>,   / :  [ Company Code #]</v>
      </c>
    </row>
    <row r="24" spans="1:22" s="80" customFormat="1" ht="15" x14ac:dyDescent="0.25">
      <c r="A24" s="40"/>
      <c r="B24" s="40" t="e">
        <f>VLOOKUP(A24,'NETL Codes'!$A$1:$B$57,2,FALSE)</f>
        <v>#N/A</v>
      </c>
      <c r="C24" s="40"/>
      <c r="D24" s="40"/>
      <c r="E24" s="40"/>
      <c r="F24" s="40" t="s">
        <v>58</v>
      </c>
      <c r="G24" s="51" t="s">
        <v>206</v>
      </c>
      <c r="H24" s="79"/>
      <c r="I24" s="41"/>
      <c r="K24" s="81"/>
      <c r="L24" s="131" t="e">
        <f>VLOOKUP(Table1[[#This Row],[14 NETL Labor Support Area (Required)*
(See instructions, and select from pull-down menu.)]],'FTE Lookup fields'!$A$54:$B$57,2,FALSE)</f>
        <v>#N/A</v>
      </c>
      <c r="M24" s="93">
        <f t="shared" si="0"/>
        <v>0</v>
      </c>
      <c r="N24" s="94">
        <f t="shared" si="1"/>
        <v>0</v>
      </c>
      <c r="O24" s="94">
        <f t="shared" si="2"/>
        <v>0</v>
      </c>
      <c r="P24" s="94">
        <f t="shared" si="3"/>
        <v>0</v>
      </c>
      <c r="Q24" s="94">
        <f t="shared" si="4"/>
        <v>0</v>
      </c>
      <c r="R24" s="94">
        <f t="shared" si="5"/>
        <v>0</v>
      </c>
      <c r="S24" s="94">
        <f t="shared" si="6"/>
        <v>0</v>
      </c>
      <c r="T24" t="e">
        <f>VLOOKUP(G24,'FTE Lookup fields'!$A$38:$C$43,3,FALSE)</f>
        <v>#N/A</v>
      </c>
      <c r="U24" t="e">
        <f>VLOOKUP(G24,'FTE Lookup fields'!$A$38:$C$43,2,FALSE)</f>
        <v>#N/A</v>
      </c>
      <c r="V24" s="83" t="str">
        <f t="shared" si="7"/>
        <v>,   / :  [ Company Code #]</v>
      </c>
    </row>
    <row r="25" spans="1:22" s="80" customFormat="1" ht="15" x14ac:dyDescent="0.25">
      <c r="A25" s="40"/>
      <c r="B25" s="40" t="e">
        <f>VLOOKUP(A25,'NETL Codes'!$A$1:$B$57,2,FALSE)</f>
        <v>#N/A</v>
      </c>
      <c r="C25" s="40"/>
      <c r="D25" s="40"/>
      <c r="E25" s="40"/>
      <c r="F25" s="40" t="s">
        <v>58</v>
      </c>
      <c r="G25" s="51" t="s">
        <v>206</v>
      </c>
      <c r="H25" s="79"/>
      <c r="I25" s="41"/>
      <c r="K25" s="81"/>
      <c r="L25" s="131" t="e">
        <f>VLOOKUP(Table1[[#This Row],[14 NETL Labor Support Area (Required)*
(See instructions, and select from pull-down menu.)]],'FTE Lookup fields'!$A$54:$B$57,2,FALSE)</f>
        <v>#N/A</v>
      </c>
      <c r="M25" s="93">
        <f t="shared" si="0"/>
        <v>0</v>
      </c>
      <c r="N25" s="94">
        <f t="shared" si="1"/>
        <v>0</v>
      </c>
      <c r="O25" s="94">
        <f t="shared" si="2"/>
        <v>0</v>
      </c>
      <c r="P25" s="94">
        <f t="shared" si="3"/>
        <v>0</v>
      </c>
      <c r="Q25" s="94">
        <f t="shared" si="4"/>
        <v>0</v>
      </c>
      <c r="R25" s="94">
        <f t="shared" si="5"/>
        <v>0</v>
      </c>
      <c r="S25" s="94">
        <f t="shared" si="6"/>
        <v>0</v>
      </c>
      <c r="T25" t="e">
        <f>VLOOKUP(G25,'FTE Lookup fields'!$A$38:$C$43,3,FALSE)</f>
        <v>#N/A</v>
      </c>
      <c r="U25" t="e">
        <f>VLOOKUP(G25,'FTE Lookup fields'!$A$38:$C$43,2,FALSE)</f>
        <v>#N/A</v>
      </c>
      <c r="V25" s="83" t="str">
        <f t="shared" si="7"/>
        <v>,   / :  [ Company Code #]</v>
      </c>
    </row>
    <row r="26" spans="1:22" s="80" customFormat="1" ht="15" x14ac:dyDescent="0.25">
      <c r="A26" s="40"/>
      <c r="B26" s="40" t="e">
        <f>VLOOKUP(A26,'NETL Codes'!$A$1:$B$57,2,FALSE)</f>
        <v>#N/A</v>
      </c>
      <c r="C26" s="40"/>
      <c r="D26" s="40"/>
      <c r="E26" s="40"/>
      <c r="F26" s="40" t="s">
        <v>58</v>
      </c>
      <c r="G26" s="51" t="s">
        <v>206</v>
      </c>
      <c r="H26" s="79"/>
      <c r="I26" s="41"/>
      <c r="K26" s="81"/>
      <c r="L26" s="131" t="e">
        <f>VLOOKUP(Table1[[#This Row],[14 NETL Labor Support Area (Required)*
(See instructions, and select from pull-down menu.)]],'FTE Lookup fields'!$A$54:$B$57,2,FALSE)</f>
        <v>#N/A</v>
      </c>
      <c r="M26" s="93">
        <f t="shared" si="0"/>
        <v>0</v>
      </c>
      <c r="N26" s="94">
        <f t="shared" si="1"/>
        <v>0</v>
      </c>
      <c r="O26" s="94">
        <f t="shared" si="2"/>
        <v>0</v>
      </c>
      <c r="P26" s="94">
        <f t="shared" si="3"/>
        <v>0</v>
      </c>
      <c r="Q26" s="94">
        <f t="shared" si="4"/>
        <v>0</v>
      </c>
      <c r="R26" s="94">
        <f t="shared" si="5"/>
        <v>0</v>
      </c>
      <c r="S26" s="94">
        <f t="shared" si="6"/>
        <v>0</v>
      </c>
      <c r="T26" t="e">
        <f>VLOOKUP(G26,'FTE Lookup fields'!$A$38:$C$43,3,FALSE)</f>
        <v>#N/A</v>
      </c>
      <c r="U26" t="e">
        <f>VLOOKUP(G26,'FTE Lookup fields'!$A$38:$C$43,2,FALSE)</f>
        <v>#N/A</v>
      </c>
      <c r="V26" s="83" t="str">
        <f t="shared" si="7"/>
        <v>,   / :  [ Company Code #]</v>
      </c>
    </row>
    <row r="27" spans="1:22" s="80" customFormat="1" ht="15" x14ac:dyDescent="0.25">
      <c r="A27" s="40"/>
      <c r="B27" s="40" t="e">
        <f>VLOOKUP(A27,'NETL Codes'!$A$1:$B$57,2,FALSE)</f>
        <v>#N/A</v>
      </c>
      <c r="C27" s="40"/>
      <c r="D27" s="40"/>
      <c r="E27" s="40"/>
      <c r="F27" s="40" t="s">
        <v>58</v>
      </c>
      <c r="G27" s="51" t="s">
        <v>206</v>
      </c>
      <c r="H27" s="79"/>
      <c r="I27" s="41"/>
      <c r="K27" s="81"/>
      <c r="L27" s="131" t="e">
        <f>VLOOKUP(Table1[[#This Row],[14 NETL Labor Support Area (Required)*
(See instructions, and select from pull-down menu.)]],'FTE Lookup fields'!$A$54:$B$57,2,FALSE)</f>
        <v>#N/A</v>
      </c>
      <c r="M27" s="93">
        <f t="shared" si="0"/>
        <v>0</v>
      </c>
      <c r="N27" s="94">
        <f t="shared" si="1"/>
        <v>0</v>
      </c>
      <c r="O27" s="94">
        <f t="shared" si="2"/>
        <v>0</v>
      </c>
      <c r="P27" s="94">
        <f t="shared" si="3"/>
        <v>0</v>
      </c>
      <c r="Q27" s="94">
        <f t="shared" si="4"/>
        <v>0</v>
      </c>
      <c r="R27" s="94">
        <f t="shared" si="5"/>
        <v>0</v>
      </c>
      <c r="S27" s="94">
        <f t="shared" si="6"/>
        <v>0</v>
      </c>
      <c r="T27" t="e">
        <f>VLOOKUP(G27,'FTE Lookup fields'!$A$38:$C$43,3,FALSE)</f>
        <v>#N/A</v>
      </c>
      <c r="U27" t="e">
        <f>VLOOKUP(G27,'FTE Lookup fields'!$A$38:$C$43,2,FALSE)</f>
        <v>#N/A</v>
      </c>
      <c r="V27" s="83" t="str">
        <f t="shared" si="7"/>
        <v>,   / :  [ Company Code #]</v>
      </c>
    </row>
    <row r="28" spans="1:22" s="80" customFormat="1" ht="15" x14ac:dyDescent="0.25">
      <c r="A28" s="40"/>
      <c r="B28" s="40" t="e">
        <f>VLOOKUP(A28,'NETL Codes'!$A$1:$B$57,2,FALSE)</f>
        <v>#N/A</v>
      </c>
      <c r="C28" s="40"/>
      <c r="D28" s="40"/>
      <c r="E28" s="40"/>
      <c r="F28" s="40" t="s">
        <v>58</v>
      </c>
      <c r="G28" s="51" t="s">
        <v>206</v>
      </c>
      <c r="H28" s="79"/>
      <c r="I28" s="41"/>
      <c r="K28" s="81"/>
      <c r="L28" s="131" t="e">
        <f>VLOOKUP(Table1[[#This Row],[14 NETL Labor Support Area (Required)*
(See instructions, and select from pull-down menu.)]],'FTE Lookup fields'!$A$54:$B$57,2,FALSE)</f>
        <v>#N/A</v>
      </c>
      <c r="M28" s="93">
        <f t="shared" si="0"/>
        <v>0</v>
      </c>
      <c r="N28" s="94">
        <f t="shared" si="1"/>
        <v>0</v>
      </c>
      <c r="O28" s="94">
        <f t="shared" si="2"/>
        <v>0</v>
      </c>
      <c r="P28" s="94">
        <f t="shared" si="3"/>
        <v>0</v>
      </c>
      <c r="Q28" s="94">
        <f t="shared" si="4"/>
        <v>0</v>
      </c>
      <c r="R28" s="94">
        <f t="shared" si="5"/>
        <v>0</v>
      </c>
      <c r="S28" s="94">
        <f t="shared" si="6"/>
        <v>0</v>
      </c>
      <c r="T28" t="e">
        <f>VLOOKUP(G28,'FTE Lookup fields'!$A$38:$C$43,3,FALSE)</f>
        <v>#N/A</v>
      </c>
      <c r="U28" t="e">
        <f>VLOOKUP(G28,'FTE Lookup fields'!$A$38:$C$43,2,FALSE)</f>
        <v>#N/A</v>
      </c>
      <c r="V28" s="83" t="str">
        <f t="shared" si="7"/>
        <v>,   / :  [ Company Code #]</v>
      </c>
    </row>
    <row r="29" spans="1:22" s="80" customFormat="1" ht="15" x14ac:dyDescent="0.25">
      <c r="A29" s="40"/>
      <c r="B29" s="40" t="e">
        <f>VLOOKUP(A29,'NETL Codes'!$A$1:$B$57,2,FALSE)</f>
        <v>#N/A</v>
      </c>
      <c r="C29" s="40"/>
      <c r="D29" s="40"/>
      <c r="E29" s="40"/>
      <c r="F29" s="40" t="s">
        <v>58</v>
      </c>
      <c r="G29" s="51" t="s">
        <v>206</v>
      </c>
      <c r="H29" s="79"/>
      <c r="I29" s="41"/>
      <c r="K29" s="81"/>
      <c r="L29" s="131" t="e">
        <f>VLOOKUP(Table1[[#This Row],[14 NETL Labor Support Area (Required)*
(See instructions, and select from pull-down menu.)]],'FTE Lookup fields'!$A$54:$B$57,2,FALSE)</f>
        <v>#N/A</v>
      </c>
      <c r="M29" s="93">
        <f t="shared" si="0"/>
        <v>0</v>
      </c>
      <c r="N29" s="94">
        <f t="shared" si="1"/>
        <v>0</v>
      </c>
      <c r="O29" s="94">
        <f t="shared" si="2"/>
        <v>0</v>
      </c>
      <c r="P29" s="94">
        <f t="shared" si="3"/>
        <v>0</v>
      </c>
      <c r="Q29" s="94">
        <f t="shared" si="4"/>
        <v>0</v>
      </c>
      <c r="R29" s="94">
        <f t="shared" si="5"/>
        <v>0</v>
      </c>
      <c r="S29" s="94">
        <f t="shared" si="6"/>
        <v>0</v>
      </c>
      <c r="T29" t="e">
        <f>VLOOKUP(G29,'FTE Lookup fields'!$A$38:$C$43,3,FALSE)</f>
        <v>#N/A</v>
      </c>
      <c r="U29" t="e">
        <f>VLOOKUP(G29,'FTE Lookup fields'!$A$38:$C$43,2,FALSE)</f>
        <v>#N/A</v>
      </c>
      <c r="V29" s="83" t="str">
        <f t="shared" si="7"/>
        <v>,   / :  [ Company Code #]</v>
      </c>
    </row>
    <row r="30" spans="1:22" s="80" customFormat="1" ht="15" x14ac:dyDescent="0.25">
      <c r="A30" s="40"/>
      <c r="B30" s="40" t="e">
        <f>VLOOKUP(A30,'NETL Codes'!$A$1:$B$57,2,FALSE)</f>
        <v>#N/A</v>
      </c>
      <c r="C30" s="40"/>
      <c r="D30" s="40"/>
      <c r="E30" s="40"/>
      <c r="F30" s="40" t="s">
        <v>58</v>
      </c>
      <c r="G30" s="51" t="s">
        <v>206</v>
      </c>
      <c r="H30" s="79"/>
      <c r="I30" s="41"/>
      <c r="K30" s="81"/>
      <c r="L30" s="131" t="e">
        <f>VLOOKUP(Table1[[#This Row],[14 NETL Labor Support Area (Required)*
(See instructions, and select from pull-down menu.)]],'FTE Lookup fields'!$A$54:$B$57,2,FALSE)</f>
        <v>#N/A</v>
      </c>
      <c r="M30" s="93">
        <f t="shared" si="0"/>
        <v>0</v>
      </c>
      <c r="N30" s="94">
        <f t="shared" si="1"/>
        <v>0</v>
      </c>
      <c r="O30" s="94">
        <f t="shared" si="2"/>
        <v>0</v>
      </c>
      <c r="P30" s="94">
        <f t="shared" si="3"/>
        <v>0</v>
      </c>
      <c r="Q30" s="94">
        <f t="shared" si="4"/>
        <v>0</v>
      </c>
      <c r="R30" s="94">
        <f t="shared" si="5"/>
        <v>0</v>
      </c>
      <c r="S30" s="94">
        <f t="shared" si="6"/>
        <v>0</v>
      </c>
      <c r="T30" t="e">
        <f>VLOOKUP(G30,'FTE Lookup fields'!$A$38:$C$43,3,FALSE)</f>
        <v>#N/A</v>
      </c>
      <c r="U30" t="e">
        <f>VLOOKUP(G30,'FTE Lookup fields'!$A$38:$C$43,2,FALSE)</f>
        <v>#N/A</v>
      </c>
      <c r="V30" s="83" t="str">
        <f t="shared" si="7"/>
        <v>,   / :  [ Company Code #]</v>
      </c>
    </row>
    <row r="31" spans="1:22" s="80" customFormat="1" ht="15" x14ac:dyDescent="0.25">
      <c r="A31" s="40"/>
      <c r="B31" s="40" t="e">
        <f>VLOOKUP(A31,'NETL Codes'!$A$1:$B$57,2,FALSE)</f>
        <v>#N/A</v>
      </c>
      <c r="C31" s="40"/>
      <c r="D31" s="40"/>
      <c r="E31" s="40"/>
      <c r="F31" s="40" t="s">
        <v>58</v>
      </c>
      <c r="G31" s="51" t="s">
        <v>206</v>
      </c>
      <c r="H31" s="79"/>
      <c r="I31" s="41"/>
      <c r="K31" s="81"/>
      <c r="L31" s="131" t="e">
        <f>VLOOKUP(Table1[[#This Row],[14 NETL Labor Support Area (Required)*
(See instructions, and select from pull-down menu.)]],'FTE Lookup fields'!$A$54:$B$57,2,FALSE)</f>
        <v>#N/A</v>
      </c>
      <c r="M31" s="93">
        <f t="shared" si="0"/>
        <v>0</v>
      </c>
      <c r="N31" s="94">
        <f t="shared" si="1"/>
        <v>0</v>
      </c>
      <c r="O31" s="94">
        <f t="shared" si="2"/>
        <v>0</v>
      </c>
      <c r="P31" s="94">
        <f t="shared" si="3"/>
        <v>0</v>
      </c>
      <c r="Q31" s="94">
        <f t="shared" si="4"/>
        <v>0</v>
      </c>
      <c r="R31" s="94">
        <f t="shared" si="5"/>
        <v>0</v>
      </c>
      <c r="S31" s="94">
        <f t="shared" si="6"/>
        <v>0</v>
      </c>
      <c r="T31" t="e">
        <f>VLOOKUP(G31,'FTE Lookup fields'!$A$38:$C$43,3,FALSE)</f>
        <v>#N/A</v>
      </c>
      <c r="U31" t="e">
        <f>VLOOKUP(G31,'FTE Lookup fields'!$A$38:$C$43,2,FALSE)</f>
        <v>#N/A</v>
      </c>
      <c r="V31" s="83" t="str">
        <f t="shared" si="7"/>
        <v>,   / :  [ Company Code #]</v>
      </c>
    </row>
    <row r="32" spans="1:22" s="80" customFormat="1" ht="15" x14ac:dyDescent="0.25">
      <c r="A32" s="40"/>
      <c r="B32" s="40" t="e">
        <f>VLOOKUP(A32,'NETL Codes'!$A$1:$B$57,2,FALSE)</f>
        <v>#N/A</v>
      </c>
      <c r="C32" s="40"/>
      <c r="D32" s="40"/>
      <c r="E32" s="40"/>
      <c r="F32" s="40" t="s">
        <v>58</v>
      </c>
      <c r="G32" s="51" t="s">
        <v>206</v>
      </c>
      <c r="H32" s="79"/>
      <c r="I32" s="41"/>
      <c r="K32" s="81"/>
      <c r="L32" s="131" t="e">
        <f>VLOOKUP(Table1[[#This Row],[14 NETL Labor Support Area (Required)*
(See instructions, and select from pull-down menu.)]],'FTE Lookup fields'!$A$54:$B$57,2,FALSE)</f>
        <v>#N/A</v>
      </c>
      <c r="M32" s="93">
        <f t="shared" si="0"/>
        <v>0</v>
      </c>
      <c r="N32" s="94">
        <f t="shared" si="1"/>
        <v>0</v>
      </c>
      <c r="O32" s="94">
        <f t="shared" si="2"/>
        <v>0</v>
      </c>
      <c r="P32" s="94">
        <f t="shared" si="3"/>
        <v>0</v>
      </c>
      <c r="Q32" s="94">
        <f t="shared" si="4"/>
        <v>0</v>
      </c>
      <c r="R32" s="94">
        <f t="shared" si="5"/>
        <v>0</v>
      </c>
      <c r="S32" s="94">
        <f t="shared" si="6"/>
        <v>0</v>
      </c>
      <c r="T32" t="e">
        <f>VLOOKUP(G32,'FTE Lookup fields'!$A$38:$C$43,3,FALSE)</f>
        <v>#N/A</v>
      </c>
      <c r="U32" t="e">
        <f>VLOOKUP(G32,'FTE Lookup fields'!$A$38:$C$43,2,FALSE)</f>
        <v>#N/A</v>
      </c>
      <c r="V32" s="83" t="str">
        <f t="shared" si="7"/>
        <v>,   / :  [ Company Code #]</v>
      </c>
    </row>
    <row r="33" spans="1:22" s="80" customFormat="1" ht="15" x14ac:dyDescent="0.25">
      <c r="A33" s="40"/>
      <c r="B33" s="40" t="e">
        <f>VLOOKUP(A33,'NETL Codes'!$A$1:$B$57,2,FALSE)</f>
        <v>#N/A</v>
      </c>
      <c r="C33" s="40"/>
      <c r="D33" s="40"/>
      <c r="E33" s="40"/>
      <c r="F33" s="40" t="s">
        <v>58</v>
      </c>
      <c r="G33" s="51" t="s">
        <v>206</v>
      </c>
      <c r="H33" s="79"/>
      <c r="I33" s="41"/>
      <c r="K33" s="81"/>
      <c r="L33" s="131" t="e">
        <f>VLOOKUP(Table1[[#This Row],[14 NETL Labor Support Area (Required)*
(See instructions, and select from pull-down menu.)]],'FTE Lookup fields'!$A$54:$B$57,2,FALSE)</f>
        <v>#N/A</v>
      </c>
      <c r="M33" s="93">
        <f t="shared" si="0"/>
        <v>0</v>
      </c>
      <c r="N33" s="94">
        <f t="shared" si="1"/>
        <v>0</v>
      </c>
      <c r="O33" s="94">
        <f t="shared" si="2"/>
        <v>0</v>
      </c>
      <c r="P33" s="94">
        <f t="shared" si="3"/>
        <v>0</v>
      </c>
      <c r="Q33" s="94">
        <f t="shared" si="4"/>
        <v>0</v>
      </c>
      <c r="R33" s="94">
        <f t="shared" si="5"/>
        <v>0</v>
      </c>
      <c r="S33" s="94">
        <f t="shared" si="6"/>
        <v>0</v>
      </c>
      <c r="T33" t="e">
        <f>VLOOKUP(G33,'FTE Lookup fields'!$A$38:$C$43,3,FALSE)</f>
        <v>#N/A</v>
      </c>
      <c r="U33" t="e">
        <f>VLOOKUP(G33,'FTE Lookup fields'!$A$38:$C$43,2,FALSE)</f>
        <v>#N/A</v>
      </c>
      <c r="V33" s="83" t="str">
        <f t="shared" si="7"/>
        <v>,   / :  [ Company Code #]</v>
      </c>
    </row>
    <row r="34" spans="1:22" s="80" customFormat="1" ht="15" x14ac:dyDescent="0.25">
      <c r="A34" s="40"/>
      <c r="B34" s="40" t="e">
        <f>VLOOKUP(A34,'NETL Codes'!$A$1:$B$57,2,FALSE)</f>
        <v>#N/A</v>
      </c>
      <c r="C34" s="40"/>
      <c r="D34" s="40"/>
      <c r="E34" s="40"/>
      <c r="F34" s="40" t="s">
        <v>58</v>
      </c>
      <c r="G34" s="51" t="s">
        <v>206</v>
      </c>
      <c r="H34" s="79"/>
      <c r="I34" s="41"/>
      <c r="K34" s="81"/>
      <c r="L34" s="131" t="e">
        <f>VLOOKUP(Table1[[#This Row],[14 NETL Labor Support Area (Required)*
(See instructions, and select from pull-down menu.)]],'FTE Lookup fields'!$A$54:$B$57,2,FALSE)</f>
        <v>#N/A</v>
      </c>
      <c r="M34" s="93">
        <f t="shared" si="0"/>
        <v>0</v>
      </c>
      <c r="N34" s="94">
        <f t="shared" si="1"/>
        <v>0</v>
      </c>
      <c r="O34" s="94">
        <f t="shared" si="2"/>
        <v>0</v>
      </c>
      <c r="P34" s="94">
        <f t="shared" si="3"/>
        <v>0</v>
      </c>
      <c r="Q34" s="94">
        <f t="shared" si="4"/>
        <v>0</v>
      </c>
      <c r="R34" s="94">
        <f t="shared" si="5"/>
        <v>0</v>
      </c>
      <c r="S34" s="94">
        <f t="shared" si="6"/>
        <v>0</v>
      </c>
      <c r="T34" t="e">
        <f>VLOOKUP(G34,'FTE Lookup fields'!$A$38:$C$43,3,FALSE)</f>
        <v>#N/A</v>
      </c>
      <c r="U34" t="e">
        <f>VLOOKUP(G34,'FTE Lookup fields'!$A$38:$C$43,2,FALSE)</f>
        <v>#N/A</v>
      </c>
      <c r="V34" s="83" t="str">
        <f t="shared" si="7"/>
        <v>,   / :  [ Company Code #]</v>
      </c>
    </row>
    <row r="35" spans="1:22" s="80" customFormat="1" ht="15" x14ac:dyDescent="0.25">
      <c r="A35" s="40"/>
      <c r="B35" s="40" t="e">
        <f>VLOOKUP(A35,'NETL Codes'!$A$1:$B$57,2,FALSE)</f>
        <v>#N/A</v>
      </c>
      <c r="C35" s="40"/>
      <c r="D35" s="40"/>
      <c r="E35" s="40"/>
      <c r="F35" s="40" t="s">
        <v>58</v>
      </c>
      <c r="G35" s="51" t="s">
        <v>206</v>
      </c>
      <c r="H35" s="79"/>
      <c r="I35" s="41"/>
      <c r="K35" s="81"/>
      <c r="L35" s="131" t="e">
        <f>VLOOKUP(Table1[[#This Row],[14 NETL Labor Support Area (Required)*
(See instructions, and select from pull-down menu.)]],'FTE Lookup fields'!$A$54:$B$57,2,FALSE)</f>
        <v>#N/A</v>
      </c>
      <c r="M35" s="93">
        <f t="shared" si="0"/>
        <v>0</v>
      </c>
      <c r="N35" s="94">
        <f t="shared" si="1"/>
        <v>0</v>
      </c>
      <c r="O35" s="94">
        <f t="shared" si="2"/>
        <v>0</v>
      </c>
      <c r="P35" s="94">
        <f t="shared" si="3"/>
        <v>0</v>
      </c>
      <c r="Q35" s="94">
        <f t="shared" si="4"/>
        <v>0</v>
      </c>
      <c r="R35" s="94">
        <f t="shared" si="5"/>
        <v>0</v>
      </c>
      <c r="S35" s="94">
        <f t="shared" si="6"/>
        <v>0</v>
      </c>
      <c r="T35" t="e">
        <f>VLOOKUP(G35,'FTE Lookup fields'!$A$38:$C$43,3,FALSE)</f>
        <v>#N/A</v>
      </c>
      <c r="U35" t="e">
        <f>VLOOKUP(G35,'FTE Lookup fields'!$A$38:$C$43,2,FALSE)</f>
        <v>#N/A</v>
      </c>
      <c r="V35" s="83" t="str">
        <f t="shared" si="7"/>
        <v>,   / :  [ Company Code #]</v>
      </c>
    </row>
    <row r="36" spans="1:22" s="80" customFormat="1" ht="15" x14ac:dyDescent="0.25">
      <c r="A36" s="40"/>
      <c r="B36" s="40" t="e">
        <f>VLOOKUP(A36,'NETL Codes'!$A$1:$B$57,2,FALSE)</f>
        <v>#N/A</v>
      </c>
      <c r="C36" s="40"/>
      <c r="D36" s="40"/>
      <c r="E36" s="40"/>
      <c r="F36" s="40" t="s">
        <v>58</v>
      </c>
      <c r="G36" s="51" t="s">
        <v>206</v>
      </c>
      <c r="H36" s="79"/>
      <c r="I36" s="41"/>
      <c r="K36" s="81"/>
      <c r="L36" s="131" t="e">
        <f>VLOOKUP(Table1[[#This Row],[14 NETL Labor Support Area (Required)*
(See instructions, and select from pull-down menu.)]],'FTE Lookup fields'!$A$54:$B$57,2,FALSE)</f>
        <v>#N/A</v>
      </c>
      <c r="M36" s="93">
        <f t="shared" si="0"/>
        <v>0</v>
      </c>
      <c r="N36" s="94">
        <f t="shared" si="1"/>
        <v>0</v>
      </c>
      <c r="O36" s="94">
        <f t="shared" si="2"/>
        <v>0</v>
      </c>
      <c r="P36" s="94">
        <f t="shared" si="3"/>
        <v>0</v>
      </c>
      <c r="Q36" s="94">
        <f t="shared" si="4"/>
        <v>0</v>
      </c>
      <c r="R36" s="94">
        <f t="shared" si="5"/>
        <v>0</v>
      </c>
      <c r="S36" s="94">
        <f t="shared" si="6"/>
        <v>0</v>
      </c>
      <c r="T36" t="e">
        <f>VLOOKUP(G36,'FTE Lookup fields'!$A$38:$C$43,3,FALSE)</f>
        <v>#N/A</v>
      </c>
      <c r="U36" t="e">
        <f>VLOOKUP(G36,'FTE Lookup fields'!$A$38:$C$43,2,FALSE)</f>
        <v>#N/A</v>
      </c>
      <c r="V36" s="83" t="str">
        <f t="shared" si="7"/>
        <v>,   / :  [ Company Code #]</v>
      </c>
    </row>
    <row r="37" spans="1:22" s="80" customFormat="1" ht="15" x14ac:dyDescent="0.25">
      <c r="A37" s="40"/>
      <c r="B37" s="40" t="e">
        <f>VLOOKUP(A37,'NETL Codes'!$A$1:$B$57,2,FALSE)</f>
        <v>#N/A</v>
      </c>
      <c r="C37" s="40"/>
      <c r="D37" s="40"/>
      <c r="E37" s="40"/>
      <c r="F37" s="40" t="s">
        <v>58</v>
      </c>
      <c r="G37" s="51" t="s">
        <v>206</v>
      </c>
      <c r="H37" s="79"/>
      <c r="I37" s="41"/>
      <c r="K37" s="81"/>
      <c r="L37" s="131" t="e">
        <f>VLOOKUP(Table1[[#This Row],[14 NETL Labor Support Area (Required)*
(See instructions, and select from pull-down menu.)]],'FTE Lookup fields'!$A$54:$B$57,2,FALSE)</f>
        <v>#N/A</v>
      </c>
      <c r="M37" s="93">
        <f t="shared" si="0"/>
        <v>0</v>
      </c>
      <c r="N37" s="94">
        <f t="shared" si="1"/>
        <v>0</v>
      </c>
      <c r="O37" s="94">
        <f t="shared" si="2"/>
        <v>0</v>
      </c>
      <c r="P37" s="94">
        <f t="shared" si="3"/>
        <v>0</v>
      </c>
      <c r="Q37" s="94">
        <f t="shared" si="4"/>
        <v>0</v>
      </c>
      <c r="R37" s="94">
        <f t="shared" si="5"/>
        <v>0</v>
      </c>
      <c r="S37" s="94">
        <f t="shared" si="6"/>
        <v>0</v>
      </c>
      <c r="T37" t="e">
        <f>VLOOKUP(G37,'FTE Lookup fields'!$A$38:$C$43,3,FALSE)</f>
        <v>#N/A</v>
      </c>
      <c r="U37" t="e">
        <f>VLOOKUP(G37,'FTE Lookup fields'!$A$38:$C$43,2,FALSE)</f>
        <v>#N/A</v>
      </c>
      <c r="V37" s="83" t="str">
        <f t="shared" si="7"/>
        <v>,   / :  [ Company Code #]</v>
      </c>
    </row>
    <row r="38" spans="1:22" s="80" customFormat="1" ht="15" x14ac:dyDescent="0.25">
      <c r="A38" s="40"/>
      <c r="B38" s="40" t="e">
        <f>VLOOKUP(A38,'NETL Codes'!$A$1:$B$57,2,FALSE)</f>
        <v>#N/A</v>
      </c>
      <c r="C38" s="40"/>
      <c r="D38" s="40"/>
      <c r="E38" s="40"/>
      <c r="F38" s="40" t="s">
        <v>58</v>
      </c>
      <c r="G38" s="51" t="s">
        <v>206</v>
      </c>
      <c r="H38" s="79"/>
      <c r="I38" s="41"/>
      <c r="K38" s="81"/>
      <c r="L38" s="131" t="e">
        <f>VLOOKUP(Table1[[#This Row],[14 NETL Labor Support Area (Required)*
(See instructions, and select from pull-down menu.)]],'FTE Lookup fields'!$A$54:$B$57,2,FALSE)</f>
        <v>#N/A</v>
      </c>
      <c r="M38" s="93">
        <f t="shared" si="0"/>
        <v>0</v>
      </c>
      <c r="N38" s="94">
        <f t="shared" si="1"/>
        <v>0</v>
      </c>
      <c r="O38" s="94">
        <f t="shared" si="2"/>
        <v>0</v>
      </c>
      <c r="P38" s="94">
        <f t="shared" si="3"/>
        <v>0</v>
      </c>
      <c r="Q38" s="94">
        <f t="shared" si="4"/>
        <v>0</v>
      </c>
      <c r="R38" s="94">
        <f t="shared" si="5"/>
        <v>0</v>
      </c>
      <c r="S38" s="94">
        <f t="shared" si="6"/>
        <v>0</v>
      </c>
      <c r="T38" t="e">
        <f>VLOOKUP(G38,'FTE Lookup fields'!$A$38:$C$43,3,FALSE)</f>
        <v>#N/A</v>
      </c>
      <c r="U38" t="e">
        <f>VLOOKUP(G38,'FTE Lookup fields'!$A$38:$C$43,2,FALSE)</f>
        <v>#N/A</v>
      </c>
      <c r="V38" s="83" t="str">
        <f t="shared" si="7"/>
        <v>,   / :  [ Company Code #]</v>
      </c>
    </row>
    <row r="39" spans="1:22" s="80" customFormat="1" ht="15" x14ac:dyDescent="0.25">
      <c r="A39" s="40"/>
      <c r="B39" s="40" t="e">
        <f>VLOOKUP(A39,'NETL Codes'!$A$1:$B$57,2,FALSE)</f>
        <v>#N/A</v>
      </c>
      <c r="C39" s="40"/>
      <c r="D39" s="40"/>
      <c r="E39" s="40"/>
      <c r="F39" s="40" t="s">
        <v>58</v>
      </c>
      <c r="G39" s="51" t="s">
        <v>206</v>
      </c>
      <c r="H39" s="79"/>
      <c r="I39" s="41"/>
      <c r="K39" s="81"/>
      <c r="L39" s="131" t="e">
        <f>VLOOKUP(Table1[[#This Row],[14 NETL Labor Support Area (Required)*
(See instructions, and select from pull-down menu.)]],'FTE Lookup fields'!$A$54:$B$57,2,FALSE)</f>
        <v>#N/A</v>
      </c>
      <c r="M39" s="93">
        <f t="shared" si="0"/>
        <v>0</v>
      </c>
      <c r="N39" s="94">
        <f t="shared" si="1"/>
        <v>0</v>
      </c>
      <c r="O39" s="94">
        <f t="shared" si="2"/>
        <v>0</v>
      </c>
      <c r="P39" s="94">
        <f t="shared" si="3"/>
        <v>0</v>
      </c>
      <c r="Q39" s="94">
        <f t="shared" si="4"/>
        <v>0</v>
      </c>
      <c r="R39" s="94">
        <f t="shared" si="5"/>
        <v>0</v>
      </c>
      <c r="S39" s="94">
        <f t="shared" si="6"/>
        <v>0</v>
      </c>
      <c r="T39" t="e">
        <f>VLOOKUP(G39,'FTE Lookup fields'!$A$38:$C$43,3,FALSE)</f>
        <v>#N/A</v>
      </c>
      <c r="U39" t="e">
        <f>VLOOKUP(G39,'FTE Lookup fields'!$A$38:$C$43,2,FALSE)</f>
        <v>#N/A</v>
      </c>
      <c r="V39" s="83" t="str">
        <f t="shared" si="7"/>
        <v>,   / :  [ Company Code #]</v>
      </c>
    </row>
    <row r="40" spans="1:22" s="80" customFormat="1" ht="15" x14ac:dyDescent="0.25">
      <c r="A40" s="40"/>
      <c r="B40" s="40" t="e">
        <f>VLOOKUP(A40,'NETL Codes'!$A$1:$B$57,2,FALSE)</f>
        <v>#N/A</v>
      </c>
      <c r="C40" s="40"/>
      <c r="D40" s="40"/>
      <c r="E40" s="40"/>
      <c r="F40" s="40" t="s">
        <v>58</v>
      </c>
      <c r="G40" s="51" t="s">
        <v>206</v>
      </c>
      <c r="H40" s="79"/>
      <c r="I40" s="41"/>
      <c r="K40" s="81"/>
      <c r="L40" s="131" t="e">
        <f>VLOOKUP(Table1[[#This Row],[14 NETL Labor Support Area (Required)*
(See instructions, and select from pull-down menu.)]],'FTE Lookup fields'!$A$54:$B$57,2,FALSE)</f>
        <v>#N/A</v>
      </c>
      <c r="M40" s="93">
        <f t="shared" si="0"/>
        <v>0</v>
      </c>
      <c r="N40" s="94">
        <f t="shared" si="1"/>
        <v>0</v>
      </c>
      <c r="O40" s="94">
        <f t="shared" si="2"/>
        <v>0</v>
      </c>
      <c r="P40" s="94">
        <f t="shared" si="3"/>
        <v>0</v>
      </c>
      <c r="Q40" s="94">
        <f t="shared" si="4"/>
        <v>0</v>
      </c>
      <c r="R40" s="94">
        <f t="shared" si="5"/>
        <v>0</v>
      </c>
      <c r="S40" s="94">
        <f t="shared" si="6"/>
        <v>0</v>
      </c>
      <c r="T40" t="e">
        <f>VLOOKUP(G40,'FTE Lookup fields'!$A$38:$C$43,3,FALSE)</f>
        <v>#N/A</v>
      </c>
      <c r="U40" t="e">
        <f>VLOOKUP(G40,'FTE Lookup fields'!$A$38:$C$43,2,FALSE)</f>
        <v>#N/A</v>
      </c>
      <c r="V40" s="83" t="str">
        <f t="shared" si="7"/>
        <v>,   / :  [ Company Code #]</v>
      </c>
    </row>
    <row r="41" spans="1:22" s="80" customFormat="1" ht="15" x14ac:dyDescent="0.25">
      <c r="A41" s="40"/>
      <c r="B41" s="40" t="e">
        <f>VLOOKUP(A41,'NETL Codes'!$A$1:$B$57,2,FALSE)</f>
        <v>#N/A</v>
      </c>
      <c r="C41" s="40"/>
      <c r="D41" s="40"/>
      <c r="E41" s="40"/>
      <c r="F41" s="40" t="s">
        <v>58</v>
      </c>
      <c r="G41" s="51" t="s">
        <v>206</v>
      </c>
      <c r="H41" s="79"/>
      <c r="I41" s="41"/>
      <c r="K41" s="81"/>
      <c r="L41" s="131" t="e">
        <f>VLOOKUP(Table1[[#This Row],[14 NETL Labor Support Area (Required)*
(See instructions, and select from pull-down menu.)]],'FTE Lookup fields'!$A$54:$B$57,2,FALSE)</f>
        <v>#N/A</v>
      </c>
      <c r="M41" s="93">
        <f t="shared" si="0"/>
        <v>0</v>
      </c>
      <c r="N41" s="94">
        <f t="shared" si="1"/>
        <v>0</v>
      </c>
      <c r="O41" s="94">
        <f t="shared" si="2"/>
        <v>0</v>
      </c>
      <c r="P41" s="94">
        <f t="shared" si="3"/>
        <v>0</v>
      </c>
      <c r="Q41" s="94">
        <f t="shared" si="4"/>
        <v>0</v>
      </c>
      <c r="R41" s="94">
        <f t="shared" si="5"/>
        <v>0</v>
      </c>
      <c r="S41" s="94">
        <f t="shared" si="6"/>
        <v>0</v>
      </c>
      <c r="T41" t="e">
        <f>VLOOKUP(G41,'FTE Lookup fields'!$A$38:$C$43,3,FALSE)</f>
        <v>#N/A</v>
      </c>
      <c r="U41" t="e">
        <f>VLOOKUP(G41,'FTE Lookup fields'!$A$38:$C$43,2,FALSE)</f>
        <v>#N/A</v>
      </c>
      <c r="V41" s="83" t="str">
        <f t="shared" si="7"/>
        <v>,   / :  [ Company Code #]</v>
      </c>
    </row>
    <row r="42" spans="1:22" s="80" customFormat="1" ht="15" x14ac:dyDescent="0.25">
      <c r="A42" s="40"/>
      <c r="B42" s="40" t="e">
        <f>VLOOKUP(A42,'NETL Codes'!$A$1:$B$57,2,FALSE)</f>
        <v>#N/A</v>
      </c>
      <c r="C42" s="40"/>
      <c r="D42" s="40"/>
      <c r="E42" s="40"/>
      <c r="F42" s="40" t="s">
        <v>58</v>
      </c>
      <c r="G42" s="51" t="s">
        <v>206</v>
      </c>
      <c r="H42" s="79"/>
      <c r="I42" s="41"/>
      <c r="K42" s="81"/>
      <c r="L42" s="131" t="e">
        <f>VLOOKUP(Table1[[#This Row],[14 NETL Labor Support Area (Required)*
(See instructions, and select from pull-down menu.)]],'FTE Lookup fields'!$A$54:$B$57,2,FALSE)</f>
        <v>#N/A</v>
      </c>
      <c r="M42" s="93">
        <f t="shared" si="0"/>
        <v>0</v>
      </c>
      <c r="N42" s="94">
        <f t="shared" si="1"/>
        <v>0</v>
      </c>
      <c r="O42" s="94">
        <f t="shared" si="2"/>
        <v>0</v>
      </c>
      <c r="P42" s="94">
        <f t="shared" si="3"/>
        <v>0</v>
      </c>
      <c r="Q42" s="94">
        <f t="shared" si="4"/>
        <v>0</v>
      </c>
      <c r="R42" s="94">
        <f t="shared" si="5"/>
        <v>0</v>
      </c>
      <c r="S42" s="94">
        <f t="shared" si="6"/>
        <v>0</v>
      </c>
      <c r="T42" t="e">
        <f>VLOOKUP(G42,'FTE Lookup fields'!$A$38:$C$43,3,FALSE)</f>
        <v>#N/A</v>
      </c>
      <c r="U42" t="e">
        <f>VLOOKUP(G42,'FTE Lookup fields'!$A$38:$C$43,2,FALSE)</f>
        <v>#N/A</v>
      </c>
      <c r="V42" s="83" t="str">
        <f t="shared" si="7"/>
        <v>,   / :  [ Company Code #]</v>
      </c>
    </row>
    <row r="43" spans="1:22" s="80" customFormat="1" ht="15" x14ac:dyDescent="0.25">
      <c r="A43" s="40"/>
      <c r="B43" s="40" t="e">
        <f>VLOOKUP(A43,'NETL Codes'!$A$1:$B$57,2,FALSE)</f>
        <v>#N/A</v>
      </c>
      <c r="C43" s="40"/>
      <c r="D43" s="40"/>
      <c r="E43" s="40"/>
      <c r="F43" s="40" t="s">
        <v>58</v>
      </c>
      <c r="G43" s="51" t="s">
        <v>206</v>
      </c>
      <c r="H43" s="79"/>
      <c r="I43" s="41"/>
      <c r="K43" s="81"/>
      <c r="L43" s="131" t="e">
        <f>VLOOKUP(Table1[[#This Row],[14 NETL Labor Support Area (Required)*
(See instructions, and select from pull-down menu.)]],'FTE Lookup fields'!$A$54:$B$57,2,FALSE)</f>
        <v>#N/A</v>
      </c>
      <c r="M43" s="93">
        <f t="shared" si="0"/>
        <v>0</v>
      </c>
      <c r="N43" s="94">
        <f t="shared" si="1"/>
        <v>0</v>
      </c>
      <c r="O43" s="94">
        <f t="shared" si="2"/>
        <v>0</v>
      </c>
      <c r="P43" s="94">
        <f t="shared" si="3"/>
        <v>0</v>
      </c>
      <c r="Q43" s="94">
        <f t="shared" si="4"/>
        <v>0</v>
      </c>
      <c r="R43" s="94">
        <f t="shared" si="5"/>
        <v>0</v>
      </c>
      <c r="S43" s="94">
        <f t="shared" si="6"/>
        <v>0</v>
      </c>
      <c r="T43" t="e">
        <f>VLOOKUP(G43,'FTE Lookup fields'!$A$38:$C$43,3,FALSE)</f>
        <v>#N/A</v>
      </c>
      <c r="U43" t="e">
        <f>VLOOKUP(G43,'FTE Lookup fields'!$A$38:$C$43,2,FALSE)</f>
        <v>#N/A</v>
      </c>
      <c r="V43" s="83" t="str">
        <f t="shared" si="7"/>
        <v>,   / :  [ Company Code #]</v>
      </c>
    </row>
    <row r="44" spans="1:22" s="80" customFormat="1" ht="15" x14ac:dyDescent="0.25">
      <c r="A44" s="40"/>
      <c r="B44" s="40" t="e">
        <f>VLOOKUP(A44,'NETL Codes'!$A$1:$B$57,2,FALSE)</f>
        <v>#N/A</v>
      </c>
      <c r="C44" s="40"/>
      <c r="D44" s="40"/>
      <c r="E44" s="40"/>
      <c r="F44" s="40" t="s">
        <v>58</v>
      </c>
      <c r="G44" s="51" t="s">
        <v>206</v>
      </c>
      <c r="H44" s="79"/>
      <c r="I44" s="41"/>
      <c r="K44" s="81"/>
      <c r="L44" s="131" t="e">
        <f>VLOOKUP(Table1[[#This Row],[14 NETL Labor Support Area (Required)*
(See instructions, and select from pull-down menu.)]],'FTE Lookup fields'!$A$54:$B$57,2,FALSE)</f>
        <v>#N/A</v>
      </c>
      <c r="M44" s="93">
        <f t="shared" si="0"/>
        <v>0</v>
      </c>
      <c r="N44" s="94">
        <f t="shared" si="1"/>
        <v>0</v>
      </c>
      <c r="O44" s="94">
        <f t="shared" si="2"/>
        <v>0</v>
      </c>
      <c r="P44" s="94">
        <f t="shared" si="3"/>
        <v>0</v>
      </c>
      <c r="Q44" s="94">
        <f t="shared" si="4"/>
        <v>0</v>
      </c>
      <c r="R44" s="94">
        <f t="shared" si="5"/>
        <v>0</v>
      </c>
      <c r="S44" s="94">
        <f t="shared" si="6"/>
        <v>0</v>
      </c>
      <c r="T44" t="e">
        <f>VLOOKUP(G44,'FTE Lookup fields'!$A$38:$C$43,3,FALSE)</f>
        <v>#N/A</v>
      </c>
      <c r="U44" t="e">
        <f>VLOOKUP(G44,'FTE Lookup fields'!$A$38:$C$43,2,FALSE)</f>
        <v>#N/A</v>
      </c>
      <c r="V44" s="83" t="str">
        <f t="shared" si="7"/>
        <v>,   / :  [ Company Code #]</v>
      </c>
    </row>
    <row r="45" spans="1:22" s="80" customFormat="1" ht="15" x14ac:dyDescent="0.25">
      <c r="A45" s="40"/>
      <c r="B45" s="40" t="e">
        <f>VLOOKUP(A45,'NETL Codes'!$A$1:$B$57,2,FALSE)</f>
        <v>#N/A</v>
      </c>
      <c r="C45" s="40"/>
      <c r="D45" s="40"/>
      <c r="E45" s="40"/>
      <c r="F45" s="40" t="s">
        <v>58</v>
      </c>
      <c r="G45" s="51" t="s">
        <v>206</v>
      </c>
      <c r="H45" s="79"/>
      <c r="I45" s="41"/>
      <c r="K45" s="81"/>
      <c r="L45" s="131" t="e">
        <f>VLOOKUP(Table1[[#This Row],[14 NETL Labor Support Area (Required)*
(See instructions, and select from pull-down menu.)]],'FTE Lookup fields'!$A$54:$B$57,2,FALSE)</f>
        <v>#N/A</v>
      </c>
      <c r="M45" s="93">
        <f t="shared" si="0"/>
        <v>0</v>
      </c>
      <c r="N45" s="94">
        <f t="shared" si="1"/>
        <v>0</v>
      </c>
      <c r="O45" s="94">
        <f t="shared" si="2"/>
        <v>0</v>
      </c>
      <c r="P45" s="94">
        <f t="shared" si="3"/>
        <v>0</v>
      </c>
      <c r="Q45" s="94">
        <f t="shared" si="4"/>
        <v>0</v>
      </c>
      <c r="R45" s="94">
        <f t="shared" si="5"/>
        <v>0</v>
      </c>
      <c r="S45" s="94">
        <f t="shared" si="6"/>
        <v>0</v>
      </c>
      <c r="T45" t="e">
        <f>VLOOKUP(G45,'FTE Lookup fields'!$A$38:$C$43,3,FALSE)</f>
        <v>#N/A</v>
      </c>
      <c r="U45" t="e">
        <f>VLOOKUP(G45,'FTE Lookup fields'!$A$38:$C$43,2,FALSE)</f>
        <v>#N/A</v>
      </c>
      <c r="V45" s="83" t="str">
        <f t="shared" si="7"/>
        <v>,   / :  [ Company Code #]</v>
      </c>
    </row>
    <row r="46" spans="1:22" s="80" customFormat="1" ht="15" x14ac:dyDescent="0.25">
      <c r="A46" s="40"/>
      <c r="B46" s="40" t="e">
        <f>VLOOKUP(A46,'NETL Codes'!$A$1:$B$57,2,FALSE)</f>
        <v>#N/A</v>
      </c>
      <c r="C46" s="40"/>
      <c r="D46" s="40"/>
      <c r="E46" s="40"/>
      <c r="F46" s="40" t="s">
        <v>58</v>
      </c>
      <c r="G46" s="51" t="s">
        <v>206</v>
      </c>
      <c r="H46" s="79"/>
      <c r="I46" s="41"/>
      <c r="K46" s="81"/>
      <c r="L46" s="131" t="e">
        <f>VLOOKUP(Table1[[#This Row],[14 NETL Labor Support Area (Required)*
(See instructions, and select from pull-down menu.)]],'FTE Lookup fields'!$A$54:$B$57,2,FALSE)</f>
        <v>#N/A</v>
      </c>
      <c r="M46" s="93">
        <f t="shared" si="0"/>
        <v>0</v>
      </c>
      <c r="N46" s="94">
        <f t="shared" si="1"/>
        <v>0</v>
      </c>
      <c r="O46" s="94">
        <f t="shared" si="2"/>
        <v>0</v>
      </c>
      <c r="P46" s="94">
        <f t="shared" si="3"/>
        <v>0</v>
      </c>
      <c r="Q46" s="94">
        <f t="shared" si="4"/>
        <v>0</v>
      </c>
      <c r="R46" s="94">
        <f t="shared" si="5"/>
        <v>0</v>
      </c>
      <c r="S46" s="94">
        <f t="shared" si="6"/>
        <v>0</v>
      </c>
      <c r="T46" t="e">
        <f>VLOOKUP(G46,'FTE Lookup fields'!$A$38:$C$43,3,FALSE)</f>
        <v>#N/A</v>
      </c>
      <c r="U46" t="e">
        <f>VLOOKUP(G46,'FTE Lookup fields'!$A$38:$C$43,2,FALSE)</f>
        <v>#N/A</v>
      </c>
      <c r="V46" s="83" t="str">
        <f t="shared" si="7"/>
        <v>,   / :  [ Company Code #]</v>
      </c>
    </row>
    <row r="47" spans="1:22" s="80" customFormat="1" ht="15" x14ac:dyDescent="0.25">
      <c r="A47" s="40"/>
      <c r="B47" s="40" t="e">
        <f>VLOOKUP(A47,'NETL Codes'!$A$1:$B$57,2,FALSE)</f>
        <v>#N/A</v>
      </c>
      <c r="C47" s="40"/>
      <c r="D47" s="40"/>
      <c r="E47" s="40"/>
      <c r="F47" s="40" t="s">
        <v>58</v>
      </c>
      <c r="G47" s="51" t="s">
        <v>206</v>
      </c>
      <c r="H47" s="79"/>
      <c r="I47" s="41"/>
      <c r="K47" s="81"/>
      <c r="L47" s="131" t="e">
        <f>VLOOKUP(Table1[[#This Row],[14 NETL Labor Support Area (Required)*
(See instructions, and select from pull-down menu.)]],'FTE Lookup fields'!$A$54:$B$57,2,FALSE)</f>
        <v>#N/A</v>
      </c>
      <c r="M47" s="93">
        <f t="shared" si="0"/>
        <v>0</v>
      </c>
      <c r="N47" s="94">
        <f t="shared" si="1"/>
        <v>0</v>
      </c>
      <c r="O47" s="94">
        <f t="shared" si="2"/>
        <v>0</v>
      </c>
      <c r="P47" s="94">
        <f t="shared" si="3"/>
        <v>0</v>
      </c>
      <c r="Q47" s="94">
        <f t="shared" si="4"/>
        <v>0</v>
      </c>
      <c r="R47" s="94">
        <f t="shared" si="5"/>
        <v>0</v>
      </c>
      <c r="S47" s="94">
        <f t="shared" si="6"/>
        <v>0</v>
      </c>
      <c r="T47" t="e">
        <f>VLOOKUP(G47,'FTE Lookup fields'!$A$38:$C$43,3,FALSE)</f>
        <v>#N/A</v>
      </c>
      <c r="U47" t="e">
        <f>VLOOKUP(G47,'FTE Lookup fields'!$A$38:$C$43,2,FALSE)</f>
        <v>#N/A</v>
      </c>
      <c r="V47" s="83" t="str">
        <f t="shared" si="7"/>
        <v>,   / :  [ Company Code #]</v>
      </c>
    </row>
    <row r="48" spans="1:22" s="80" customFormat="1" ht="15" x14ac:dyDescent="0.25">
      <c r="A48" s="40"/>
      <c r="B48" s="40" t="e">
        <f>VLOOKUP(A48,'NETL Codes'!$A$1:$B$57,2,FALSE)</f>
        <v>#N/A</v>
      </c>
      <c r="C48" s="40"/>
      <c r="D48" s="40"/>
      <c r="E48" s="40"/>
      <c r="F48" s="40" t="s">
        <v>58</v>
      </c>
      <c r="G48" s="51" t="s">
        <v>206</v>
      </c>
      <c r="H48" s="79"/>
      <c r="I48" s="41"/>
      <c r="K48" s="81"/>
      <c r="L48" s="131" t="e">
        <f>VLOOKUP(Table1[[#This Row],[14 NETL Labor Support Area (Required)*
(See instructions, and select from pull-down menu.)]],'FTE Lookup fields'!$A$54:$B$57,2,FALSE)</f>
        <v>#N/A</v>
      </c>
      <c r="M48" s="93">
        <f t="shared" si="0"/>
        <v>0</v>
      </c>
      <c r="N48" s="94">
        <f t="shared" si="1"/>
        <v>0</v>
      </c>
      <c r="O48" s="94">
        <f t="shared" si="2"/>
        <v>0</v>
      </c>
      <c r="P48" s="94">
        <f t="shared" si="3"/>
        <v>0</v>
      </c>
      <c r="Q48" s="94">
        <f t="shared" si="4"/>
        <v>0</v>
      </c>
      <c r="R48" s="94">
        <f t="shared" si="5"/>
        <v>0</v>
      </c>
      <c r="S48" s="94">
        <f t="shared" si="6"/>
        <v>0</v>
      </c>
      <c r="T48" t="e">
        <f>VLOOKUP(G48,'FTE Lookup fields'!$A$38:$C$43,3,FALSE)</f>
        <v>#N/A</v>
      </c>
      <c r="U48" t="e">
        <f>VLOOKUP(G48,'FTE Lookup fields'!$A$38:$C$43,2,FALSE)</f>
        <v>#N/A</v>
      </c>
      <c r="V48" s="83" t="str">
        <f t="shared" si="7"/>
        <v>,   / :  [ Company Code #]</v>
      </c>
    </row>
    <row r="49" spans="1:22" s="80" customFormat="1" ht="15" x14ac:dyDescent="0.25">
      <c r="A49" s="40"/>
      <c r="B49" s="40" t="e">
        <f>VLOOKUP(A49,'NETL Codes'!$A$1:$B$57,2,FALSE)</f>
        <v>#N/A</v>
      </c>
      <c r="C49" s="40"/>
      <c r="D49" s="40"/>
      <c r="E49" s="40"/>
      <c r="F49" s="40" t="s">
        <v>58</v>
      </c>
      <c r="G49" s="51" t="s">
        <v>206</v>
      </c>
      <c r="H49" s="79"/>
      <c r="I49" s="41"/>
      <c r="K49" s="81"/>
      <c r="L49" s="131" t="e">
        <f>VLOOKUP(Table1[[#This Row],[14 NETL Labor Support Area (Required)*
(See instructions, and select from pull-down menu.)]],'FTE Lookup fields'!$A$54:$B$57,2,FALSE)</f>
        <v>#N/A</v>
      </c>
      <c r="M49" s="93">
        <f t="shared" si="0"/>
        <v>0</v>
      </c>
      <c r="N49" s="94">
        <f t="shared" si="1"/>
        <v>0</v>
      </c>
      <c r="O49" s="94">
        <f t="shared" si="2"/>
        <v>0</v>
      </c>
      <c r="P49" s="94">
        <f t="shared" si="3"/>
        <v>0</v>
      </c>
      <c r="Q49" s="94">
        <f t="shared" si="4"/>
        <v>0</v>
      </c>
      <c r="R49" s="94">
        <f t="shared" si="5"/>
        <v>0</v>
      </c>
      <c r="S49" s="94">
        <f t="shared" si="6"/>
        <v>0</v>
      </c>
      <c r="T49" t="e">
        <f>VLOOKUP(G49,'FTE Lookup fields'!$A$38:$C$43,3,FALSE)</f>
        <v>#N/A</v>
      </c>
      <c r="U49" t="e">
        <f>VLOOKUP(G49,'FTE Lookup fields'!$A$38:$C$43,2,FALSE)</f>
        <v>#N/A</v>
      </c>
      <c r="V49" s="83" t="str">
        <f t="shared" si="7"/>
        <v>,   / :  [ Company Code #]</v>
      </c>
    </row>
    <row r="50" spans="1:22" s="80" customFormat="1" ht="15" x14ac:dyDescent="0.25">
      <c r="A50" s="40"/>
      <c r="B50" s="40" t="e">
        <f>VLOOKUP(A50,'NETL Codes'!$A$1:$B$57,2,FALSE)</f>
        <v>#N/A</v>
      </c>
      <c r="C50" s="40"/>
      <c r="D50" s="40"/>
      <c r="E50" s="40"/>
      <c r="F50" s="40" t="s">
        <v>58</v>
      </c>
      <c r="G50" s="51" t="s">
        <v>206</v>
      </c>
      <c r="H50" s="79"/>
      <c r="I50" s="41"/>
      <c r="K50" s="81"/>
      <c r="L50" s="131" t="e">
        <f>VLOOKUP(Table1[[#This Row],[14 NETL Labor Support Area (Required)*
(See instructions, and select from pull-down menu.)]],'FTE Lookup fields'!$A$54:$B$57,2,FALSE)</f>
        <v>#N/A</v>
      </c>
      <c r="M50" s="93">
        <f t="shared" si="0"/>
        <v>0</v>
      </c>
      <c r="N50" s="94">
        <f t="shared" si="1"/>
        <v>0</v>
      </c>
      <c r="O50" s="94">
        <f t="shared" si="2"/>
        <v>0</v>
      </c>
      <c r="P50" s="94">
        <f t="shared" si="3"/>
        <v>0</v>
      </c>
      <c r="Q50" s="94">
        <f t="shared" si="4"/>
        <v>0</v>
      </c>
      <c r="R50" s="94">
        <f t="shared" si="5"/>
        <v>0</v>
      </c>
      <c r="S50" s="94">
        <f t="shared" si="6"/>
        <v>0</v>
      </c>
      <c r="T50" t="e">
        <f>VLOOKUP(G50,'FTE Lookup fields'!$A$38:$C$43,3,FALSE)</f>
        <v>#N/A</v>
      </c>
      <c r="U50" t="e">
        <f>VLOOKUP(G50,'FTE Lookup fields'!$A$38:$C$43,2,FALSE)</f>
        <v>#N/A</v>
      </c>
      <c r="V50" s="83" t="str">
        <f t="shared" si="7"/>
        <v>,   / :  [ Company Code #]</v>
      </c>
    </row>
    <row r="51" spans="1:22" s="80" customFormat="1" ht="15" x14ac:dyDescent="0.25">
      <c r="A51" s="40"/>
      <c r="B51" s="40" t="e">
        <f>VLOOKUP(A51,'NETL Codes'!$A$1:$B$57,2,FALSE)</f>
        <v>#N/A</v>
      </c>
      <c r="C51" s="40"/>
      <c r="D51" s="40"/>
      <c r="E51" s="40"/>
      <c r="F51" s="40" t="s">
        <v>58</v>
      </c>
      <c r="G51" s="51" t="s">
        <v>206</v>
      </c>
      <c r="H51" s="79"/>
      <c r="I51" s="41"/>
      <c r="K51" s="81"/>
      <c r="L51" s="131" t="e">
        <f>VLOOKUP(Table1[[#This Row],[14 NETL Labor Support Area (Required)*
(See instructions, and select from pull-down menu.)]],'FTE Lookup fields'!$A$54:$B$57,2,FALSE)</f>
        <v>#N/A</v>
      </c>
      <c r="M51" s="93">
        <f t="shared" si="0"/>
        <v>0</v>
      </c>
      <c r="N51" s="94">
        <f t="shared" si="1"/>
        <v>0</v>
      </c>
      <c r="O51" s="94">
        <f t="shared" si="2"/>
        <v>0</v>
      </c>
      <c r="P51" s="94">
        <f t="shared" si="3"/>
        <v>0</v>
      </c>
      <c r="Q51" s="94">
        <f t="shared" si="4"/>
        <v>0</v>
      </c>
      <c r="R51" s="94">
        <f t="shared" si="5"/>
        <v>0</v>
      </c>
      <c r="S51" s="94">
        <f t="shared" si="6"/>
        <v>0</v>
      </c>
      <c r="T51" t="e">
        <f>VLOOKUP(G51,'FTE Lookup fields'!$A$38:$C$43,3,FALSE)</f>
        <v>#N/A</v>
      </c>
      <c r="U51" t="e">
        <f>VLOOKUP(G51,'FTE Lookup fields'!$A$38:$C$43,2,FALSE)</f>
        <v>#N/A</v>
      </c>
      <c r="V51" s="83" t="str">
        <f t="shared" si="7"/>
        <v>,   / :  [ Company Code #]</v>
      </c>
    </row>
    <row r="52" spans="1:22" s="80" customFormat="1" ht="15" x14ac:dyDescent="0.25">
      <c r="A52" s="40"/>
      <c r="B52" s="40" t="e">
        <f>VLOOKUP(A52,'NETL Codes'!$A$1:$B$57,2,FALSE)</f>
        <v>#N/A</v>
      </c>
      <c r="C52" s="40"/>
      <c r="D52" s="40"/>
      <c r="E52" s="40"/>
      <c r="F52" s="40" t="s">
        <v>58</v>
      </c>
      <c r="G52" s="51" t="s">
        <v>206</v>
      </c>
      <c r="H52" s="79"/>
      <c r="I52" s="41"/>
      <c r="K52" s="81"/>
      <c r="L52" s="131" t="e">
        <f>VLOOKUP(Table1[[#This Row],[14 NETL Labor Support Area (Required)*
(See instructions, and select from pull-down menu.)]],'FTE Lookup fields'!$A$54:$B$57,2,FALSE)</f>
        <v>#N/A</v>
      </c>
      <c r="M52" s="93">
        <f t="shared" si="0"/>
        <v>0</v>
      </c>
      <c r="N52" s="94">
        <f t="shared" si="1"/>
        <v>0</v>
      </c>
      <c r="O52" s="94">
        <f t="shared" si="2"/>
        <v>0</v>
      </c>
      <c r="P52" s="94">
        <f t="shared" si="3"/>
        <v>0</v>
      </c>
      <c r="Q52" s="94">
        <f t="shared" si="4"/>
        <v>0</v>
      </c>
      <c r="R52" s="94">
        <f t="shared" si="5"/>
        <v>0</v>
      </c>
      <c r="S52" s="94">
        <f t="shared" si="6"/>
        <v>0</v>
      </c>
      <c r="T52" t="e">
        <f>VLOOKUP(G52,'FTE Lookup fields'!$A$38:$C$43,3,FALSE)</f>
        <v>#N/A</v>
      </c>
      <c r="U52" t="e">
        <f>VLOOKUP(G52,'FTE Lookup fields'!$A$38:$C$43,2,FALSE)</f>
        <v>#N/A</v>
      </c>
      <c r="V52" s="83" t="str">
        <f t="shared" si="7"/>
        <v>,   / :  [ Company Code #]</v>
      </c>
    </row>
    <row r="53" spans="1:22" s="80" customFormat="1" ht="15" x14ac:dyDescent="0.25">
      <c r="A53" s="40"/>
      <c r="B53" s="40" t="e">
        <f>VLOOKUP(A53,'NETL Codes'!$A$1:$B$57,2,FALSE)</f>
        <v>#N/A</v>
      </c>
      <c r="C53" s="40"/>
      <c r="D53" s="40"/>
      <c r="E53" s="40"/>
      <c r="F53" s="40" t="s">
        <v>58</v>
      </c>
      <c r="G53" s="51" t="s">
        <v>206</v>
      </c>
      <c r="H53" s="79"/>
      <c r="I53" s="41"/>
      <c r="K53" s="81"/>
      <c r="L53" s="131" t="e">
        <f>VLOOKUP(Table1[[#This Row],[14 NETL Labor Support Area (Required)*
(See instructions, and select from pull-down menu.)]],'FTE Lookup fields'!$A$54:$B$57,2,FALSE)</f>
        <v>#N/A</v>
      </c>
      <c r="M53" s="93">
        <f t="shared" si="0"/>
        <v>0</v>
      </c>
      <c r="N53" s="94">
        <f t="shared" si="1"/>
        <v>0</v>
      </c>
      <c r="O53" s="94">
        <f t="shared" si="2"/>
        <v>0</v>
      </c>
      <c r="P53" s="94">
        <f t="shared" si="3"/>
        <v>0</v>
      </c>
      <c r="Q53" s="94">
        <f t="shared" si="4"/>
        <v>0</v>
      </c>
      <c r="R53" s="94">
        <f t="shared" si="5"/>
        <v>0</v>
      </c>
      <c r="S53" s="94">
        <f t="shared" si="6"/>
        <v>0</v>
      </c>
      <c r="T53" t="e">
        <f>VLOOKUP(G53,'FTE Lookup fields'!$A$38:$C$43,3,FALSE)</f>
        <v>#N/A</v>
      </c>
      <c r="U53" t="e">
        <f>VLOOKUP(G53,'FTE Lookup fields'!$A$38:$C$43,2,FALSE)</f>
        <v>#N/A</v>
      </c>
      <c r="V53" s="83" t="str">
        <f t="shared" si="7"/>
        <v>,   / :  [ Company Code #]</v>
      </c>
    </row>
    <row r="54" spans="1:22" s="80" customFormat="1" ht="15" x14ac:dyDescent="0.25">
      <c r="A54" s="40"/>
      <c r="B54" s="40" t="e">
        <f>VLOOKUP(A54,'NETL Codes'!$A$1:$B$57,2,FALSE)</f>
        <v>#N/A</v>
      </c>
      <c r="C54" s="40"/>
      <c r="D54" s="40"/>
      <c r="E54" s="40"/>
      <c r="F54" s="40" t="s">
        <v>58</v>
      </c>
      <c r="G54" s="51" t="s">
        <v>206</v>
      </c>
      <c r="H54" s="79"/>
      <c r="I54" s="41"/>
      <c r="K54" s="81"/>
      <c r="L54" s="131" t="e">
        <f>VLOOKUP(Table1[[#This Row],[14 NETL Labor Support Area (Required)*
(See instructions, and select from pull-down menu.)]],'FTE Lookup fields'!$A$54:$B$57,2,FALSE)</f>
        <v>#N/A</v>
      </c>
      <c r="M54" s="93">
        <f t="shared" si="0"/>
        <v>0</v>
      </c>
      <c r="N54" s="94">
        <f t="shared" si="1"/>
        <v>0</v>
      </c>
      <c r="O54" s="94">
        <f t="shared" si="2"/>
        <v>0</v>
      </c>
      <c r="P54" s="94">
        <f t="shared" si="3"/>
        <v>0</v>
      </c>
      <c r="Q54" s="94">
        <f t="shared" si="4"/>
        <v>0</v>
      </c>
      <c r="R54" s="94">
        <f t="shared" si="5"/>
        <v>0</v>
      </c>
      <c r="S54" s="94">
        <f t="shared" si="6"/>
        <v>0</v>
      </c>
      <c r="T54" t="e">
        <f>VLOOKUP(G54,'FTE Lookup fields'!$A$38:$C$43,3,FALSE)</f>
        <v>#N/A</v>
      </c>
      <c r="U54" t="e">
        <f>VLOOKUP(G54,'FTE Lookup fields'!$A$38:$C$43,2,FALSE)</f>
        <v>#N/A</v>
      </c>
      <c r="V54" s="83" t="str">
        <f t="shared" si="7"/>
        <v>,   / :  [ Company Code #]</v>
      </c>
    </row>
    <row r="55" spans="1:22" s="80" customFormat="1" ht="15" x14ac:dyDescent="0.25">
      <c r="A55" s="40"/>
      <c r="B55" s="40" t="e">
        <f>VLOOKUP(A55,'NETL Codes'!$A$1:$B$57,2,FALSE)</f>
        <v>#N/A</v>
      </c>
      <c r="C55" s="40"/>
      <c r="D55" s="40"/>
      <c r="E55" s="40"/>
      <c r="F55" s="40" t="s">
        <v>58</v>
      </c>
      <c r="G55" s="51" t="s">
        <v>206</v>
      </c>
      <c r="H55" s="79"/>
      <c r="I55" s="41"/>
      <c r="K55" s="81"/>
      <c r="L55" s="131" t="e">
        <f>VLOOKUP(Table1[[#This Row],[14 NETL Labor Support Area (Required)*
(See instructions, and select from pull-down menu.)]],'FTE Lookup fields'!$A$54:$B$57,2,FALSE)</f>
        <v>#N/A</v>
      </c>
      <c r="M55" s="93">
        <f t="shared" si="0"/>
        <v>0</v>
      </c>
      <c r="N55" s="94">
        <f t="shared" si="1"/>
        <v>0</v>
      </c>
      <c r="O55" s="94">
        <f t="shared" si="2"/>
        <v>0</v>
      </c>
      <c r="P55" s="94">
        <f t="shared" si="3"/>
        <v>0</v>
      </c>
      <c r="Q55" s="94">
        <f t="shared" si="4"/>
        <v>0</v>
      </c>
      <c r="R55" s="94">
        <f t="shared" si="5"/>
        <v>0</v>
      </c>
      <c r="S55" s="94">
        <f t="shared" si="6"/>
        <v>0</v>
      </c>
      <c r="T55" t="e">
        <f>VLOOKUP(G55,'FTE Lookup fields'!$A$38:$C$43,3,FALSE)</f>
        <v>#N/A</v>
      </c>
      <c r="U55" t="e">
        <f>VLOOKUP(G55,'FTE Lookup fields'!$A$38:$C$43,2,FALSE)</f>
        <v>#N/A</v>
      </c>
      <c r="V55" s="83" t="str">
        <f t="shared" si="7"/>
        <v>,   / :  [ Company Code #]</v>
      </c>
    </row>
    <row r="56" spans="1:22" s="80" customFormat="1" ht="15" x14ac:dyDescent="0.25">
      <c r="A56" s="40"/>
      <c r="B56" s="40" t="e">
        <f>VLOOKUP(A56,'NETL Codes'!$A$1:$B$57,2,FALSE)</f>
        <v>#N/A</v>
      </c>
      <c r="C56" s="40"/>
      <c r="D56" s="40"/>
      <c r="E56" s="40"/>
      <c r="F56" s="40" t="s">
        <v>58</v>
      </c>
      <c r="G56" s="51" t="s">
        <v>206</v>
      </c>
      <c r="H56" s="79"/>
      <c r="I56" s="41"/>
      <c r="K56" s="81"/>
      <c r="L56" s="131" t="e">
        <f>VLOOKUP(Table1[[#This Row],[14 NETL Labor Support Area (Required)*
(See instructions, and select from pull-down menu.)]],'FTE Lookup fields'!$A$54:$B$57,2,FALSE)</f>
        <v>#N/A</v>
      </c>
      <c r="M56" s="93">
        <f t="shared" si="0"/>
        <v>0</v>
      </c>
      <c r="N56" s="94">
        <f t="shared" si="1"/>
        <v>0</v>
      </c>
      <c r="O56" s="94">
        <f t="shared" si="2"/>
        <v>0</v>
      </c>
      <c r="P56" s="94">
        <f t="shared" si="3"/>
        <v>0</v>
      </c>
      <c r="Q56" s="94">
        <f t="shared" si="4"/>
        <v>0</v>
      </c>
      <c r="R56" s="94">
        <f t="shared" si="5"/>
        <v>0</v>
      </c>
      <c r="S56" s="94">
        <f t="shared" si="6"/>
        <v>0</v>
      </c>
      <c r="T56" t="e">
        <f>VLOOKUP(G56,'FTE Lookup fields'!$A$38:$C$43,3,FALSE)</f>
        <v>#N/A</v>
      </c>
      <c r="U56" t="e">
        <f>VLOOKUP(G56,'FTE Lookup fields'!$A$38:$C$43,2,FALSE)</f>
        <v>#N/A</v>
      </c>
      <c r="V56" s="83" t="str">
        <f t="shared" si="7"/>
        <v>,   / :  [ Company Code #]</v>
      </c>
    </row>
    <row r="57" spans="1:22" s="80" customFormat="1" ht="15" x14ac:dyDescent="0.25">
      <c r="A57" s="40"/>
      <c r="B57" s="40" t="e">
        <f>VLOOKUP(A57,'NETL Codes'!$A$1:$B$57,2,FALSE)</f>
        <v>#N/A</v>
      </c>
      <c r="C57" s="40"/>
      <c r="D57" s="40"/>
      <c r="E57" s="40"/>
      <c r="F57" s="40" t="s">
        <v>58</v>
      </c>
      <c r="G57" s="51" t="s">
        <v>206</v>
      </c>
      <c r="H57" s="79"/>
      <c r="I57" s="41"/>
      <c r="K57" s="81"/>
      <c r="L57" s="131" t="e">
        <f>VLOOKUP(Table1[[#This Row],[14 NETL Labor Support Area (Required)*
(See instructions, and select from pull-down menu.)]],'FTE Lookup fields'!$A$54:$B$57,2,FALSE)</f>
        <v>#N/A</v>
      </c>
      <c r="M57" s="93">
        <f t="shared" si="0"/>
        <v>0</v>
      </c>
      <c r="N57" s="94">
        <f t="shared" si="1"/>
        <v>0</v>
      </c>
      <c r="O57" s="94">
        <f t="shared" si="2"/>
        <v>0</v>
      </c>
      <c r="P57" s="94">
        <f t="shared" si="3"/>
        <v>0</v>
      </c>
      <c r="Q57" s="94">
        <f t="shared" si="4"/>
        <v>0</v>
      </c>
      <c r="R57" s="94">
        <f t="shared" si="5"/>
        <v>0</v>
      </c>
      <c r="S57" s="94">
        <f t="shared" si="6"/>
        <v>0</v>
      </c>
      <c r="T57" t="e">
        <f>VLOOKUP(G57,'FTE Lookup fields'!$A$38:$C$43,3,FALSE)</f>
        <v>#N/A</v>
      </c>
      <c r="U57" t="e">
        <f>VLOOKUP(G57,'FTE Lookup fields'!$A$38:$C$43,2,FALSE)</f>
        <v>#N/A</v>
      </c>
      <c r="V57" s="83" t="str">
        <f t="shared" si="7"/>
        <v>,   / :  [ Company Code #]</v>
      </c>
    </row>
    <row r="58" spans="1:22" s="80" customFormat="1" ht="15" x14ac:dyDescent="0.25">
      <c r="A58" s="40"/>
      <c r="B58" s="40" t="e">
        <f>VLOOKUP(A58,'NETL Codes'!$A$1:$B$57,2,FALSE)</f>
        <v>#N/A</v>
      </c>
      <c r="C58" s="40"/>
      <c r="D58" s="40"/>
      <c r="E58" s="40"/>
      <c r="F58" s="40" t="s">
        <v>58</v>
      </c>
      <c r="G58" s="51" t="s">
        <v>206</v>
      </c>
      <c r="H58" s="79"/>
      <c r="I58" s="41"/>
      <c r="K58" s="81"/>
      <c r="L58" s="131" t="e">
        <f>VLOOKUP(Table1[[#This Row],[14 NETL Labor Support Area (Required)*
(See instructions, and select from pull-down menu.)]],'FTE Lookup fields'!$A$54:$B$57,2,FALSE)</f>
        <v>#N/A</v>
      </c>
      <c r="M58" s="93">
        <f t="shared" si="0"/>
        <v>0</v>
      </c>
      <c r="N58" s="94">
        <f t="shared" si="1"/>
        <v>0</v>
      </c>
      <c r="O58" s="94">
        <f t="shared" si="2"/>
        <v>0</v>
      </c>
      <c r="P58" s="94">
        <f t="shared" si="3"/>
        <v>0</v>
      </c>
      <c r="Q58" s="94">
        <f t="shared" si="4"/>
        <v>0</v>
      </c>
      <c r="R58" s="94">
        <f t="shared" si="5"/>
        <v>0</v>
      </c>
      <c r="S58" s="94">
        <f t="shared" si="6"/>
        <v>0</v>
      </c>
      <c r="T58" t="e">
        <f>VLOOKUP(G58,'FTE Lookup fields'!$A$38:$C$43,3,FALSE)</f>
        <v>#N/A</v>
      </c>
      <c r="U58" t="e">
        <f>VLOOKUP(G58,'FTE Lookup fields'!$A$38:$C$43,2,FALSE)</f>
        <v>#N/A</v>
      </c>
      <c r="V58" s="83" t="str">
        <f t="shared" si="7"/>
        <v>,   / :  [ Company Code #]</v>
      </c>
    </row>
    <row r="59" spans="1:22" s="80" customFormat="1" ht="15" x14ac:dyDescent="0.25">
      <c r="A59" s="40"/>
      <c r="B59" s="40" t="e">
        <f>VLOOKUP(A59,'NETL Codes'!$A$1:$B$57,2,FALSE)</f>
        <v>#N/A</v>
      </c>
      <c r="C59" s="40"/>
      <c r="D59" s="40"/>
      <c r="E59" s="40"/>
      <c r="F59" s="40" t="s">
        <v>58</v>
      </c>
      <c r="G59" s="51" t="s">
        <v>206</v>
      </c>
      <c r="H59" s="79"/>
      <c r="I59" s="41"/>
      <c r="K59" s="81"/>
      <c r="L59" s="131" t="e">
        <f>VLOOKUP(Table1[[#This Row],[14 NETL Labor Support Area (Required)*
(See instructions, and select from pull-down menu.)]],'FTE Lookup fields'!$A$54:$B$57,2,FALSE)</f>
        <v>#N/A</v>
      </c>
      <c r="M59" s="93">
        <f t="shared" si="0"/>
        <v>0</v>
      </c>
      <c r="N59" s="94">
        <f t="shared" si="1"/>
        <v>0</v>
      </c>
      <c r="O59" s="94">
        <f t="shared" si="2"/>
        <v>0</v>
      </c>
      <c r="P59" s="94">
        <f t="shared" si="3"/>
        <v>0</v>
      </c>
      <c r="Q59" s="94">
        <f t="shared" si="4"/>
        <v>0</v>
      </c>
      <c r="R59" s="94">
        <f t="shared" si="5"/>
        <v>0</v>
      </c>
      <c r="S59" s="94">
        <f t="shared" si="6"/>
        <v>0</v>
      </c>
      <c r="T59" t="e">
        <f>VLOOKUP(G59,'FTE Lookup fields'!$A$38:$C$43,3,FALSE)</f>
        <v>#N/A</v>
      </c>
      <c r="U59" t="e">
        <f>VLOOKUP(G59,'FTE Lookup fields'!$A$38:$C$43,2,FALSE)</f>
        <v>#N/A</v>
      </c>
      <c r="V59" s="83" t="str">
        <f t="shared" si="7"/>
        <v>,   / :  [ Company Code #]</v>
      </c>
    </row>
    <row r="60" spans="1:22" s="80" customFormat="1" ht="15" x14ac:dyDescent="0.25">
      <c r="A60" s="40"/>
      <c r="B60" s="40" t="e">
        <f>VLOOKUP(A60,'NETL Codes'!$A$1:$B$57,2,FALSE)</f>
        <v>#N/A</v>
      </c>
      <c r="C60" s="40"/>
      <c r="D60" s="40"/>
      <c r="E60" s="40"/>
      <c r="F60" s="40" t="s">
        <v>58</v>
      </c>
      <c r="G60" s="51" t="s">
        <v>206</v>
      </c>
      <c r="H60" s="79"/>
      <c r="I60" s="41"/>
      <c r="K60" s="81"/>
      <c r="L60" s="131" t="e">
        <f>VLOOKUP(Table1[[#This Row],[14 NETL Labor Support Area (Required)*
(See instructions, and select from pull-down menu.)]],'FTE Lookup fields'!$A$54:$B$57,2,FALSE)</f>
        <v>#N/A</v>
      </c>
      <c r="M60" s="93">
        <f t="shared" si="0"/>
        <v>0</v>
      </c>
      <c r="N60" s="94">
        <f t="shared" si="1"/>
        <v>0</v>
      </c>
      <c r="O60" s="94">
        <f t="shared" si="2"/>
        <v>0</v>
      </c>
      <c r="P60" s="94">
        <f t="shared" si="3"/>
        <v>0</v>
      </c>
      <c r="Q60" s="94">
        <f t="shared" si="4"/>
        <v>0</v>
      </c>
      <c r="R60" s="94">
        <f t="shared" si="5"/>
        <v>0</v>
      </c>
      <c r="S60" s="94">
        <f t="shared" si="6"/>
        <v>0</v>
      </c>
      <c r="T60" t="e">
        <f>VLOOKUP(G60,'FTE Lookup fields'!$A$38:$C$43,3,FALSE)</f>
        <v>#N/A</v>
      </c>
      <c r="U60" t="e">
        <f>VLOOKUP(G60,'FTE Lookup fields'!$A$38:$C$43,2,FALSE)</f>
        <v>#N/A</v>
      </c>
      <c r="V60" s="83" t="str">
        <f t="shared" si="7"/>
        <v>,   / :  [ Company Code #]</v>
      </c>
    </row>
    <row r="61" spans="1:22" s="80" customFormat="1" ht="15" x14ac:dyDescent="0.25">
      <c r="A61" s="40"/>
      <c r="B61" s="40" t="e">
        <f>VLOOKUP(A61,'NETL Codes'!$A$1:$B$57,2,FALSE)</f>
        <v>#N/A</v>
      </c>
      <c r="C61" s="40"/>
      <c r="D61" s="40"/>
      <c r="E61" s="40"/>
      <c r="F61" s="40" t="s">
        <v>58</v>
      </c>
      <c r="G61" s="51" t="s">
        <v>206</v>
      </c>
      <c r="H61" s="79"/>
      <c r="I61" s="41"/>
      <c r="K61" s="81"/>
      <c r="L61" s="131" t="e">
        <f>VLOOKUP(Table1[[#This Row],[14 NETL Labor Support Area (Required)*
(See instructions, and select from pull-down menu.)]],'FTE Lookup fields'!$A$54:$B$57,2,FALSE)</f>
        <v>#N/A</v>
      </c>
      <c r="M61" s="93">
        <f t="shared" si="0"/>
        <v>0</v>
      </c>
      <c r="N61" s="94">
        <f t="shared" si="1"/>
        <v>0</v>
      </c>
      <c r="O61" s="94">
        <f t="shared" si="2"/>
        <v>0</v>
      </c>
      <c r="P61" s="94">
        <f t="shared" si="3"/>
        <v>0</v>
      </c>
      <c r="Q61" s="94">
        <f t="shared" si="4"/>
        <v>0</v>
      </c>
      <c r="R61" s="94">
        <f t="shared" si="5"/>
        <v>0</v>
      </c>
      <c r="S61" s="94">
        <f t="shared" si="6"/>
        <v>0</v>
      </c>
      <c r="T61" t="e">
        <f>VLOOKUP(G61,'FTE Lookup fields'!$A$38:$C$43,3,FALSE)</f>
        <v>#N/A</v>
      </c>
      <c r="U61" t="e">
        <f>VLOOKUP(G61,'FTE Lookup fields'!$A$38:$C$43,2,FALSE)</f>
        <v>#N/A</v>
      </c>
      <c r="V61" s="83" t="str">
        <f t="shared" si="7"/>
        <v>,   / :  [ Company Code #]</v>
      </c>
    </row>
    <row r="62" spans="1:22" s="80" customFormat="1" ht="15" x14ac:dyDescent="0.25">
      <c r="A62" s="40"/>
      <c r="B62" s="40" t="e">
        <f>VLOOKUP(A62,'NETL Codes'!$A$1:$B$57,2,FALSE)</f>
        <v>#N/A</v>
      </c>
      <c r="C62" s="40"/>
      <c r="D62" s="40"/>
      <c r="E62" s="40"/>
      <c r="F62" s="40" t="s">
        <v>58</v>
      </c>
      <c r="G62" s="51" t="s">
        <v>206</v>
      </c>
      <c r="H62" s="79"/>
      <c r="I62" s="41"/>
      <c r="K62" s="81"/>
      <c r="L62" s="131" t="e">
        <f>VLOOKUP(Table1[[#This Row],[14 NETL Labor Support Area (Required)*
(See instructions, and select from pull-down menu.)]],'FTE Lookup fields'!$A$54:$B$57,2,FALSE)</f>
        <v>#N/A</v>
      </c>
      <c r="M62" s="93">
        <f t="shared" si="0"/>
        <v>0</v>
      </c>
      <c r="N62" s="94">
        <f t="shared" si="1"/>
        <v>0</v>
      </c>
      <c r="O62" s="94">
        <f t="shared" si="2"/>
        <v>0</v>
      </c>
      <c r="P62" s="94">
        <f t="shared" si="3"/>
        <v>0</v>
      </c>
      <c r="Q62" s="94">
        <f t="shared" si="4"/>
        <v>0</v>
      </c>
      <c r="R62" s="94">
        <f t="shared" si="5"/>
        <v>0</v>
      </c>
      <c r="S62" s="94">
        <f t="shared" si="6"/>
        <v>0</v>
      </c>
      <c r="T62" t="e">
        <f>VLOOKUP(G62,'FTE Lookup fields'!$A$38:$C$43,3,FALSE)</f>
        <v>#N/A</v>
      </c>
      <c r="U62" t="e">
        <f>VLOOKUP(G62,'FTE Lookup fields'!$A$38:$C$43,2,FALSE)</f>
        <v>#N/A</v>
      </c>
      <c r="V62" s="83" t="str">
        <f t="shared" si="7"/>
        <v>,   / :  [ Company Code #]</v>
      </c>
    </row>
    <row r="63" spans="1:22" s="80" customFormat="1" ht="15" x14ac:dyDescent="0.25">
      <c r="A63" s="40"/>
      <c r="B63" s="40" t="e">
        <f>VLOOKUP(A63,'NETL Codes'!$A$1:$B$57,2,FALSE)</f>
        <v>#N/A</v>
      </c>
      <c r="C63" s="40"/>
      <c r="D63" s="40"/>
      <c r="E63" s="40"/>
      <c r="F63" s="40" t="s">
        <v>58</v>
      </c>
      <c r="G63" s="51" t="s">
        <v>206</v>
      </c>
      <c r="H63" s="79"/>
      <c r="I63" s="41"/>
      <c r="K63" s="81"/>
      <c r="L63" s="131" t="e">
        <f>VLOOKUP(Table1[[#This Row],[14 NETL Labor Support Area (Required)*
(See instructions, and select from pull-down menu.)]],'FTE Lookup fields'!$A$54:$B$57,2,FALSE)</f>
        <v>#N/A</v>
      </c>
      <c r="M63" s="93">
        <f t="shared" si="0"/>
        <v>0</v>
      </c>
      <c r="N63" s="94">
        <f t="shared" si="1"/>
        <v>0</v>
      </c>
      <c r="O63" s="94">
        <f t="shared" si="2"/>
        <v>0</v>
      </c>
      <c r="P63" s="94">
        <f t="shared" si="3"/>
        <v>0</v>
      </c>
      <c r="Q63" s="94">
        <f t="shared" si="4"/>
        <v>0</v>
      </c>
      <c r="R63" s="94">
        <f t="shared" si="5"/>
        <v>0</v>
      </c>
      <c r="S63" s="94">
        <f t="shared" si="6"/>
        <v>0</v>
      </c>
      <c r="T63" t="e">
        <f>VLOOKUP(G63,'FTE Lookup fields'!$A$38:$C$43,3,FALSE)</f>
        <v>#N/A</v>
      </c>
      <c r="U63" t="e">
        <f>VLOOKUP(G63,'FTE Lookup fields'!$A$38:$C$43,2,FALSE)</f>
        <v>#N/A</v>
      </c>
      <c r="V63" s="83" t="str">
        <f t="shared" si="7"/>
        <v>,   / :  [ Company Code #]</v>
      </c>
    </row>
    <row r="64" spans="1:22" s="80" customFormat="1" ht="15" x14ac:dyDescent="0.25">
      <c r="A64" s="40"/>
      <c r="B64" s="40" t="e">
        <f>VLOOKUP(A64,'NETL Codes'!$A$1:$B$57,2,FALSE)</f>
        <v>#N/A</v>
      </c>
      <c r="C64" s="40"/>
      <c r="D64" s="40"/>
      <c r="E64" s="40"/>
      <c r="F64" s="40" t="s">
        <v>58</v>
      </c>
      <c r="G64" s="51" t="s">
        <v>206</v>
      </c>
      <c r="H64" s="79"/>
      <c r="I64" s="41"/>
      <c r="K64" s="81"/>
      <c r="L64" s="131" t="e">
        <f>VLOOKUP(Table1[[#This Row],[14 NETL Labor Support Area (Required)*
(See instructions, and select from pull-down menu.)]],'FTE Lookup fields'!$A$54:$B$57,2,FALSE)</f>
        <v>#N/A</v>
      </c>
      <c r="M64" s="93">
        <f t="shared" si="0"/>
        <v>0</v>
      </c>
      <c r="N64" s="94">
        <f t="shared" si="1"/>
        <v>0</v>
      </c>
      <c r="O64" s="94">
        <f t="shared" si="2"/>
        <v>0</v>
      </c>
      <c r="P64" s="94">
        <f t="shared" si="3"/>
        <v>0</v>
      </c>
      <c r="Q64" s="94">
        <f t="shared" si="4"/>
        <v>0</v>
      </c>
      <c r="R64" s="94">
        <f t="shared" si="5"/>
        <v>0</v>
      </c>
      <c r="S64" s="94">
        <f t="shared" si="6"/>
        <v>0</v>
      </c>
      <c r="T64" t="e">
        <f>VLOOKUP(G64,'FTE Lookup fields'!$A$38:$C$43,3,FALSE)</f>
        <v>#N/A</v>
      </c>
      <c r="U64" t="e">
        <f>VLOOKUP(G64,'FTE Lookup fields'!$A$38:$C$43,2,FALSE)</f>
        <v>#N/A</v>
      </c>
      <c r="V64" s="83" t="str">
        <f t="shared" si="7"/>
        <v>,   / :  [ Company Code #]</v>
      </c>
    </row>
    <row r="65" spans="1:22" s="80" customFormat="1" ht="15" x14ac:dyDescent="0.25">
      <c r="A65" s="40"/>
      <c r="B65" s="40" t="e">
        <f>VLOOKUP(A65,'NETL Codes'!$A$1:$B$57,2,FALSE)</f>
        <v>#N/A</v>
      </c>
      <c r="C65" s="40"/>
      <c r="D65" s="40"/>
      <c r="E65" s="40"/>
      <c r="F65" s="40" t="s">
        <v>58</v>
      </c>
      <c r="G65" s="51" t="s">
        <v>206</v>
      </c>
      <c r="H65" s="79"/>
      <c r="I65" s="41"/>
      <c r="K65" s="81"/>
      <c r="L65" s="131" t="e">
        <f>VLOOKUP(Table1[[#This Row],[14 NETL Labor Support Area (Required)*
(See instructions, and select from pull-down menu.)]],'FTE Lookup fields'!$A$54:$B$57,2,FALSE)</f>
        <v>#N/A</v>
      </c>
      <c r="M65" s="93">
        <f t="shared" si="0"/>
        <v>0</v>
      </c>
      <c r="N65" s="94">
        <f t="shared" si="1"/>
        <v>0</v>
      </c>
      <c r="O65" s="94">
        <f t="shared" si="2"/>
        <v>0</v>
      </c>
      <c r="P65" s="94">
        <f t="shared" si="3"/>
        <v>0</v>
      </c>
      <c r="Q65" s="94">
        <f t="shared" si="4"/>
        <v>0</v>
      </c>
      <c r="R65" s="94">
        <f t="shared" si="5"/>
        <v>0</v>
      </c>
      <c r="S65" s="94">
        <f t="shared" si="6"/>
        <v>0</v>
      </c>
      <c r="T65" t="e">
        <f>VLOOKUP(G65,'FTE Lookup fields'!$A$38:$C$43,3,FALSE)</f>
        <v>#N/A</v>
      </c>
      <c r="U65" t="e">
        <f>VLOOKUP(G65,'FTE Lookup fields'!$A$38:$C$43,2,FALSE)</f>
        <v>#N/A</v>
      </c>
      <c r="V65" s="83" t="str">
        <f t="shared" si="7"/>
        <v>,   / :  [ Company Code #]</v>
      </c>
    </row>
    <row r="66" spans="1:22" s="80" customFormat="1" ht="15" x14ac:dyDescent="0.25">
      <c r="A66" s="40"/>
      <c r="B66" s="40" t="e">
        <f>VLOOKUP(A66,'NETL Codes'!$A$1:$B$57,2,FALSE)</f>
        <v>#N/A</v>
      </c>
      <c r="C66" s="40"/>
      <c r="D66" s="40"/>
      <c r="E66" s="40"/>
      <c r="F66" s="40" t="s">
        <v>58</v>
      </c>
      <c r="G66" s="51" t="s">
        <v>206</v>
      </c>
      <c r="H66" s="79"/>
      <c r="I66" s="41"/>
      <c r="K66" s="81"/>
      <c r="L66" s="131" t="e">
        <f>VLOOKUP(Table1[[#This Row],[14 NETL Labor Support Area (Required)*
(See instructions, and select from pull-down menu.)]],'FTE Lookup fields'!$A$54:$B$57,2,FALSE)</f>
        <v>#N/A</v>
      </c>
      <c r="M66" s="93">
        <f t="shared" si="0"/>
        <v>0</v>
      </c>
      <c r="N66" s="94">
        <f t="shared" si="1"/>
        <v>0</v>
      </c>
      <c r="O66" s="94">
        <f t="shared" si="2"/>
        <v>0</v>
      </c>
      <c r="P66" s="94">
        <f t="shared" si="3"/>
        <v>0</v>
      </c>
      <c r="Q66" s="94">
        <f t="shared" si="4"/>
        <v>0</v>
      </c>
      <c r="R66" s="94">
        <f t="shared" si="5"/>
        <v>0</v>
      </c>
      <c r="S66" s="94">
        <f t="shared" si="6"/>
        <v>0</v>
      </c>
      <c r="T66" t="e">
        <f>VLOOKUP(G66,'FTE Lookup fields'!$A$38:$C$43,3,FALSE)</f>
        <v>#N/A</v>
      </c>
      <c r="U66" t="e">
        <f>VLOOKUP(G66,'FTE Lookup fields'!$A$38:$C$43,2,FALSE)</f>
        <v>#N/A</v>
      </c>
      <c r="V66" s="83" t="str">
        <f t="shared" si="7"/>
        <v>,   / :  [ Company Code #]</v>
      </c>
    </row>
    <row r="67" spans="1:22" s="80" customFormat="1" ht="15" x14ac:dyDescent="0.25">
      <c r="A67" s="40"/>
      <c r="B67" s="40" t="e">
        <f>VLOOKUP(A67,'NETL Codes'!$A$1:$B$57,2,FALSE)</f>
        <v>#N/A</v>
      </c>
      <c r="C67" s="40"/>
      <c r="D67" s="40"/>
      <c r="E67" s="40"/>
      <c r="F67" s="40" t="s">
        <v>58</v>
      </c>
      <c r="G67" s="51" t="s">
        <v>206</v>
      </c>
      <c r="H67" s="79"/>
      <c r="I67" s="41"/>
      <c r="K67" s="81"/>
      <c r="L67" s="131" t="e">
        <f>VLOOKUP(Table1[[#This Row],[14 NETL Labor Support Area (Required)*
(See instructions, and select from pull-down menu.)]],'FTE Lookup fields'!$A$54:$B$57,2,FALSE)</f>
        <v>#N/A</v>
      </c>
      <c r="M67" s="93">
        <f t="shared" si="0"/>
        <v>0</v>
      </c>
      <c r="N67" s="94">
        <f t="shared" si="1"/>
        <v>0</v>
      </c>
      <c r="O67" s="94">
        <f t="shared" si="2"/>
        <v>0</v>
      </c>
      <c r="P67" s="94">
        <f t="shared" si="3"/>
        <v>0</v>
      </c>
      <c r="Q67" s="94">
        <f t="shared" si="4"/>
        <v>0</v>
      </c>
      <c r="R67" s="94">
        <f t="shared" si="5"/>
        <v>0</v>
      </c>
      <c r="S67" s="94">
        <f t="shared" si="6"/>
        <v>0</v>
      </c>
      <c r="T67" t="e">
        <f>VLOOKUP(G67,'FTE Lookup fields'!$A$38:$C$43,3,FALSE)</f>
        <v>#N/A</v>
      </c>
      <c r="U67" t="e">
        <f>VLOOKUP(G67,'FTE Lookup fields'!$A$38:$C$43,2,FALSE)</f>
        <v>#N/A</v>
      </c>
      <c r="V67" s="83" t="str">
        <f t="shared" si="7"/>
        <v>,   / :  [ Company Code #]</v>
      </c>
    </row>
    <row r="68" spans="1:22" s="80" customFormat="1" ht="15" x14ac:dyDescent="0.25">
      <c r="A68" s="40"/>
      <c r="B68" s="40" t="e">
        <f>VLOOKUP(A68,'NETL Codes'!$A$1:$B$57,2,FALSE)</f>
        <v>#N/A</v>
      </c>
      <c r="C68" s="40"/>
      <c r="D68" s="40"/>
      <c r="E68" s="40"/>
      <c r="F68" s="40" t="s">
        <v>58</v>
      </c>
      <c r="G68" s="51" t="s">
        <v>206</v>
      </c>
      <c r="H68" s="79"/>
      <c r="I68" s="41"/>
      <c r="K68" s="81"/>
      <c r="L68" s="131" t="e">
        <f>VLOOKUP(Table1[[#This Row],[14 NETL Labor Support Area (Required)*
(See instructions, and select from pull-down menu.)]],'FTE Lookup fields'!$A$54:$B$57,2,FALSE)</f>
        <v>#N/A</v>
      </c>
      <c r="M68" s="93">
        <f t="shared" si="0"/>
        <v>0</v>
      </c>
      <c r="N68" s="94">
        <f t="shared" si="1"/>
        <v>0</v>
      </c>
      <c r="O68" s="94">
        <f t="shared" si="2"/>
        <v>0</v>
      </c>
      <c r="P68" s="94">
        <f t="shared" si="3"/>
        <v>0</v>
      </c>
      <c r="Q68" s="94">
        <f t="shared" si="4"/>
        <v>0</v>
      </c>
      <c r="R68" s="94">
        <f t="shared" si="5"/>
        <v>0</v>
      </c>
      <c r="S68" s="94">
        <f t="shared" si="6"/>
        <v>0</v>
      </c>
      <c r="T68" t="e">
        <f>VLOOKUP(G68,'FTE Lookup fields'!$A$38:$C$43,3,FALSE)</f>
        <v>#N/A</v>
      </c>
      <c r="U68" t="e">
        <f>VLOOKUP(G68,'FTE Lookup fields'!$A$38:$C$43,2,FALSE)</f>
        <v>#N/A</v>
      </c>
      <c r="V68" s="83" t="str">
        <f t="shared" si="7"/>
        <v>,   / :  [ Company Code #]</v>
      </c>
    </row>
    <row r="69" spans="1:22" s="80" customFormat="1" ht="15" x14ac:dyDescent="0.25">
      <c r="A69" s="40"/>
      <c r="B69" s="40" t="e">
        <f>VLOOKUP(A69,'NETL Codes'!$A$1:$B$57,2,FALSE)</f>
        <v>#N/A</v>
      </c>
      <c r="C69" s="40"/>
      <c r="D69" s="40"/>
      <c r="E69" s="40"/>
      <c r="F69" s="40" t="s">
        <v>58</v>
      </c>
      <c r="G69" s="51" t="s">
        <v>206</v>
      </c>
      <c r="H69" s="79"/>
      <c r="I69" s="41"/>
      <c r="K69" s="81"/>
      <c r="L69" s="131" t="e">
        <f>VLOOKUP(Table1[[#This Row],[14 NETL Labor Support Area (Required)*
(See instructions, and select from pull-down menu.)]],'FTE Lookup fields'!$A$54:$B$57,2,FALSE)</f>
        <v>#N/A</v>
      </c>
      <c r="M69" s="93">
        <f t="shared" si="0"/>
        <v>0</v>
      </c>
      <c r="N69" s="94">
        <f t="shared" si="1"/>
        <v>0</v>
      </c>
      <c r="O69" s="94">
        <f t="shared" si="2"/>
        <v>0</v>
      </c>
      <c r="P69" s="94">
        <f t="shared" si="3"/>
        <v>0</v>
      </c>
      <c r="Q69" s="94">
        <f t="shared" si="4"/>
        <v>0</v>
      </c>
      <c r="R69" s="94">
        <f t="shared" si="5"/>
        <v>0</v>
      </c>
      <c r="S69" s="94">
        <f t="shared" si="6"/>
        <v>0</v>
      </c>
      <c r="T69" t="e">
        <f>VLOOKUP(G69,'FTE Lookup fields'!$A$38:$C$43,3,FALSE)</f>
        <v>#N/A</v>
      </c>
      <c r="U69" t="e">
        <f>VLOOKUP(G69,'FTE Lookup fields'!$A$38:$C$43,2,FALSE)</f>
        <v>#N/A</v>
      </c>
      <c r="V69" s="83" t="str">
        <f t="shared" si="7"/>
        <v>,   / :  [ Company Code #]</v>
      </c>
    </row>
    <row r="70" spans="1:22" s="80" customFormat="1" ht="15" x14ac:dyDescent="0.25">
      <c r="A70" s="40"/>
      <c r="B70" s="40" t="e">
        <f>VLOOKUP(A70,'NETL Codes'!$A$1:$B$57,2,FALSE)</f>
        <v>#N/A</v>
      </c>
      <c r="C70" s="40"/>
      <c r="D70" s="40"/>
      <c r="E70" s="40"/>
      <c r="F70" s="40" t="s">
        <v>58</v>
      </c>
      <c r="G70" s="51" t="s">
        <v>206</v>
      </c>
      <c r="H70" s="79"/>
      <c r="I70" s="41"/>
      <c r="K70" s="81"/>
      <c r="L70" s="131" t="e">
        <f>VLOOKUP(Table1[[#This Row],[14 NETL Labor Support Area (Required)*
(See instructions, and select from pull-down menu.)]],'FTE Lookup fields'!$A$54:$B$57,2,FALSE)</f>
        <v>#N/A</v>
      </c>
      <c r="M70" s="93">
        <f t="shared" ref="M70:M133" si="8">IF($I70="A",$H70,0)</f>
        <v>0</v>
      </c>
      <c r="N70" s="94">
        <f t="shared" ref="N70:N133" si="9">IF($I70="P",$H70,0)</f>
        <v>0</v>
      </c>
      <c r="O70" s="94">
        <f t="shared" ref="O70:O133" si="10">IF($I70="M",$H70,0)</f>
        <v>0</v>
      </c>
      <c r="P70" s="94">
        <f t="shared" ref="P70:P133" si="11">IF($I70="H",$H70,0)</f>
        <v>0</v>
      </c>
      <c r="Q70" s="94">
        <f t="shared" ref="Q70:Q133" si="12">IF($I70="AK",$H70,0)</f>
        <v>0</v>
      </c>
      <c r="R70" s="94">
        <f t="shared" ref="R70:R133" si="13">IF($I70="R-LO",$H70,0)</f>
        <v>0</v>
      </c>
      <c r="S70" s="94">
        <f t="shared" ref="S70:S133" si="14">IF($I70="R-US",$H70,0)</f>
        <v>0</v>
      </c>
      <c r="T70" t="e">
        <f>VLOOKUP(G70,'FTE Lookup fields'!$A$38:$C$43,3,FALSE)</f>
        <v>#N/A</v>
      </c>
      <c r="U70" t="e">
        <f>VLOOKUP(G70,'FTE Lookup fields'!$A$38:$C$43,2,FALSE)</f>
        <v>#N/A</v>
      </c>
      <c r="V70" s="83" t="str">
        <f t="shared" ref="V70:V133" si="15">D70&amp;", "&amp;E70&amp;"  / "&amp;C70&amp;": "&amp;" "&amp;"["&amp;G70&amp;"]"</f>
        <v>,   / :  [ Company Code #]</v>
      </c>
    </row>
    <row r="71" spans="1:22" s="80" customFormat="1" ht="15" x14ac:dyDescent="0.25">
      <c r="A71" s="40"/>
      <c r="B71" s="40" t="e">
        <f>VLOOKUP(A71,'NETL Codes'!$A$1:$B$57,2,FALSE)</f>
        <v>#N/A</v>
      </c>
      <c r="C71" s="40"/>
      <c r="D71" s="40"/>
      <c r="E71" s="40"/>
      <c r="F71" s="40" t="s">
        <v>58</v>
      </c>
      <c r="G71" s="51" t="s">
        <v>206</v>
      </c>
      <c r="H71" s="79"/>
      <c r="I71" s="41"/>
      <c r="K71" s="81"/>
      <c r="L71" s="131" t="e">
        <f>VLOOKUP(Table1[[#This Row],[14 NETL Labor Support Area (Required)*
(See instructions, and select from pull-down menu.)]],'FTE Lookup fields'!$A$54:$B$57,2,FALSE)</f>
        <v>#N/A</v>
      </c>
      <c r="M71" s="93">
        <f t="shared" si="8"/>
        <v>0</v>
      </c>
      <c r="N71" s="94">
        <f t="shared" si="9"/>
        <v>0</v>
      </c>
      <c r="O71" s="94">
        <f t="shared" si="10"/>
        <v>0</v>
      </c>
      <c r="P71" s="94">
        <f t="shared" si="11"/>
        <v>0</v>
      </c>
      <c r="Q71" s="94">
        <f t="shared" si="12"/>
        <v>0</v>
      </c>
      <c r="R71" s="94">
        <f t="shared" si="13"/>
        <v>0</v>
      </c>
      <c r="S71" s="94">
        <f t="shared" si="14"/>
        <v>0</v>
      </c>
      <c r="T71" t="e">
        <f>VLOOKUP(G71,'FTE Lookup fields'!$A$38:$C$43,3,FALSE)</f>
        <v>#N/A</v>
      </c>
      <c r="U71" t="e">
        <f>VLOOKUP(G71,'FTE Lookup fields'!$A$38:$C$43,2,FALSE)</f>
        <v>#N/A</v>
      </c>
      <c r="V71" s="83" t="str">
        <f t="shared" si="15"/>
        <v>,   / :  [ Company Code #]</v>
      </c>
    </row>
    <row r="72" spans="1:22" s="80" customFormat="1" ht="15" x14ac:dyDescent="0.25">
      <c r="A72" s="40"/>
      <c r="B72" s="40" t="e">
        <f>VLOOKUP(A72,'NETL Codes'!$A$1:$B$57,2,FALSE)</f>
        <v>#N/A</v>
      </c>
      <c r="C72" s="40"/>
      <c r="D72" s="40"/>
      <c r="E72" s="40"/>
      <c r="F72" s="40" t="s">
        <v>58</v>
      </c>
      <c r="G72" s="51" t="s">
        <v>206</v>
      </c>
      <c r="H72" s="79"/>
      <c r="I72" s="41"/>
      <c r="K72" s="81"/>
      <c r="L72" s="131" t="e">
        <f>VLOOKUP(Table1[[#This Row],[14 NETL Labor Support Area (Required)*
(See instructions, and select from pull-down menu.)]],'FTE Lookup fields'!$A$54:$B$57,2,FALSE)</f>
        <v>#N/A</v>
      </c>
      <c r="M72" s="93">
        <f t="shared" si="8"/>
        <v>0</v>
      </c>
      <c r="N72" s="94">
        <f t="shared" si="9"/>
        <v>0</v>
      </c>
      <c r="O72" s="94">
        <f t="shared" si="10"/>
        <v>0</v>
      </c>
      <c r="P72" s="94">
        <f t="shared" si="11"/>
        <v>0</v>
      </c>
      <c r="Q72" s="94">
        <f t="shared" si="12"/>
        <v>0</v>
      </c>
      <c r="R72" s="94">
        <f t="shared" si="13"/>
        <v>0</v>
      </c>
      <c r="S72" s="94">
        <f t="shared" si="14"/>
        <v>0</v>
      </c>
      <c r="T72" t="e">
        <f>VLOOKUP(G72,'FTE Lookup fields'!$A$38:$C$43,3,FALSE)</f>
        <v>#N/A</v>
      </c>
      <c r="U72" t="e">
        <f>VLOOKUP(G72,'FTE Lookup fields'!$A$38:$C$43,2,FALSE)</f>
        <v>#N/A</v>
      </c>
      <c r="V72" s="83" t="str">
        <f t="shared" si="15"/>
        <v>,   / :  [ Company Code #]</v>
      </c>
    </row>
    <row r="73" spans="1:22" s="80" customFormat="1" ht="15" x14ac:dyDescent="0.25">
      <c r="A73" s="40"/>
      <c r="B73" s="40" t="e">
        <f>VLOOKUP(A73,'NETL Codes'!$A$1:$B$57,2,FALSE)</f>
        <v>#N/A</v>
      </c>
      <c r="C73" s="40"/>
      <c r="D73" s="40"/>
      <c r="E73" s="40"/>
      <c r="F73" s="40" t="s">
        <v>58</v>
      </c>
      <c r="G73" s="51" t="s">
        <v>206</v>
      </c>
      <c r="H73" s="79"/>
      <c r="I73" s="41"/>
      <c r="K73" s="81"/>
      <c r="L73" s="131" t="e">
        <f>VLOOKUP(Table1[[#This Row],[14 NETL Labor Support Area (Required)*
(See instructions, and select from pull-down menu.)]],'FTE Lookup fields'!$A$54:$B$57,2,FALSE)</f>
        <v>#N/A</v>
      </c>
      <c r="M73" s="93">
        <f t="shared" si="8"/>
        <v>0</v>
      </c>
      <c r="N73" s="94">
        <f t="shared" si="9"/>
        <v>0</v>
      </c>
      <c r="O73" s="94">
        <f t="shared" si="10"/>
        <v>0</v>
      </c>
      <c r="P73" s="94">
        <f t="shared" si="11"/>
        <v>0</v>
      </c>
      <c r="Q73" s="94">
        <f t="shared" si="12"/>
        <v>0</v>
      </c>
      <c r="R73" s="94">
        <f t="shared" si="13"/>
        <v>0</v>
      </c>
      <c r="S73" s="94">
        <f t="shared" si="14"/>
        <v>0</v>
      </c>
      <c r="T73" t="e">
        <f>VLOOKUP(G73,'FTE Lookup fields'!$A$38:$C$43,3,FALSE)</f>
        <v>#N/A</v>
      </c>
      <c r="U73" t="e">
        <f>VLOOKUP(G73,'FTE Lookup fields'!$A$38:$C$43,2,FALSE)</f>
        <v>#N/A</v>
      </c>
      <c r="V73" s="83" t="str">
        <f t="shared" si="15"/>
        <v>,   / :  [ Company Code #]</v>
      </c>
    </row>
    <row r="74" spans="1:22" s="80" customFormat="1" ht="15" x14ac:dyDescent="0.25">
      <c r="A74" s="40"/>
      <c r="B74" s="40" t="e">
        <f>VLOOKUP(A74,'NETL Codes'!$A$1:$B$57,2,FALSE)</f>
        <v>#N/A</v>
      </c>
      <c r="C74" s="40"/>
      <c r="D74" s="40"/>
      <c r="E74" s="40"/>
      <c r="F74" s="40" t="s">
        <v>58</v>
      </c>
      <c r="G74" s="51" t="s">
        <v>206</v>
      </c>
      <c r="H74" s="79"/>
      <c r="I74" s="41"/>
      <c r="K74" s="81"/>
      <c r="L74" s="131" t="e">
        <f>VLOOKUP(Table1[[#This Row],[14 NETL Labor Support Area (Required)*
(See instructions, and select from pull-down menu.)]],'FTE Lookup fields'!$A$54:$B$57,2,FALSE)</f>
        <v>#N/A</v>
      </c>
      <c r="M74" s="93">
        <f t="shared" si="8"/>
        <v>0</v>
      </c>
      <c r="N74" s="94">
        <f t="shared" si="9"/>
        <v>0</v>
      </c>
      <c r="O74" s="94">
        <f t="shared" si="10"/>
        <v>0</v>
      </c>
      <c r="P74" s="94">
        <f t="shared" si="11"/>
        <v>0</v>
      </c>
      <c r="Q74" s="94">
        <f t="shared" si="12"/>
        <v>0</v>
      </c>
      <c r="R74" s="94">
        <f t="shared" si="13"/>
        <v>0</v>
      </c>
      <c r="S74" s="94">
        <f t="shared" si="14"/>
        <v>0</v>
      </c>
      <c r="T74" t="e">
        <f>VLOOKUP(G74,'FTE Lookup fields'!$A$38:$C$43,3,FALSE)</f>
        <v>#N/A</v>
      </c>
      <c r="U74" t="e">
        <f>VLOOKUP(G74,'FTE Lookup fields'!$A$38:$C$43,2,FALSE)</f>
        <v>#N/A</v>
      </c>
      <c r="V74" s="83" t="str">
        <f t="shared" si="15"/>
        <v>,   / :  [ Company Code #]</v>
      </c>
    </row>
    <row r="75" spans="1:22" s="80" customFormat="1" ht="15" x14ac:dyDescent="0.25">
      <c r="A75" s="40"/>
      <c r="B75" s="40" t="e">
        <f>VLOOKUP(A75,'NETL Codes'!$A$1:$B$57,2,FALSE)</f>
        <v>#N/A</v>
      </c>
      <c r="C75" s="40"/>
      <c r="D75" s="40"/>
      <c r="E75" s="40"/>
      <c r="F75" s="40" t="s">
        <v>58</v>
      </c>
      <c r="G75" s="51" t="s">
        <v>206</v>
      </c>
      <c r="H75" s="79"/>
      <c r="I75" s="41"/>
      <c r="K75" s="81"/>
      <c r="L75" s="131" t="e">
        <f>VLOOKUP(Table1[[#This Row],[14 NETL Labor Support Area (Required)*
(See instructions, and select from pull-down menu.)]],'FTE Lookup fields'!$A$54:$B$57,2,FALSE)</f>
        <v>#N/A</v>
      </c>
      <c r="M75" s="93">
        <f t="shared" si="8"/>
        <v>0</v>
      </c>
      <c r="N75" s="94">
        <f t="shared" si="9"/>
        <v>0</v>
      </c>
      <c r="O75" s="94">
        <f t="shared" si="10"/>
        <v>0</v>
      </c>
      <c r="P75" s="94">
        <f t="shared" si="11"/>
        <v>0</v>
      </c>
      <c r="Q75" s="94">
        <f t="shared" si="12"/>
        <v>0</v>
      </c>
      <c r="R75" s="94">
        <f t="shared" si="13"/>
        <v>0</v>
      </c>
      <c r="S75" s="94">
        <f t="shared" si="14"/>
        <v>0</v>
      </c>
      <c r="T75" t="e">
        <f>VLOOKUP(G75,'FTE Lookup fields'!$A$38:$C$43,3,FALSE)</f>
        <v>#N/A</v>
      </c>
      <c r="U75" t="e">
        <f>VLOOKUP(G75,'FTE Lookup fields'!$A$38:$C$43,2,FALSE)</f>
        <v>#N/A</v>
      </c>
      <c r="V75" s="83" t="str">
        <f t="shared" si="15"/>
        <v>,   / :  [ Company Code #]</v>
      </c>
    </row>
    <row r="76" spans="1:22" s="80" customFormat="1" ht="15" x14ac:dyDescent="0.25">
      <c r="A76" s="40"/>
      <c r="B76" s="40" t="e">
        <f>VLOOKUP(A76,'NETL Codes'!$A$1:$B$57,2,FALSE)</f>
        <v>#N/A</v>
      </c>
      <c r="C76" s="40"/>
      <c r="D76" s="40"/>
      <c r="E76" s="40"/>
      <c r="F76" s="40" t="s">
        <v>58</v>
      </c>
      <c r="G76" s="51" t="s">
        <v>206</v>
      </c>
      <c r="H76" s="79"/>
      <c r="I76" s="41"/>
      <c r="K76" s="81"/>
      <c r="L76" s="131" t="e">
        <f>VLOOKUP(Table1[[#This Row],[14 NETL Labor Support Area (Required)*
(See instructions, and select from pull-down menu.)]],'FTE Lookup fields'!$A$54:$B$57,2,FALSE)</f>
        <v>#N/A</v>
      </c>
      <c r="M76" s="93">
        <f t="shared" si="8"/>
        <v>0</v>
      </c>
      <c r="N76" s="94">
        <f t="shared" si="9"/>
        <v>0</v>
      </c>
      <c r="O76" s="94">
        <f t="shared" si="10"/>
        <v>0</v>
      </c>
      <c r="P76" s="94">
        <f t="shared" si="11"/>
        <v>0</v>
      </c>
      <c r="Q76" s="94">
        <f t="shared" si="12"/>
        <v>0</v>
      </c>
      <c r="R76" s="94">
        <f t="shared" si="13"/>
        <v>0</v>
      </c>
      <c r="S76" s="94">
        <f t="shared" si="14"/>
        <v>0</v>
      </c>
      <c r="T76" t="e">
        <f>VLOOKUP(G76,'FTE Lookup fields'!$A$38:$C$43,3,FALSE)</f>
        <v>#N/A</v>
      </c>
      <c r="U76" t="e">
        <f>VLOOKUP(G76,'FTE Lookup fields'!$A$38:$C$43,2,FALSE)</f>
        <v>#N/A</v>
      </c>
      <c r="V76" s="83" t="str">
        <f t="shared" si="15"/>
        <v>,   / :  [ Company Code #]</v>
      </c>
    </row>
    <row r="77" spans="1:22" s="80" customFormat="1" ht="15" x14ac:dyDescent="0.25">
      <c r="A77" s="40"/>
      <c r="B77" s="40" t="e">
        <f>VLOOKUP(A77,'NETL Codes'!$A$1:$B$57,2,FALSE)</f>
        <v>#N/A</v>
      </c>
      <c r="C77" s="40"/>
      <c r="D77" s="40"/>
      <c r="E77" s="40"/>
      <c r="F77" s="40" t="s">
        <v>58</v>
      </c>
      <c r="G77" s="51" t="s">
        <v>206</v>
      </c>
      <c r="H77" s="79"/>
      <c r="I77" s="41"/>
      <c r="K77" s="81"/>
      <c r="L77" s="131" t="e">
        <f>VLOOKUP(Table1[[#This Row],[14 NETL Labor Support Area (Required)*
(See instructions, and select from pull-down menu.)]],'FTE Lookup fields'!$A$54:$B$57,2,FALSE)</f>
        <v>#N/A</v>
      </c>
      <c r="M77" s="93">
        <f t="shared" si="8"/>
        <v>0</v>
      </c>
      <c r="N77" s="94">
        <f t="shared" si="9"/>
        <v>0</v>
      </c>
      <c r="O77" s="94">
        <f t="shared" si="10"/>
        <v>0</v>
      </c>
      <c r="P77" s="94">
        <f t="shared" si="11"/>
        <v>0</v>
      </c>
      <c r="Q77" s="94">
        <f t="shared" si="12"/>
        <v>0</v>
      </c>
      <c r="R77" s="94">
        <f t="shared" si="13"/>
        <v>0</v>
      </c>
      <c r="S77" s="94">
        <f t="shared" si="14"/>
        <v>0</v>
      </c>
      <c r="T77" t="e">
        <f>VLOOKUP(G77,'FTE Lookup fields'!$A$38:$C$43,3,FALSE)</f>
        <v>#N/A</v>
      </c>
      <c r="U77" t="e">
        <f>VLOOKUP(G77,'FTE Lookup fields'!$A$38:$C$43,2,FALSE)</f>
        <v>#N/A</v>
      </c>
      <c r="V77" s="83" t="str">
        <f t="shared" si="15"/>
        <v>,   / :  [ Company Code #]</v>
      </c>
    </row>
    <row r="78" spans="1:22" s="80" customFormat="1" ht="15" x14ac:dyDescent="0.25">
      <c r="A78" s="40"/>
      <c r="B78" s="40" t="e">
        <f>VLOOKUP(A78,'NETL Codes'!$A$1:$B$57,2,FALSE)</f>
        <v>#N/A</v>
      </c>
      <c r="C78" s="40"/>
      <c r="D78" s="40"/>
      <c r="E78" s="40"/>
      <c r="F78" s="40" t="s">
        <v>58</v>
      </c>
      <c r="G78" s="51" t="s">
        <v>206</v>
      </c>
      <c r="H78" s="79"/>
      <c r="I78" s="41"/>
      <c r="K78" s="81"/>
      <c r="L78" s="131" t="e">
        <f>VLOOKUP(Table1[[#This Row],[14 NETL Labor Support Area (Required)*
(See instructions, and select from pull-down menu.)]],'FTE Lookup fields'!$A$54:$B$57,2,FALSE)</f>
        <v>#N/A</v>
      </c>
      <c r="M78" s="93">
        <f t="shared" si="8"/>
        <v>0</v>
      </c>
      <c r="N78" s="94">
        <f t="shared" si="9"/>
        <v>0</v>
      </c>
      <c r="O78" s="94">
        <f t="shared" si="10"/>
        <v>0</v>
      </c>
      <c r="P78" s="94">
        <f t="shared" si="11"/>
        <v>0</v>
      </c>
      <c r="Q78" s="94">
        <f t="shared" si="12"/>
        <v>0</v>
      </c>
      <c r="R78" s="94">
        <f t="shared" si="13"/>
        <v>0</v>
      </c>
      <c r="S78" s="94">
        <f t="shared" si="14"/>
        <v>0</v>
      </c>
      <c r="T78" t="e">
        <f>VLOOKUP(G78,'FTE Lookup fields'!$A$38:$C$43,3,FALSE)</f>
        <v>#N/A</v>
      </c>
      <c r="U78" t="e">
        <f>VLOOKUP(G78,'FTE Lookup fields'!$A$38:$C$43,2,FALSE)</f>
        <v>#N/A</v>
      </c>
      <c r="V78" s="83" t="str">
        <f t="shared" si="15"/>
        <v>,   / :  [ Company Code #]</v>
      </c>
    </row>
    <row r="79" spans="1:22" s="80" customFormat="1" ht="15" x14ac:dyDescent="0.25">
      <c r="A79" s="40"/>
      <c r="B79" s="40" t="e">
        <f>VLOOKUP(A79,'NETL Codes'!$A$1:$B$57,2,FALSE)</f>
        <v>#N/A</v>
      </c>
      <c r="C79" s="40"/>
      <c r="D79" s="40"/>
      <c r="E79" s="40"/>
      <c r="F79" s="40" t="s">
        <v>58</v>
      </c>
      <c r="G79" s="51" t="s">
        <v>206</v>
      </c>
      <c r="H79" s="79"/>
      <c r="I79" s="41"/>
      <c r="K79" s="81"/>
      <c r="L79" s="131" t="e">
        <f>VLOOKUP(Table1[[#This Row],[14 NETL Labor Support Area (Required)*
(See instructions, and select from pull-down menu.)]],'FTE Lookup fields'!$A$54:$B$57,2,FALSE)</f>
        <v>#N/A</v>
      </c>
      <c r="M79" s="93">
        <f t="shared" si="8"/>
        <v>0</v>
      </c>
      <c r="N79" s="94">
        <f t="shared" si="9"/>
        <v>0</v>
      </c>
      <c r="O79" s="94">
        <f t="shared" si="10"/>
        <v>0</v>
      </c>
      <c r="P79" s="94">
        <f t="shared" si="11"/>
        <v>0</v>
      </c>
      <c r="Q79" s="94">
        <f t="shared" si="12"/>
        <v>0</v>
      </c>
      <c r="R79" s="94">
        <f t="shared" si="13"/>
        <v>0</v>
      </c>
      <c r="S79" s="94">
        <f t="shared" si="14"/>
        <v>0</v>
      </c>
      <c r="T79" t="e">
        <f>VLOOKUP(G79,'FTE Lookup fields'!$A$38:$C$43,3,FALSE)</f>
        <v>#N/A</v>
      </c>
      <c r="U79" t="e">
        <f>VLOOKUP(G79,'FTE Lookup fields'!$A$38:$C$43,2,FALSE)</f>
        <v>#N/A</v>
      </c>
      <c r="V79" s="83" t="str">
        <f t="shared" si="15"/>
        <v>,   / :  [ Company Code #]</v>
      </c>
    </row>
    <row r="80" spans="1:22" s="80" customFormat="1" ht="15" x14ac:dyDescent="0.25">
      <c r="A80" s="40"/>
      <c r="B80" s="40" t="e">
        <f>VLOOKUP(A80,'NETL Codes'!$A$1:$B$57,2,FALSE)</f>
        <v>#N/A</v>
      </c>
      <c r="C80" s="40"/>
      <c r="D80" s="40"/>
      <c r="E80" s="40"/>
      <c r="F80" s="40" t="s">
        <v>58</v>
      </c>
      <c r="G80" s="51" t="s">
        <v>206</v>
      </c>
      <c r="H80" s="79"/>
      <c r="I80" s="41"/>
      <c r="K80" s="81"/>
      <c r="L80" s="131" t="e">
        <f>VLOOKUP(Table1[[#This Row],[14 NETL Labor Support Area (Required)*
(See instructions, and select from pull-down menu.)]],'FTE Lookup fields'!$A$54:$B$57,2,FALSE)</f>
        <v>#N/A</v>
      </c>
      <c r="M80" s="93">
        <f t="shared" si="8"/>
        <v>0</v>
      </c>
      <c r="N80" s="94">
        <f t="shared" si="9"/>
        <v>0</v>
      </c>
      <c r="O80" s="94">
        <f t="shared" si="10"/>
        <v>0</v>
      </c>
      <c r="P80" s="94">
        <f t="shared" si="11"/>
        <v>0</v>
      </c>
      <c r="Q80" s="94">
        <f t="shared" si="12"/>
        <v>0</v>
      </c>
      <c r="R80" s="94">
        <f t="shared" si="13"/>
        <v>0</v>
      </c>
      <c r="S80" s="94">
        <f t="shared" si="14"/>
        <v>0</v>
      </c>
      <c r="T80" t="e">
        <f>VLOOKUP(G80,'FTE Lookup fields'!$A$38:$C$43,3,FALSE)</f>
        <v>#N/A</v>
      </c>
      <c r="U80" t="e">
        <f>VLOOKUP(G80,'FTE Lookup fields'!$A$38:$C$43,2,FALSE)</f>
        <v>#N/A</v>
      </c>
      <c r="V80" s="83" t="str">
        <f t="shared" si="15"/>
        <v>,   / :  [ Company Code #]</v>
      </c>
    </row>
    <row r="81" spans="1:22" s="80" customFormat="1" ht="15" x14ac:dyDescent="0.25">
      <c r="A81" s="40"/>
      <c r="B81" s="40" t="e">
        <f>VLOOKUP(A81,'NETL Codes'!$A$1:$B$57,2,FALSE)</f>
        <v>#N/A</v>
      </c>
      <c r="C81" s="40"/>
      <c r="D81" s="40"/>
      <c r="E81" s="40"/>
      <c r="F81" s="40" t="s">
        <v>58</v>
      </c>
      <c r="G81" s="51" t="s">
        <v>206</v>
      </c>
      <c r="H81" s="79"/>
      <c r="I81" s="41"/>
      <c r="K81" s="81"/>
      <c r="L81" s="131" t="e">
        <f>VLOOKUP(Table1[[#This Row],[14 NETL Labor Support Area (Required)*
(See instructions, and select from pull-down menu.)]],'FTE Lookup fields'!$A$54:$B$57,2,FALSE)</f>
        <v>#N/A</v>
      </c>
      <c r="M81" s="93">
        <f t="shared" si="8"/>
        <v>0</v>
      </c>
      <c r="N81" s="94">
        <f t="shared" si="9"/>
        <v>0</v>
      </c>
      <c r="O81" s="94">
        <f t="shared" si="10"/>
        <v>0</v>
      </c>
      <c r="P81" s="94">
        <f t="shared" si="11"/>
        <v>0</v>
      </c>
      <c r="Q81" s="94">
        <f t="shared" si="12"/>
        <v>0</v>
      </c>
      <c r="R81" s="94">
        <f t="shared" si="13"/>
        <v>0</v>
      </c>
      <c r="S81" s="94">
        <f t="shared" si="14"/>
        <v>0</v>
      </c>
      <c r="T81" t="e">
        <f>VLOOKUP(G81,'FTE Lookup fields'!$A$38:$C$43,3,FALSE)</f>
        <v>#N/A</v>
      </c>
      <c r="U81" t="e">
        <f>VLOOKUP(G81,'FTE Lookup fields'!$A$38:$C$43,2,FALSE)</f>
        <v>#N/A</v>
      </c>
      <c r="V81" s="83" t="str">
        <f t="shared" si="15"/>
        <v>,   / :  [ Company Code #]</v>
      </c>
    </row>
    <row r="82" spans="1:22" s="80" customFormat="1" ht="15" x14ac:dyDescent="0.25">
      <c r="A82" s="40"/>
      <c r="B82" s="40" t="e">
        <f>VLOOKUP(A82,'NETL Codes'!$A$1:$B$57,2,FALSE)</f>
        <v>#N/A</v>
      </c>
      <c r="C82" s="40"/>
      <c r="D82" s="40"/>
      <c r="E82" s="40"/>
      <c r="F82" s="40" t="s">
        <v>58</v>
      </c>
      <c r="G82" s="51" t="s">
        <v>206</v>
      </c>
      <c r="H82" s="79"/>
      <c r="I82" s="41"/>
      <c r="K82" s="81"/>
      <c r="L82" s="131" t="e">
        <f>VLOOKUP(Table1[[#This Row],[14 NETL Labor Support Area (Required)*
(See instructions, and select from pull-down menu.)]],'FTE Lookup fields'!$A$54:$B$57,2,FALSE)</f>
        <v>#N/A</v>
      </c>
      <c r="M82" s="93">
        <f t="shared" si="8"/>
        <v>0</v>
      </c>
      <c r="N82" s="94">
        <f t="shared" si="9"/>
        <v>0</v>
      </c>
      <c r="O82" s="94">
        <f t="shared" si="10"/>
        <v>0</v>
      </c>
      <c r="P82" s="94">
        <f t="shared" si="11"/>
        <v>0</v>
      </c>
      <c r="Q82" s="94">
        <f t="shared" si="12"/>
        <v>0</v>
      </c>
      <c r="R82" s="94">
        <f t="shared" si="13"/>
        <v>0</v>
      </c>
      <c r="S82" s="94">
        <f t="shared" si="14"/>
        <v>0</v>
      </c>
      <c r="T82" t="e">
        <f>VLOOKUP(G82,'FTE Lookup fields'!$A$38:$C$43,3,FALSE)</f>
        <v>#N/A</v>
      </c>
      <c r="U82" t="e">
        <f>VLOOKUP(G82,'FTE Lookup fields'!$A$38:$C$43,2,FALSE)</f>
        <v>#N/A</v>
      </c>
      <c r="V82" s="83" t="str">
        <f t="shared" si="15"/>
        <v>,   / :  [ Company Code #]</v>
      </c>
    </row>
    <row r="83" spans="1:22" s="80" customFormat="1" ht="15" x14ac:dyDescent="0.25">
      <c r="A83" s="40"/>
      <c r="B83" s="40" t="e">
        <f>VLOOKUP(A83,'NETL Codes'!$A$1:$B$57,2,FALSE)</f>
        <v>#N/A</v>
      </c>
      <c r="C83" s="40"/>
      <c r="D83" s="40"/>
      <c r="E83" s="40"/>
      <c r="F83" s="40" t="s">
        <v>58</v>
      </c>
      <c r="G83" s="51" t="s">
        <v>206</v>
      </c>
      <c r="H83" s="79"/>
      <c r="I83" s="41"/>
      <c r="K83" s="81"/>
      <c r="L83" s="131" t="e">
        <f>VLOOKUP(Table1[[#This Row],[14 NETL Labor Support Area (Required)*
(See instructions, and select from pull-down menu.)]],'FTE Lookup fields'!$A$54:$B$57,2,FALSE)</f>
        <v>#N/A</v>
      </c>
      <c r="M83" s="93">
        <f t="shared" si="8"/>
        <v>0</v>
      </c>
      <c r="N83" s="94">
        <f t="shared" si="9"/>
        <v>0</v>
      </c>
      <c r="O83" s="94">
        <f t="shared" si="10"/>
        <v>0</v>
      </c>
      <c r="P83" s="94">
        <f t="shared" si="11"/>
        <v>0</v>
      </c>
      <c r="Q83" s="94">
        <f t="shared" si="12"/>
        <v>0</v>
      </c>
      <c r="R83" s="94">
        <f t="shared" si="13"/>
        <v>0</v>
      </c>
      <c r="S83" s="94">
        <f t="shared" si="14"/>
        <v>0</v>
      </c>
      <c r="T83" t="e">
        <f>VLOOKUP(G83,'FTE Lookup fields'!$A$38:$C$43,3,FALSE)</f>
        <v>#N/A</v>
      </c>
      <c r="U83" t="e">
        <f>VLOOKUP(G83,'FTE Lookup fields'!$A$38:$C$43,2,FALSE)</f>
        <v>#N/A</v>
      </c>
      <c r="V83" s="83" t="str">
        <f t="shared" si="15"/>
        <v>,   / :  [ Company Code #]</v>
      </c>
    </row>
    <row r="84" spans="1:22" s="80" customFormat="1" ht="15" x14ac:dyDescent="0.25">
      <c r="A84" s="40"/>
      <c r="B84" s="40" t="e">
        <f>VLOOKUP(A84,'NETL Codes'!$A$1:$B$57,2,FALSE)</f>
        <v>#N/A</v>
      </c>
      <c r="C84" s="40"/>
      <c r="D84" s="40"/>
      <c r="E84" s="40"/>
      <c r="F84" s="40" t="s">
        <v>58</v>
      </c>
      <c r="G84" s="51" t="s">
        <v>206</v>
      </c>
      <c r="H84" s="79"/>
      <c r="I84" s="41"/>
      <c r="K84" s="81"/>
      <c r="L84" s="131" t="e">
        <f>VLOOKUP(Table1[[#This Row],[14 NETL Labor Support Area (Required)*
(See instructions, and select from pull-down menu.)]],'FTE Lookup fields'!$A$54:$B$57,2,FALSE)</f>
        <v>#N/A</v>
      </c>
      <c r="M84" s="93">
        <f t="shared" si="8"/>
        <v>0</v>
      </c>
      <c r="N84" s="94">
        <f t="shared" si="9"/>
        <v>0</v>
      </c>
      <c r="O84" s="94">
        <f t="shared" si="10"/>
        <v>0</v>
      </c>
      <c r="P84" s="94">
        <f t="shared" si="11"/>
        <v>0</v>
      </c>
      <c r="Q84" s="94">
        <f t="shared" si="12"/>
        <v>0</v>
      </c>
      <c r="R84" s="94">
        <f t="shared" si="13"/>
        <v>0</v>
      </c>
      <c r="S84" s="94">
        <f t="shared" si="14"/>
        <v>0</v>
      </c>
      <c r="T84" t="e">
        <f>VLOOKUP(G84,'FTE Lookup fields'!$A$38:$C$43,3,FALSE)</f>
        <v>#N/A</v>
      </c>
      <c r="U84" t="e">
        <f>VLOOKUP(G84,'FTE Lookup fields'!$A$38:$C$43,2,FALSE)</f>
        <v>#N/A</v>
      </c>
      <c r="V84" s="83" t="str">
        <f t="shared" si="15"/>
        <v>,   / :  [ Company Code #]</v>
      </c>
    </row>
    <row r="85" spans="1:22" s="80" customFormat="1" ht="15" x14ac:dyDescent="0.25">
      <c r="A85" s="40"/>
      <c r="B85" s="40" t="e">
        <f>VLOOKUP(A85,'NETL Codes'!$A$1:$B$57,2,FALSE)</f>
        <v>#N/A</v>
      </c>
      <c r="C85" s="40"/>
      <c r="D85" s="40"/>
      <c r="E85" s="40"/>
      <c r="F85" s="40" t="s">
        <v>58</v>
      </c>
      <c r="G85" s="51" t="s">
        <v>206</v>
      </c>
      <c r="H85" s="79"/>
      <c r="I85" s="41"/>
      <c r="K85" s="81"/>
      <c r="L85" s="131" t="e">
        <f>VLOOKUP(Table1[[#This Row],[14 NETL Labor Support Area (Required)*
(See instructions, and select from pull-down menu.)]],'FTE Lookup fields'!$A$54:$B$57,2,FALSE)</f>
        <v>#N/A</v>
      </c>
      <c r="M85" s="93">
        <f t="shared" si="8"/>
        <v>0</v>
      </c>
      <c r="N85" s="94">
        <f t="shared" si="9"/>
        <v>0</v>
      </c>
      <c r="O85" s="94">
        <f t="shared" si="10"/>
        <v>0</v>
      </c>
      <c r="P85" s="94">
        <f t="shared" si="11"/>
        <v>0</v>
      </c>
      <c r="Q85" s="94">
        <f t="shared" si="12"/>
        <v>0</v>
      </c>
      <c r="R85" s="94">
        <f t="shared" si="13"/>
        <v>0</v>
      </c>
      <c r="S85" s="94">
        <f t="shared" si="14"/>
        <v>0</v>
      </c>
      <c r="T85" t="e">
        <f>VLOOKUP(G85,'FTE Lookup fields'!$A$38:$C$43,3,FALSE)</f>
        <v>#N/A</v>
      </c>
      <c r="U85" t="e">
        <f>VLOOKUP(G85,'FTE Lookup fields'!$A$38:$C$43,2,FALSE)</f>
        <v>#N/A</v>
      </c>
      <c r="V85" s="83" t="str">
        <f t="shared" si="15"/>
        <v>,   / :  [ Company Code #]</v>
      </c>
    </row>
    <row r="86" spans="1:22" s="80" customFormat="1" ht="15" x14ac:dyDescent="0.25">
      <c r="A86" s="40"/>
      <c r="B86" s="40" t="e">
        <f>VLOOKUP(A86,'NETL Codes'!$A$1:$B$57,2,FALSE)</f>
        <v>#N/A</v>
      </c>
      <c r="C86" s="40"/>
      <c r="D86" s="40"/>
      <c r="E86" s="40"/>
      <c r="F86" s="40" t="s">
        <v>58</v>
      </c>
      <c r="G86" s="51" t="s">
        <v>206</v>
      </c>
      <c r="H86" s="79"/>
      <c r="I86" s="41"/>
      <c r="K86" s="81"/>
      <c r="L86" s="131" t="e">
        <f>VLOOKUP(Table1[[#This Row],[14 NETL Labor Support Area (Required)*
(See instructions, and select from pull-down menu.)]],'FTE Lookup fields'!$A$54:$B$57,2,FALSE)</f>
        <v>#N/A</v>
      </c>
      <c r="M86" s="93">
        <f t="shared" si="8"/>
        <v>0</v>
      </c>
      <c r="N86" s="94">
        <f t="shared" si="9"/>
        <v>0</v>
      </c>
      <c r="O86" s="94">
        <f t="shared" si="10"/>
        <v>0</v>
      </c>
      <c r="P86" s="94">
        <f t="shared" si="11"/>
        <v>0</v>
      </c>
      <c r="Q86" s="94">
        <f t="shared" si="12"/>
        <v>0</v>
      </c>
      <c r="R86" s="94">
        <f t="shared" si="13"/>
        <v>0</v>
      </c>
      <c r="S86" s="94">
        <f t="shared" si="14"/>
        <v>0</v>
      </c>
      <c r="T86" t="e">
        <f>VLOOKUP(G86,'FTE Lookup fields'!$A$38:$C$43,3,FALSE)</f>
        <v>#N/A</v>
      </c>
      <c r="U86" t="e">
        <f>VLOOKUP(G86,'FTE Lookup fields'!$A$38:$C$43,2,FALSE)</f>
        <v>#N/A</v>
      </c>
      <c r="V86" s="83" t="str">
        <f t="shared" si="15"/>
        <v>,   / :  [ Company Code #]</v>
      </c>
    </row>
    <row r="87" spans="1:22" s="80" customFormat="1" ht="15" x14ac:dyDescent="0.25">
      <c r="A87" s="40"/>
      <c r="B87" s="40" t="e">
        <f>VLOOKUP(A87,'NETL Codes'!$A$1:$B$57,2,FALSE)</f>
        <v>#N/A</v>
      </c>
      <c r="C87" s="40"/>
      <c r="D87" s="40"/>
      <c r="E87" s="40"/>
      <c r="F87" s="40" t="s">
        <v>58</v>
      </c>
      <c r="G87" s="51" t="s">
        <v>206</v>
      </c>
      <c r="H87" s="79"/>
      <c r="I87" s="41"/>
      <c r="K87" s="81"/>
      <c r="L87" s="131" t="e">
        <f>VLOOKUP(Table1[[#This Row],[14 NETL Labor Support Area (Required)*
(See instructions, and select from pull-down menu.)]],'FTE Lookup fields'!$A$54:$B$57,2,FALSE)</f>
        <v>#N/A</v>
      </c>
      <c r="M87" s="93">
        <f t="shared" si="8"/>
        <v>0</v>
      </c>
      <c r="N87" s="94">
        <f t="shared" si="9"/>
        <v>0</v>
      </c>
      <c r="O87" s="94">
        <f t="shared" si="10"/>
        <v>0</v>
      </c>
      <c r="P87" s="94">
        <f t="shared" si="11"/>
        <v>0</v>
      </c>
      <c r="Q87" s="94">
        <f t="shared" si="12"/>
        <v>0</v>
      </c>
      <c r="R87" s="94">
        <f t="shared" si="13"/>
        <v>0</v>
      </c>
      <c r="S87" s="94">
        <f t="shared" si="14"/>
        <v>0</v>
      </c>
      <c r="T87" t="e">
        <f>VLOOKUP(G87,'FTE Lookup fields'!$A$38:$C$43,3,FALSE)</f>
        <v>#N/A</v>
      </c>
      <c r="U87" t="e">
        <f>VLOOKUP(G87,'FTE Lookup fields'!$A$38:$C$43,2,FALSE)</f>
        <v>#N/A</v>
      </c>
      <c r="V87" s="83" t="str">
        <f t="shared" si="15"/>
        <v>,   / :  [ Company Code #]</v>
      </c>
    </row>
    <row r="88" spans="1:22" s="80" customFormat="1" ht="15" x14ac:dyDescent="0.25">
      <c r="A88" s="40"/>
      <c r="B88" s="40" t="e">
        <f>VLOOKUP(A88,'NETL Codes'!$A$1:$B$57,2,FALSE)</f>
        <v>#N/A</v>
      </c>
      <c r="C88" s="40"/>
      <c r="D88" s="40"/>
      <c r="E88" s="40"/>
      <c r="F88" s="40" t="s">
        <v>58</v>
      </c>
      <c r="G88" s="51" t="s">
        <v>206</v>
      </c>
      <c r="H88" s="79"/>
      <c r="I88" s="41"/>
      <c r="K88" s="81"/>
      <c r="L88" s="131" t="e">
        <f>VLOOKUP(Table1[[#This Row],[14 NETL Labor Support Area (Required)*
(See instructions, and select from pull-down menu.)]],'FTE Lookup fields'!$A$54:$B$57,2,FALSE)</f>
        <v>#N/A</v>
      </c>
      <c r="M88" s="93">
        <f t="shared" si="8"/>
        <v>0</v>
      </c>
      <c r="N88" s="94">
        <f t="shared" si="9"/>
        <v>0</v>
      </c>
      <c r="O88" s="94">
        <f t="shared" si="10"/>
        <v>0</v>
      </c>
      <c r="P88" s="94">
        <f t="shared" si="11"/>
        <v>0</v>
      </c>
      <c r="Q88" s="94">
        <f t="shared" si="12"/>
        <v>0</v>
      </c>
      <c r="R88" s="94">
        <f t="shared" si="13"/>
        <v>0</v>
      </c>
      <c r="S88" s="94">
        <f t="shared" si="14"/>
        <v>0</v>
      </c>
      <c r="T88" t="e">
        <f>VLOOKUP(G88,'FTE Lookup fields'!$A$38:$C$43,3,FALSE)</f>
        <v>#N/A</v>
      </c>
      <c r="U88" t="e">
        <f>VLOOKUP(G88,'FTE Lookup fields'!$A$38:$C$43,2,FALSE)</f>
        <v>#N/A</v>
      </c>
      <c r="V88" s="83" t="str">
        <f t="shared" si="15"/>
        <v>,   / :  [ Company Code #]</v>
      </c>
    </row>
    <row r="89" spans="1:22" s="80" customFormat="1" ht="15" x14ac:dyDescent="0.25">
      <c r="A89" s="40"/>
      <c r="B89" s="40" t="e">
        <f>VLOOKUP(A89,'NETL Codes'!$A$1:$B$57,2,FALSE)</f>
        <v>#N/A</v>
      </c>
      <c r="C89" s="40"/>
      <c r="D89" s="40"/>
      <c r="E89" s="40"/>
      <c r="F89" s="40" t="s">
        <v>58</v>
      </c>
      <c r="G89" s="51" t="s">
        <v>206</v>
      </c>
      <c r="H89" s="79"/>
      <c r="I89" s="41"/>
      <c r="K89" s="81"/>
      <c r="L89" s="131" t="e">
        <f>VLOOKUP(Table1[[#This Row],[14 NETL Labor Support Area (Required)*
(See instructions, and select from pull-down menu.)]],'FTE Lookup fields'!$A$54:$B$57,2,FALSE)</f>
        <v>#N/A</v>
      </c>
      <c r="M89" s="93">
        <f t="shared" si="8"/>
        <v>0</v>
      </c>
      <c r="N89" s="94">
        <f t="shared" si="9"/>
        <v>0</v>
      </c>
      <c r="O89" s="94">
        <f t="shared" si="10"/>
        <v>0</v>
      </c>
      <c r="P89" s="94">
        <f t="shared" si="11"/>
        <v>0</v>
      </c>
      <c r="Q89" s="94">
        <f t="shared" si="12"/>
        <v>0</v>
      </c>
      <c r="R89" s="94">
        <f t="shared" si="13"/>
        <v>0</v>
      </c>
      <c r="S89" s="94">
        <f t="shared" si="14"/>
        <v>0</v>
      </c>
      <c r="T89" t="e">
        <f>VLOOKUP(G89,'FTE Lookup fields'!$A$38:$C$43,3,FALSE)</f>
        <v>#N/A</v>
      </c>
      <c r="U89" t="e">
        <f>VLOOKUP(G89,'FTE Lookup fields'!$A$38:$C$43,2,FALSE)</f>
        <v>#N/A</v>
      </c>
      <c r="V89" s="83" t="str">
        <f t="shared" si="15"/>
        <v>,   / :  [ Company Code #]</v>
      </c>
    </row>
    <row r="90" spans="1:22" s="80" customFormat="1" ht="15" x14ac:dyDescent="0.25">
      <c r="A90" s="40"/>
      <c r="B90" s="40" t="e">
        <f>VLOOKUP(A90,'NETL Codes'!$A$1:$B$57,2,FALSE)</f>
        <v>#N/A</v>
      </c>
      <c r="C90" s="40"/>
      <c r="D90" s="40"/>
      <c r="E90" s="40"/>
      <c r="F90" s="40" t="s">
        <v>58</v>
      </c>
      <c r="G90" s="51" t="s">
        <v>206</v>
      </c>
      <c r="H90" s="79"/>
      <c r="I90" s="41"/>
      <c r="K90" s="81"/>
      <c r="L90" s="131" t="e">
        <f>VLOOKUP(Table1[[#This Row],[14 NETL Labor Support Area (Required)*
(See instructions, and select from pull-down menu.)]],'FTE Lookup fields'!$A$54:$B$57,2,FALSE)</f>
        <v>#N/A</v>
      </c>
      <c r="M90" s="93">
        <f t="shared" si="8"/>
        <v>0</v>
      </c>
      <c r="N90" s="94">
        <f t="shared" si="9"/>
        <v>0</v>
      </c>
      <c r="O90" s="94">
        <f t="shared" si="10"/>
        <v>0</v>
      </c>
      <c r="P90" s="94">
        <f t="shared" si="11"/>
        <v>0</v>
      </c>
      <c r="Q90" s="94">
        <f t="shared" si="12"/>
        <v>0</v>
      </c>
      <c r="R90" s="94">
        <f t="shared" si="13"/>
        <v>0</v>
      </c>
      <c r="S90" s="94">
        <f t="shared" si="14"/>
        <v>0</v>
      </c>
      <c r="T90" t="e">
        <f>VLOOKUP(G90,'FTE Lookup fields'!$A$38:$C$43,3,FALSE)</f>
        <v>#N/A</v>
      </c>
      <c r="U90" t="e">
        <f>VLOOKUP(G90,'FTE Lookup fields'!$A$38:$C$43,2,FALSE)</f>
        <v>#N/A</v>
      </c>
      <c r="V90" s="83" t="str">
        <f t="shared" si="15"/>
        <v>,   / :  [ Company Code #]</v>
      </c>
    </row>
    <row r="91" spans="1:22" s="80" customFormat="1" ht="15" x14ac:dyDescent="0.25">
      <c r="A91" s="40"/>
      <c r="B91" s="40" t="e">
        <f>VLOOKUP(A91,'NETL Codes'!$A$1:$B$57,2,FALSE)</f>
        <v>#N/A</v>
      </c>
      <c r="C91" s="40"/>
      <c r="D91" s="40"/>
      <c r="E91" s="40"/>
      <c r="F91" s="40" t="s">
        <v>58</v>
      </c>
      <c r="G91" s="51" t="s">
        <v>206</v>
      </c>
      <c r="H91" s="79"/>
      <c r="I91" s="41"/>
      <c r="K91" s="81"/>
      <c r="L91" s="131" t="e">
        <f>VLOOKUP(Table1[[#This Row],[14 NETL Labor Support Area (Required)*
(See instructions, and select from pull-down menu.)]],'FTE Lookup fields'!$A$54:$B$57,2,FALSE)</f>
        <v>#N/A</v>
      </c>
      <c r="M91" s="93">
        <f t="shared" si="8"/>
        <v>0</v>
      </c>
      <c r="N91" s="94">
        <f t="shared" si="9"/>
        <v>0</v>
      </c>
      <c r="O91" s="94">
        <f t="shared" si="10"/>
        <v>0</v>
      </c>
      <c r="P91" s="94">
        <f t="shared" si="11"/>
        <v>0</v>
      </c>
      <c r="Q91" s="94">
        <f t="shared" si="12"/>
        <v>0</v>
      </c>
      <c r="R91" s="94">
        <f t="shared" si="13"/>
        <v>0</v>
      </c>
      <c r="S91" s="94">
        <f t="shared" si="14"/>
        <v>0</v>
      </c>
      <c r="T91" t="e">
        <f>VLOOKUP(G91,'FTE Lookup fields'!$A$38:$C$43,3,FALSE)</f>
        <v>#N/A</v>
      </c>
      <c r="U91" t="e">
        <f>VLOOKUP(G91,'FTE Lookup fields'!$A$38:$C$43,2,FALSE)</f>
        <v>#N/A</v>
      </c>
      <c r="V91" s="83" t="str">
        <f t="shared" si="15"/>
        <v>,   / :  [ Company Code #]</v>
      </c>
    </row>
    <row r="92" spans="1:22" s="80" customFormat="1" ht="15" x14ac:dyDescent="0.25">
      <c r="A92" s="40"/>
      <c r="B92" s="40" t="e">
        <f>VLOOKUP(A92,'NETL Codes'!$A$1:$B$57,2,FALSE)</f>
        <v>#N/A</v>
      </c>
      <c r="C92" s="40"/>
      <c r="D92" s="40"/>
      <c r="E92" s="40"/>
      <c r="F92" s="40" t="s">
        <v>58</v>
      </c>
      <c r="G92" s="51" t="s">
        <v>206</v>
      </c>
      <c r="H92" s="79"/>
      <c r="I92" s="41"/>
      <c r="K92" s="81"/>
      <c r="L92" s="131" t="e">
        <f>VLOOKUP(Table1[[#This Row],[14 NETL Labor Support Area (Required)*
(See instructions, and select from pull-down menu.)]],'FTE Lookup fields'!$A$54:$B$57,2,FALSE)</f>
        <v>#N/A</v>
      </c>
      <c r="M92" s="93">
        <f t="shared" si="8"/>
        <v>0</v>
      </c>
      <c r="N92" s="94">
        <f t="shared" si="9"/>
        <v>0</v>
      </c>
      <c r="O92" s="94">
        <f t="shared" si="10"/>
        <v>0</v>
      </c>
      <c r="P92" s="94">
        <f t="shared" si="11"/>
        <v>0</v>
      </c>
      <c r="Q92" s="94">
        <f t="shared" si="12"/>
        <v>0</v>
      </c>
      <c r="R92" s="94">
        <f t="shared" si="13"/>
        <v>0</v>
      </c>
      <c r="S92" s="94">
        <f t="shared" si="14"/>
        <v>0</v>
      </c>
      <c r="T92" t="e">
        <f>VLOOKUP(G92,'FTE Lookup fields'!$A$38:$C$43,3,FALSE)</f>
        <v>#N/A</v>
      </c>
      <c r="U92" t="e">
        <f>VLOOKUP(G92,'FTE Lookup fields'!$A$38:$C$43,2,FALSE)</f>
        <v>#N/A</v>
      </c>
      <c r="V92" s="83" t="str">
        <f t="shared" si="15"/>
        <v>,   / :  [ Company Code #]</v>
      </c>
    </row>
    <row r="93" spans="1:22" s="80" customFormat="1" ht="15" x14ac:dyDescent="0.25">
      <c r="A93" s="40"/>
      <c r="B93" s="40" t="e">
        <f>VLOOKUP(A93,'NETL Codes'!$A$1:$B$57,2,FALSE)</f>
        <v>#N/A</v>
      </c>
      <c r="C93" s="40"/>
      <c r="D93" s="40"/>
      <c r="E93" s="40"/>
      <c r="F93" s="40" t="s">
        <v>58</v>
      </c>
      <c r="G93" s="51" t="s">
        <v>206</v>
      </c>
      <c r="H93" s="79"/>
      <c r="I93" s="41"/>
      <c r="K93" s="81"/>
      <c r="L93" s="131" t="e">
        <f>VLOOKUP(Table1[[#This Row],[14 NETL Labor Support Area (Required)*
(See instructions, and select from pull-down menu.)]],'FTE Lookup fields'!$A$54:$B$57,2,FALSE)</f>
        <v>#N/A</v>
      </c>
      <c r="M93" s="93">
        <f t="shared" si="8"/>
        <v>0</v>
      </c>
      <c r="N93" s="94">
        <f t="shared" si="9"/>
        <v>0</v>
      </c>
      <c r="O93" s="94">
        <f t="shared" si="10"/>
        <v>0</v>
      </c>
      <c r="P93" s="94">
        <f t="shared" si="11"/>
        <v>0</v>
      </c>
      <c r="Q93" s="94">
        <f t="shared" si="12"/>
        <v>0</v>
      </c>
      <c r="R93" s="94">
        <f t="shared" si="13"/>
        <v>0</v>
      </c>
      <c r="S93" s="94">
        <f t="shared" si="14"/>
        <v>0</v>
      </c>
      <c r="T93" t="e">
        <f>VLOOKUP(G93,'FTE Lookup fields'!$A$38:$C$43,3,FALSE)</f>
        <v>#N/A</v>
      </c>
      <c r="U93" t="e">
        <f>VLOOKUP(G93,'FTE Lookup fields'!$A$38:$C$43,2,FALSE)</f>
        <v>#N/A</v>
      </c>
      <c r="V93" s="83" t="str">
        <f t="shared" si="15"/>
        <v>,   / :  [ Company Code #]</v>
      </c>
    </row>
    <row r="94" spans="1:22" s="80" customFormat="1" ht="15" x14ac:dyDescent="0.25">
      <c r="A94" s="40"/>
      <c r="B94" s="40" t="e">
        <f>VLOOKUP(A94,'NETL Codes'!$A$1:$B$57,2,FALSE)</f>
        <v>#N/A</v>
      </c>
      <c r="C94" s="40"/>
      <c r="D94" s="40"/>
      <c r="E94" s="40"/>
      <c r="F94" s="40" t="s">
        <v>58</v>
      </c>
      <c r="G94" s="51" t="s">
        <v>206</v>
      </c>
      <c r="H94" s="79"/>
      <c r="I94" s="41"/>
      <c r="K94" s="81"/>
      <c r="L94" s="131" t="e">
        <f>VLOOKUP(Table1[[#This Row],[14 NETL Labor Support Area (Required)*
(See instructions, and select from pull-down menu.)]],'FTE Lookup fields'!$A$54:$B$57,2,FALSE)</f>
        <v>#N/A</v>
      </c>
      <c r="M94" s="93">
        <f t="shared" si="8"/>
        <v>0</v>
      </c>
      <c r="N94" s="94">
        <f t="shared" si="9"/>
        <v>0</v>
      </c>
      <c r="O94" s="94">
        <f t="shared" si="10"/>
        <v>0</v>
      </c>
      <c r="P94" s="94">
        <f t="shared" si="11"/>
        <v>0</v>
      </c>
      <c r="Q94" s="94">
        <f t="shared" si="12"/>
        <v>0</v>
      </c>
      <c r="R94" s="94">
        <f t="shared" si="13"/>
        <v>0</v>
      </c>
      <c r="S94" s="94">
        <f t="shared" si="14"/>
        <v>0</v>
      </c>
      <c r="T94" t="e">
        <f>VLOOKUP(G94,'FTE Lookup fields'!$A$38:$C$43,3,FALSE)</f>
        <v>#N/A</v>
      </c>
      <c r="U94" t="e">
        <f>VLOOKUP(G94,'FTE Lookup fields'!$A$38:$C$43,2,FALSE)</f>
        <v>#N/A</v>
      </c>
      <c r="V94" s="83" t="str">
        <f t="shared" si="15"/>
        <v>,   / :  [ Company Code #]</v>
      </c>
    </row>
    <row r="95" spans="1:22" s="80" customFormat="1" ht="15" x14ac:dyDescent="0.25">
      <c r="A95" s="40"/>
      <c r="B95" s="40" t="e">
        <f>VLOOKUP(A95,'NETL Codes'!$A$1:$B$57,2,FALSE)</f>
        <v>#N/A</v>
      </c>
      <c r="C95" s="40"/>
      <c r="D95" s="40"/>
      <c r="E95" s="40"/>
      <c r="F95" s="40" t="s">
        <v>58</v>
      </c>
      <c r="G95" s="51" t="s">
        <v>206</v>
      </c>
      <c r="H95" s="79"/>
      <c r="I95" s="41"/>
      <c r="K95" s="81"/>
      <c r="L95" s="131" t="e">
        <f>VLOOKUP(Table1[[#This Row],[14 NETL Labor Support Area (Required)*
(See instructions, and select from pull-down menu.)]],'FTE Lookup fields'!$A$54:$B$57,2,FALSE)</f>
        <v>#N/A</v>
      </c>
      <c r="M95" s="93">
        <f t="shared" si="8"/>
        <v>0</v>
      </c>
      <c r="N95" s="94">
        <f t="shared" si="9"/>
        <v>0</v>
      </c>
      <c r="O95" s="94">
        <f t="shared" si="10"/>
        <v>0</v>
      </c>
      <c r="P95" s="94">
        <f t="shared" si="11"/>
        <v>0</v>
      </c>
      <c r="Q95" s="94">
        <f t="shared" si="12"/>
        <v>0</v>
      </c>
      <c r="R95" s="94">
        <f t="shared" si="13"/>
        <v>0</v>
      </c>
      <c r="S95" s="94">
        <f t="shared" si="14"/>
        <v>0</v>
      </c>
      <c r="T95" t="e">
        <f>VLOOKUP(G95,'FTE Lookup fields'!$A$38:$C$43,3,FALSE)</f>
        <v>#N/A</v>
      </c>
      <c r="U95" t="e">
        <f>VLOOKUP(G95,'FTE Lookup fields'!$A$38:$C$43,2,FALSE)</f>
        <v>#N/A</v>
      </c>
      <c r="V95" s="83" t="str">
        <f t="shared" si="15"/>
        <v>,   / :  [ Company Code #]</v>
      </c>
    </row>
    <row r="96" spans="1:22" s="80" customFormat="1" ht="15" x14ac:dyDescent="0.25">
      <c r="A96" s="40"/>
      <c r="B96" s="40" t="e">
        <f>VLOOKUP(A96,'NETL Codes'!$A$1:$B$57,2,FALSE)</f>
        <v>#N/A</v>
      </c>
      <c r="C96" s="40"/>
      <c r="D96" s="40"/>
      <c r="E96" s="40"/>
      <c r="F96" s="40" t="s">
        <v>58</v>
      </c>
      <c r="G96" s="51" t="s">
        <v>206</v>
      </c>
      <c r="H96" s="79"/>
      <c r="I96" s="41"/>
      <c r="K96" s="81"/>
      <c r="L96" s="131" t="e">
        <f>VLOOKUP(Table1[[#This Row],[14 NETL Labor Support Area (Required)*
(See instructions, and select from pull-down menu.)]],'FTE Lookup fields'!$A$54:$B$57,2,FALSE)</f>
        <v>#N/A</v>
      </c>
      <c r="M96" s="93">
        <f t="shared" si="8"/>
        <v>0</v>
      </c>
      <c r="N96" s="94">
        <f t="shared" si="9"/>
        <v>0</v>
      </c>
      <c r="O96" s="94">
        <f t="shared" si="10"/>
        <v>0</v>
      </c>
      <c r="P96" s="94">
        <f t="shared" si="11"/>
        <v>0</v>
      </c>
      <c r="Q96" s="94">
        <f t="shared" si="12"/>
        <v>0</v>
      </c>
      <c r="R96" s="94">
        <f t="shared" si="13"/>
        <v>0</v>
      </c>
      <c r="S96" s="94">
        <f t="shared" si="14"/>
        <v>0</v>
      </c>
      <c r="T96" t="e">
        <f>VLOOKUP(G96,'FTE Lookup fields'!$A$38:$C$43,3,FALSE)</f>
        <v>#N/A</v>
      </c>
      <c r="U96" t="e">
        <f>VLOOKUP(G96,'FTE Lookup fields'!$A$38:$C$43,2,FALSE)</f>
        <v>#N/A</v>
      </c>
      <c r="V96" s="83" t="str">
        <f t="shared" si="15"/>
        <v>,   / :  [ Company Code #]</v>
      </c>
    </row>
    <row r="97" spans="1:22" s="80" customFormat="1" ht="15" x14ac:dyDescent="0.25">
      <c r="A97" s="40"/>
      <c r="B97" s="40" t="e">
        <f>VLOOKUP(A97,'NETL Codes'!$A$1:$B$57,2,FALSE)</f>
        <v>#N/A</v>
      </c>
      <c r="C97" s="40"/>
      <c r="D97" s="40"/>
      <c r="E97" s="40"/>
      <c r="F97" s="40" t="s">
        <v>58</v>
      </c>
      <c r="G97" s="51" t="s">
        <v>206</v>
      </c>
      <c r="H97" s="79"/>
      <c r="I97" s="41"/>
      <c r="K97" s="81"/>
      <c r="L97" s="131" t="e">
        <f>VLOOKUP(Table1[[#This Row],[14 NETL Labor Support Area (Required)*
(See instructions, and select from pull-down menu.)]],'FTE Lookup fields'!$A$54:$B$57,2,FALSE)</f>
        <v>#N/A</v>
      </c>
      <c r="M97" s="93">
        <f t="shared" si="8"/>
        <v>0</v>
      </c>
      <c r="N97" s="94">
        <f t="shared" si="9"/>
        <v>0</v>
      </c>
      <c r="O97" s="94">
        <f t="shared" si="10"/>
        <v>0</v>
      </c>
      <c r="P97" s="94">
        <f t="shared" si="11"/>
        <v>0</v>
      </c>
      <c r="Q97" s="94">
        <f t="shared" si="12"/>
        <v>0</v>
      </c>
      <c r="R97" s="94">
        <f t="shared" si="13"/>
        <v>0</v>
      </c>
      <c r="S97" s="94">
        <f t="shared" si="14"/>
        <v>0</v>
      </c>
      <c r="T97" t="e">
        <f>VLOOKUP(G97,'FTE Lookup fields'!$A$38:$C$43,3,FALSE)</f>
        <v>#N/A</v>
      </c>
      <c r="U97" t="e">
        <f>VLOOKUP(G97,'FTE Lookup fields'!$A$38:$C$43,2,FALSE)</f>
        <v>#N/A</v>
      </c>
      <c r="V97" s="83" t="str">
        <f t="shared" si="15"/>
        <v>,   / :  [ Company Code #]</v>
      </c>
    </row>
    <row r="98" spans="1:22" s="80" customFormat="1" ht="15" x14ac:dyDescent="0.25">
      <c r="A98" s="40"/>
      <c r="B98" s="40" t="e">
        <f>VLOOKUP(A98,'NETL Codes'!$A$1:$B$57,2,FALSE)</f>
        <v>#N/A</v>
      </c>
      <c r="C98" s="40"/>
      <c r="D98" s="40"/>
      <c r="E98" s="40"/>
      <c r="F98" s="40" t="s">
        <v>58</v>
      </c>
      <c r="G98" s="51" t="s">
        <v>206</v>
      </c>
      <c r="H98" s="79"/>
      <c r="I98" s="41"/>
      <c r="K98" s="81"/>
      <c r="L98" s="131" t="e">
        <f>VLOOKUP(Table1[[#This Row],[14 NETL Labor Support Area (Required)*
(See instructions, and select from pull-down menu.)]],'FTE Lookup fields'!$A$54:$B$57,2,FALSE)</f>
        <v>#N/A</v>
      </c>
      <c r="M98" s="93">
        <f t="shared" si="8"/>
        <v>0</v>
      </c>
      <c r="N98" s="94">
        <f t="shared" si="9"/>
        <v>0</v>
      </c>
      <c r="O98" s="94">
        <f t="shared" si="10"/>
        <v>0</v>
      </c>
      <c r="P98" s="94">
        <f t="shared" si="11"/>
        <v>0</v>
      </c>
      <c r="Q98" s="94">
        <f t="shared" si="12"/>
        <v>0</v>
      </c>
      <c r="R98" s="94">
        <f t="shared" si="13"/>
        <v>0</v>
      </c>
      <c r="S98" s="94">
        <f t="shared" si="14"/>
        <v>0</v>
      </c>
      <c r="T98" t="e">
        <f>VLOOKUP(G98,'FTE Lookup fields'!$A$38:$C$43,3,FALSE)</f>
        <v>#N/A</v>
      </c>
      <c r="U98" t="e">
        <f>VLOOKUP(G98,'FTE Lookup fields'!$A$38:$C$43,2,FALSE)</f>
        <v>#N/A</v>
      </c>
      <c r="V98" s="83" t="str">
        <f t="shared" si="15"/>
        <v>,   / :  [ Company Code #]</v>
      </c>
    </row>
    <row r="99" spans="1:22" s="80" customFormat="1" ht="15" x14ac:dyDescent="0.25">
      <c r="A99" s="40"/>
      <c r="B99" s="40" t="e">
        <f>VLOOKUP(A99,'NETL Codes'!$A$1:$B$57,2,FALSE)</f>
        <v>#N/A</v>
      </c>
      <c r="C99" s="40"/>
      <c r="D99" s="40"/>
      <c r="E99" s="40"/>
      <c r="F99" s="40" t="s">
        <v>58</v>
      </c>
      <c r="G99" s="51" t="s">
        <v>206</v>
      </c>
      <c r="H99" s="79"/>
      <c r="I99" s="41"/>
      <c r="K99" s="81"/>
      <c r="L99" s="131" t="e">
        <f>VLOOKUP(Table1[[#This Row],[14 NETL Labor Support Area (Required)*
(See instructions, and select from pull-down menu.)]],'FTE Lookup fields'!$A$54:$B$57,2,FALSE)</f>
        <v>#N/A</v>
      </c>
      <c r="M99" s="93">
        <f t="shared" si="8"/>
        <v>0</v>
      </c>
      <c r="N99" s="94">
        <f t="shared" si="9"/>
        <v>0</v>
      </c>
      <c r="O99" s="94">
        <f t="shared" si="10"/>
        <v>0</v>
      </c>
      <c r="P99" s="94">
        <f t="shared" si="11"/>
        <v>0</v>
      </c>
      <c r="Q99" s="94">
        <f t="shared" si="12"/>
        <v>0</v>
      </c>
      <c r="R99" s="94">
        <f t="shared" si="13"/>
        <v>0</v>
      </c>
      <c r="S99" s="94">
        <f t="shared" si="14"/>
        <v>0</v>
      </c>
      <c r="T99" t="e">
        <f>VLOOKUP(G99,'FTE Lookup fields'!$A$38:$C$43,3,FALSE)</f>
        <v>#N/A</v>
      </c>
      <c r="U99" t="e">
        <f>VLOOKUP(G99,'FTE Lookup fields'!$A$38:$C$43,2,FALSE)</f>
        <v>#N/A</v>
      </c>
      <c r="V99" s="83" t="str">
        <f t="shared" si="15"/>
        <v>,   / :  [ Company Code #]</v>
      </c>
    </row>
    <row r="100" spans="1:22" s="80" customFormat="1" ht="15" x14ac:dyDescent="0.25">
      <c r="A100" s="40"/>
      <c r="B100" s="40" t="e">
        <f>VLOOKUP(A100,'NETL Codes'!$A$1:$B$57,2,FALSE)</f>
        <v>#N/A</v>
      </c>
      <c r="C100" s="40"/>
      <c r="D100" s="40"/>
      <c r="E100" s="40"/>
      <c r="F100" s="40" t="s">
        <v>58</v>
      </c>
      <c r="G100" s="51" t="s">
        <v>206</v>
      </c>
      <c r="H100" s="79"/>
      <c r="I100" s="41"/>
      <c r="K100" s="81"/>
      <c r="L100" s="131" t="e">
        <f>VLOOKUP(Table1[[#This Row],[14 NETL Labor Support Area (Required)*
(See instructions, and select from pull-down menu.)]],'FTE Lookup fields'!$A$54:$B$57,2,FALSE)</f>
        <v>#N/A</v>
      </c>
      <c r="M100" s="93">
        <f t="shared" si="8"/>
        <v>0</v>
      </c>
      <c r="N100" s="94">
        <f t="shared" si="9"/>
        <v>0</v>
      </c>
      <c r="O100" s="94">
        <f t="shared" si="10"/>
        <v>0</v>
      </c>
      <c r="P100" s="94">
        <f t="shared" si="11"/>
        <v>0</v>
      </c>
      <c r="Q100" s="94">
        <f t="shared" si="12"/>
        <v>0</v>
      </c>
      <c r="R100" s="94">
        <f t="shared" si="13"/>
        <v>0</v>
      </c>
      <c r="S100" s="94">
        <f t="shared" si="14"/>
        <v>0</v>
      </c>
      <c r="T100" t="e">
        <f>VLOOKUP(G100,'FTE Lookup fields'!$A$38:$C$43,3,FALSE)</f>
        <v>#N/A</v>
      </c>
      <c r="U100" t="e">
        <f>VLOOKUP(G100,'FTE Lookup fields'!$A$38:$C$43,2,FALSE)</f>
        <v>#N/A</v>
      </c>
      <c r="V100" s="83" t="str">
        <f t="shared" si="15"/>
        <v>,   / :  [ Company Code #]</v>
      </c>
    </row>
    <row r="101" spans="1:22" s="80" customFormat="1" ht="15" x14ac:dyDescent="0.25">
      <c r="A101" s="40"/>
      <c r="B101" s="40" t="e">
        <f>VLOOKUP(A101,'NETL Codes'!$A$1:$B$57,2,FALSE)</f>
        <v>#N/A</v>
      </c>
      <c r="C101" s="40"/>
      <c r="D101" s="40"/>
      <c r="E101" s="40"/>
      <c r="F101" s="40" t="s">
        <v>58</v>
      </c>
      <c r="G101" s="51" t="s">
        <v>206</v>
      </c>
      <c r="H101" s="79"/>
      <c r="I101" s="41"/>
      <c r="K101" s="81"/>
      <c r="L101" s="131" t="e">
        <f>VLOOKUP(Table1[[#This Row],[14 NETL Labor Support Area (Required)*
(See instructions, and select from pull-down menu.)]],'FTE Lookup fields'!$A$54:$B$57,2,FALSE)</f>
        <v>#N/A</v>
      </c>
      <c r="M101" s="93">
        <f t="shared" si="8"/>
        <v>0</v>
      </c>
      <c r="N101" s="94">
        <f t="shared" si="9"/>
        <v>0</v>
      </c>
      <c r="O101" s="94">
        <f t="shared" si="10"/>
        <v>0</v>
      </c>
      <c r="P101" s="94">
        <f t="shared" si="11"/>
        <v>0</v>
      </c>
      <c r="Q101" s="94">
        <f t="shared" si="12"/>
        <v>0</v>
      </c>
      <c r="R101" s="94">
        <f t="shared" si="13"/>
        <v>0</v>
      </c>
      <c r="S101" s="94">
        <f t="shared" si="14"/>
        <v>0</v>
      </c>
      <c r="T101" t="e">
        <f>VLOOKUP(G101,'FTE Lookup fields'!$A$38:$C$43,3,FALSE)</f>
        <v>#N/A</v>
      </c>
      <c r="U101" t="e">
        <f>VLOOKUP(G101,'FTE Lookup fields'!$A$38:$C$43,2,FALSE)</f>
        <v>#N/A</v>
      </c>
      <c r="V101" s="83" t="str">
        <f t="shared" si="15"/>
        <v>,   / :  [ Company Code #]</v>
      </c>
    </row>
    <row r="102" spans="1:22" s="80" customFormat="1" ht="15" x14ac:dyDescent="0.25">
      <c r="A102" s="40"/>
      <c r="B102" s="40" t="e">
        <f>VLOOKUP(A102,'NETL Codes'!$A$1:$B$57,2,FALSE)</f>
        <v>#N/A</v>
      </c>
      <c r="C102" s="40"/>
      <c r="D102" s="40"/>
      <c r="E102" s="40"/>
      <c r="F102" s="40" t="s">
        <v>58</v>
      </c>
      <c r="G102" s="51" t="s">
        <v>206</v>
      </c>
      <c r="H102" s="79"/>
      <c r="I102" s="41"/>
      <c r="K102" s="81"/>
      <c r="L102" s="131" t="e">
        <f>VLOOKUP(Table1[[#This Row],[14 NETL Labor Support Area (Required)*
(See instructions, and select from pull-down menu.)]],'FTE Lookup fields'!$A$54:$B$57,2,FALSE)</f>
        <v>#N/A</v>
      </c>
      <c r="M102" s="93">
        <f t="shared" si="8"/>
        <v>0</v>
      </c>
      <c r="N102" s="94">
        <f t="shared" si="9"/>
        <v>0</v>
      </c>
      <c r="O102" s="94">
        <f t="shared" si="10"/>
        <v>0</v>
      </c>
      <c r="P102" s="94">
        <f t="shared" si="11"/>
        <v>0</v>
      </c>
      <c r="Q102" s="94">
        <f t="shared" si="12"/>
        <v>0</v>
      </c>
      <c r="R102" s="94">
        <f t="shared" si="13"/>
        <v>0</v>
      </c>
      <c r="S102" s="94">
        <f t="shared" si="14"/>
        <v>0</v>
      </c>
      <c r="T102" t="e">
        <f>VLOOKUP(G102,'FTE Lookup fields'!$A$38:$C$43,3,FALSE)</f>
        <v>#N/A</v>
      </c>
      <c r="U102" t="e">
        <f>VLOOKUP(G102,'FTE Lookup fields'!$A$38:$C$43,2,FALSE)</f>
        <v>#N/A</v>
      </c>
      <c r="V102" s="83" t="str">
        <f t="shared" si="15"/>
        <v>,   / :  [ Company Code #]</v>
      </c>
    </row>
    <row r="103" spans="1:22" s="80" customFormat="1" ht="15" x14ac:dyDescent="0.25">
      <c r="A103" s="40"/>
      <c r="B103" s="40" t="e">
        <f>VLOOKUP(A103,'NETL Codes'!$A$1:$B$57,2,FALSE)</f>
        <v>#N/A</v>
      </c>
      <c r="C103" s="40"/>
      <c r="D103" s="40"/>
      <c r="E103" s="40"/>
      <c r="F103" s="40" t="s">
        <v>58</v>
      </c>
      <c r="G103" s="51" t="s">
        <v>206</v>
      </c>
      <c r="H103" s="79"/>
      <c r="I103" s="41"/>
      <c r="K103" s="81"/>
      <c r="L103" s="131" t="e">
        <f>VLOOKUP(Table1[[#This Row],[14 NETL Labor Support Area (Required)*
(See instructions, and select from pull-down menu.)]],'FTE Lookup fields'!$A$54:$B$57,2,FALSE)</f>
        <v>#N/A</v>
      </c>
      <c r="M103" s="93">
        <f t="shared" si="8"/>
        <v>0</v>
      </c>
      <c r="N103" s="94">
        <f t="shared" si="9"/>
        <v>0</v>
      </c>
      <c r="O103" s="94">
        <f t="shared" si="10"/>
        <v>0</v>
      </c>
      <c r="P103" s="94">
        <f t="shared" si="11"/>
        <v>0</v>
      </c>
      <c r="Q103" s="94">
        <f t="shared" si="12"/>
        <v>0</v>
      </c>
      <c r="R103" s="94">
        <f t="shared" si="13"/>
        <v>0</v>
      </c>
      <c r="S103" s="94">
        <f t="shared" si="14"/>
        <v>0</v>
      </c>
      <c r="T103" t="e">
        <f>VLOOKUP(G103,'FTE Lookup fields'!$A$38:$C$43,3,FALSE)</f>
        <v>#N/A</v>
      </c>
      <c r="U103" t="e">
        <f>VLOOKUP(G103,'FTE Lookup fields'!$A$38:$C$43,2,FALSE)</f>
        <v>#N/A</v>
      </c>
      <c r="V103" s="83" t="str">
        <f t="shared" si="15"/>
        <v>,   / :  [ Company Code #]</v>
      </c>
    </row>
    <row r="104" spans="1:22" s="80" customFormat="1" ht="15" x14ac:dyDescent="0.25">
      <c r="A104" s="40"/>
      <c r="B104" s="40" t="e">
        <f>VLOOKUP(A104,'NETL Codes'!$A$1:$B$57,2,FALSE)</f>
        <v>#N/A</v>
      </c>
      <c r="C104" s="40"/>
      <c r="D104" s="40"/>
      <c r="E104" s="40"/>
      <c r="F104" s="40" t="s">
        <v>58</v>
      </c>
      <c r="G104" s="51" t="s">
        <v>206</v>
      </c>
      <c r="H104" s="79"/>
      <c r="I104" s="41"/>
      <c r="K104" s="81"/>
      <c r="L104" s="131" t="e">
        <f>VLOOKUP(Table1[[#This Row],[14 NETL Labor Support Area (Required)*
(See instructions, and select from pull-down menu.)]],'FTE Lookup fields'!$A$54:$B$57,2,FALSE)</f>
        <v>#N/A</v>
      </c>
      <c r="M104" s="93">
        <f t="shared" si="8"/>
        <v>0</v>
      </c>
      <c r="N104" s="94">
        <f t="shared" si="9"/>
        <v>0</v>
      </c>
      <c r="O104" s="94">
        <f t="shared" si="10"/>
        <v>0</v>
      </c>
      <c r="P104" s="94">
        <f t="shared" si="11"/>
        <v>0</v>
      </c>
      <c r="Q104" s="94">
        <f t="shared" si="12"/>
        <v>0</v>
      </c>
      <c r="R104" s="94">
        <f t="shared" si="13"/>
        <v>0</v>
      </c>
      <c r="S104" s="94">
        <f t="shared" si="14"/>
        <v>0</v>
      </c>
      <c r="T104" t="e">
        <f>VLOOKUP(G104,'FTE Lookup fields'!$A$38:$C$43,3,FALSE)</f>
        <v>#N/A</v>
      </c>
      <c r="U104" t="e">
        <f>VLOOKUP(G104,'FTE Lookup fields'!$A$38:$C$43,2,FALSE)</f>
        <v>#N/A</v>
      </c>
      <c r="V104" s="83" t="str">
        <f t="shared" si="15"/>
        <v>,   / :  [ Company Code #]</v>
      </c>
    </row>
    <row r="105" spans="1:22" s="80" customFormat="1" ht="15" x14ac:dyDescent="0.25">
      <c r="A105" s="40"/>
      <c r="B105" s="40" t="e">
        <f>VLOOKUP(A105,'NETL Codes'!$A$1:$B$57,2,FALSE)</f>
        <v>#N/A</v>
      </c>
      <c r="C105" s="40"/>
      <c r="D105" s="40"/>
      <c r="E105" s="40"/>
      <c r="F105" s="40" t="s">
        <v>58</v>
      </c>
      <c r="G105" s="51" t="s">
        <v>206</v>
      </c>
      <c r="H105" s="79"/>
      <c r="I105" s="41"/>
      <c r="K105" s="81"/>
      <c r="L105" s="131" t="e">
        <f>VLOOKUP(Table1[[#This Row],[14 NETL Labor Support Area (Required)*
(See instructions, and select from pull-down menu.)]],'FTE Lookup fields'!$A$54:$B$57,2,FALSE)</f>
        <v>#N/A</v>
      </c>
      <c r="M105" s="93">
        <f t="shared" si="8"/>
        <v>0</v>
      </c>
      <c r="N105" s="94">
        <f t="shared" si="9"/>
        <v>0</v>
      </c>
      <c r="O105" s="94">
        <f t="shared" si="10"/>
        <v>0</v>
      </c>
      <c r="P105" s="94">
        <f t="shared" si="11"/>
        <v>0</v>
      </c>
      <c r="Q105" s="94">
        <f t="shared" si="12"/>
        <v>0</v>
      </c>
      <c r="R105" s="94">
        <f t="shared" si="13"/>
        <v>0</v>
      </c>
      <c r="S105" s="94">
        <f t="shared" si="14"/>
        <v>0</v>
      </c>
      <c r="T105" t="e">
        <f>VLOOKUP(G105,'FTE Lookup fields'!$A$38:$C$43,3,FALSE)</f>
        <v>#N/A</v>
      </c>
      <c r="U105" t="e">
        <f>VLOOKUP(G105,'FTE Lookup fields'!$A$38:$C$43,2,FALSE)</f>
        <v>#N/A</v>
      </c>
      <c r="V105" s="83" t="str">
        <f t="shared" si="15"/>
        <v>,   / :  [ Company Code #]</v>
      </c>
    </row>
    <row r="106" spans="1:22" s="80" customFormat="1" ht="15" x14ac:dyDescent="0.25">
      <c r="A106" s="40"/>
      <c r="B106" s="40" t="e">
        <f>VLOOKUP(A106,'NETL Codes'!$A$1:$B$57,2,FALSE)</f>
        <v>#N/A</v>
      </c>
      <c r="C106" s="40"/>
      <c r="D106" s="40"/>
      <c r="E106" s="40"/>
      <c r="F106" s="40" t="s">
        <v>58</v>
      </c>
      <c r="G106" s="51" t="s">
        <v>206</v>
      </c>
      <c r="H106" s="79"/>
      <c r="I106" s="41"/>
      <c r="K106" s="81"/>
      <c r="L106" s="131" t="e">
        <f>VLOOKUP(Table1[[#This Row],[14 NETL Labor Support Area (Required)*
(See instructions, and select from pull-down menu.)]],'FTE Lookup fields'!$A$54:$B$57,2,FALSE)</f>
        <v>#N/A</v>
      </c>
      <c r="M106" s="93">
        <f t="shared" si="8"/>
        <v>0</v>
      </c>
      <c r="N106" s="94">
        <f t="shared" si="9"/>
        <v>0</v>
      </c>
      <c r="O106" s="94">
        <f t="shared" si="10"/>
        <v>0</v>
      </c>
      <c r="P106" s="94">
        <f t="shared" si="11"/>
        <v>0</v>
      </c>
      <c r="Q106" s="94">
        <f t="shared" si="12"/>
        <v>0</v>
      </c>
      <c r="R106" s="94">
        <f t="shared" si="13"/>
        <v>0</v>
      </c>
      <c r="S106" s="94">
        <f t="shared" si="14"/>
        <v>0</v>
      </c>
      <c r="T106" t="e">
        <f>VLOOKUP(G106,'FTE Lookup fields'!$A$38:$C$43,3,FALSE)</f>
        <v>#N/A</v>
      </c>
      <c r="U106" t="e">
        <f>VLOOKUP(G106,'FTE Lookup fields'!$A$38:$C$43,2,FALSE)</f>
        <v>#N/A</v>
      </c>
      <c r="V106" s="83" t="str">
        <f t="shared" si="15"/>
        <v>,   / :  [ Company Code #]</v>
      </c>
    </row>
    <row r="107" spans="1:22" s="80" customFormat="1" ht="15" x14ac:dyDescent="0.25">
      <c r="A107" s="40"/>
      <c r="B107" s="40" t="e">
        <f>VLOOKUP(A107,'NETL Codes'!$A$1:$B$57,2,FALSE)</f>
        <v>#N/A</v>
      </c>
      <c r="C107" s="40"/>
      <c r="D107" s="40"/>
      <c r="E107" s="40"/>
      <c r="F107" s="40" t="s">
        <v>58</v>
      </c>
      <c r="G107" s="51" t="s">
        <v>206</v>
      </c>
      <c r="H107" s="79"/>
      <c r="I107" s="41"/>
      <c r="K107" s="81"/>
      <c r="L107" s="131" t="e">
        <f>VLOOKUP(Table1[[#This Row],[14 NETL Labor Support Area (Required)*
(See instructions, and select from pull-down menu.)]],'FTE Lookup fields'!$A$54:$B$57,2,FALSE)</f>
        <v>#N/A</v>
      </c>
      <c r="M107" s="93">
        <f t="shared" si="8"/>
        <v>0</v>
      </c>
      <c r="N107" s="94">
        <f t="shared" si="9"/>
        <v>0</v>
      </c>
      <c r="O107" s="94">
        <f t="shared" si="10"/>
        <v>0</v>
      </c>
      <c r="P107" s="94">
        <f t="shared" si="11"/>
        <v>0</v>
      </c>
      <c r="Q107" s="94">
        <f t="shared" si="12"/>
        <v>0</v>
      </c>
      <c r="R107" s="94">
        <f t="shared" si="13"/>
        <v>0</v>
      </c>
      <c r="S107" s="94">
        <f t="shared" si="14"/>
        <v>0</v>
      </c>
      <c r="T107" t="e">
        <f>VLOOKUP(G107,'FTE Lookup fields'!$A$38:$C$43,3,FALSE)</f>
        <v>#N/A</v>
      </c>
      <c r="U107" t="e">
        <f>VLOOKUP(G107,'FTE Lookup fields'!$A$38:$C$43,2,FALSE)</f>
        <v>#N/A</v>
      </c>
      <c r="V107" s="83" t="str">
        <f t="shared" si="15"/>
        <v>,   / :  [ Company Code #]</v>
      </c>
    </row>
    <row r="108" spans="1:22" s="80" customFormat="1" ht="15" x14ac:dyDescent="0.25">
      <c r="A108" s="40"/>
      <c r="B108" s="40" t="e">
        <f>VLOOKUP(A108,'NETL Codes'!$A$1:$B$57,2,FALSE)</f>
        <v>#N/A</v>
      </c>
      <c r="C108" s="40"/>
      <c r="D108" s="40"/>
      <c r="E108" s="40"/>
      <c r="F108" s="40" t="s">
        <v>58</v>
      </c>
      <c r="G108" s="51" t="s">
        <v>206</v>
      </c>
      <c r="H108" s="79"/>
      <c r="I108" s="41"/>
      <c r="K108" s="81"/>
      <c r="L108" s="131" t="e">
        <f>VLOOKUP(Table1[[#This Row],[14 NETL Labor Support Area (Required)*
(See instructions, and select from pull-down menu.)]],'FTE Lookup fields'!$A$54:$B$57,2,FALSE)</f>
        <v>#N/A</v>
      </c>
      <c r="M108" s="93">
        <f t="shared" si="8"/>
        <v>0</v>
      </c>
      <c r="N108" s="94">
        <f t="shared" si="9"/>
        <v>0</v>
      </c>
      <c r="O108" s="94">
        <f t="shared" si="10"/>
        <v>0</v>
      </c>
      <c r="P108" s="94">
        <f t="shared" si="11"/>
        <v>0</v>
      </c>
      <c r="Q108" s="94">
        <f t="shared" si="12"/>
        <v>0</v>
      </c>
      <c r="R108" s="94">
        <f t="shared" si="13"/>
        <v>0</v>
      </c>
      <c r="S108" s="94">
        <f t="shared" si="14"/>
        <v>0</v>
      </c>
      <c r="T108" t="e">
        <f>VLOOKUP(G108,'FTE Lookup fields'!$A$38:$C$43,3,FALSE)</f>
        <v>#N/A</v>
      </c>
      <c r="U108" t="e">
        <f>VLOOKUP(G108,'FTE Lookup fields'!$A$38:$C$43,2,FALSE)</f>
        <v>#N/A</v>
      </c>
      <c r="V108" s="83" t="str">
        <f t="shared" si="15"/>
        <v>,   / :  [ Company Code #]</v>
      </c>
    </row>
    <row r="109" spans="1:22" s="80" customFormat="1" ht="15" x14ac:dyDescent="0.25">
      <c r="A109" s="40"/>
      <c r="B109" s="40" t="e">
        <f>VLOOKUP(A109,'NETL Codes'!$A$1:$B$57,2,FALSE)</f>
        <v>#N/A</v>
      </c>
      <c r="C109" s="40"/>
      <c r="D109" s="40"/>
      <c r="E109" s="40"/>
      <c r="F109" s="40" t="s">
        <v>58</v>
      </c>
      <c r="G109" s="51" t="s">
        <v>206</v>
      </c>
      <c r="H109" s="79"/>
      <c r="I109" s="41"/>
      <c r="K109" s="81"/>
      <c r="L109" s="131" t="e">
        <f>VLOOKUP(Table1[[#This Row],[14 NETL Labor Support Area (Required)*
(See instructions, and select from pull-down menu.)]],'FTE Lookup fields'!$A$54:$B$57,2,FALSE)</f>
        <v>#N/A</v>
      </c>
      <c r="M109" s="93">
        <f t="shared" si="8"/>
        <v>0</v>
      </c>
      <c r="N109" s="94">
        <f t="shared" si="9"/>
        <v>0</v>
      </c>
      <c r="O109" s="94">
        <f t="shared" si="10"/>
        <v>0</v>
      </c>
      <c r="P109" s="94">
        <f t="shared" si="11"/>
        <v>0</v>
      </c>
      <c r="Q109" s="94">
        <f t="shared" si="12"/>
        <v>0</v>
      </c>
      <c r="R109" s="94">
        <f t="shared" si="13"/>
        <v>0</v>
      </c>
      <c r="S109" s="94">
        <f t="shared" si="14"/>
        <v>0</v>
      </c>
      <c r="T109" t="e">
        <f>VLOOKUP(G109,'FTE Lookup fields'!$A$38:$C$43,3,FALSE)</f>
        <v>#N/A</v>
      </c>
      <c r="U109" t="e">
        <f>VLOOKUP(G109,'FTE Lookup fields'!$A$38:$C$43,2,FALSE)</f>
        <v>#N/A</v>
      </c>
      <c r="V109" s="83" t="str">
        <f t="shared" si="15"/>
        <v>,   / :  [ Company Code #]</v>
      </c>
    </row>
    <row r="110" spans="1:22" s="80" customFormat="1" ht="15" x14ac:dyDescent="0.25">
      <c r="A110" s="40"/>
      <c r="B110" s="40" t="e">
        <f>VLOOKUP(A110,'NETL Codes'!$A$1:$B$57,2,FALSE)</f>
        <v>#N/A</v>
      </c>
      <c r="C110" s="40"/>
      <c r="D110" s="40"/>
      <c r="E110" s="40"/>
      <c r="F110" s="40" t="s">
        <v>58</v>
      </c>
      <c r="G110" s="51" t="s">
        <v>206</v>
      </c>
      <c r="H110" s="79"/>
      <c r="I110" s="41"/>
      <c r="K110" s="81"/>
      <c r="L110" s="131" t="e">
        <f>VLOOKUP(Table1[[#This Row],[14 NETL Labor Support Area (Required)*
(See instructions, and select from pull-down menu.)]],'FTE Lookup fields'!$A$54:$B$57,2,FALSE)</f>
        <v>#N/A</v>
      </c>
      <c r="M110" s="93">
        <f t="shared" si="8"/>
        <v>0</v>
      </c>
      <c r="N110" s="94">
        <f t="shared" si="9"/>
        <v>0</v>
      </c>
      <c r="O110" s="94">
        <f t="shared" si="10"/>
        <v>0</v>
      </c>
      <c r="P110" s="94">
        <f t="shared" si="11"/>
        <v>0</v>
      </c>
      <c r="Q110" s="94">
        <f t="shared" si="12"/>
        <v>0</v>
      </c>
      <c r="R110" s="94">
        <f t="shared" si="13"/>
        <v>0</v>
      </c>
      <c r="S110" s="94">
        <f t="shared" si="14"/>
        <v>0</v>
      </c>
      <c r="T110" t="e">
        <f>VLOOKUP(G110,'FTE Lookup fields'!$A$38:$C$43,3,FALSE)</f>
        <v>#N/A</v>
      </c>
      <c r="U110" t="e">
        <f>VLOOKUP(G110,'FTE Lookup fields'!$A$38:$C$43,2,FALSE)</f>
        <v>#N/A</v>
      </c>
      <c r="V110" s="83" t="str">
        <f t="shared" si="15"/>
        <v>,   / :  [ Company Code #]</v>
      </c>
    </row>
    <row r="111" spans="1:22" s="80" customFormat="1" ht="15" x14ac:dyDescent="0.25">
      <c r="A111" s="40"/>
      <c r="B111" s="40" t="e">
        <f>VLOOKUP(A111,'NETL Codes'!$A$1:$B$57,2,FALSE)</f>
        <v>#N/A</v>
      </c>
      <c r="C111" s="40"/>
      <c r="D111" s="40"/>
      <c r="E111" s="40"/>
      <c r="F111" s="40" t="s">
        <v>58</v>
      </c>
      <c r="G111" s="51" t="s">
        <v>206</v>
      </c>
      <c r="H111" s="79"/>
      <c r="I111" s="41"/>
      <c r="K111" s="81"/>
      <c r="L111" s="131" t="e">
        <f>VLOOKUP(Table1[[#This Row],[14 NETL Labor Support Area (Required)*
(See instructions, and select from pull-down menu.)]],'FTE Lookup fields'!$A$54:$B$57,2,FALSE)</f>
        <v>#N/A</v>
      </c>
      <c r="M111" s="93">
        <f t="shared" si="8"/>
        <v>0</v>
      </c>
      <c r="N111" s="94">
        <f t="shared" si="9"/>
        <v>0</v>
      </c>
      <c r="O111" s="94">
        <f t="shared" si="10"/>
        <v>0</v>
      </c>
      <c r="P111" s="94">
        <f t="shared" si="11"/>
        <v>0</v>
      </c>
      <c r="Q111" s="94">
        <f t="shared" si="12"/>
        <v>0</v>
      </c>
      <c r="R111" s="94">
        <f t="shared" si="13"/>
        <v>0</v>
      </c>
      <c r="S111" s="94">
        <f t="shared" si="14"/>
        <v>0</v>
      </c>
      <c r="T111" t="e">
        <f>VLOOKUP(G111,'FTE Lookup fields'!$A$38:$C$43,3,FALSE)</f>
        <v>#N/A</v>
      </c>
      <c r="U111" t="e">
        <f>VLOOKUP(G111,'FTE Lookup fields'!$A$38:$C$43,2,FALSE)</f>
        <v>#N/A</v>
      </c>
      <c r="V111" s="83" t="str">
        <f t="shared" si="15"/>
        <v>,   / :  [ Company Code #]</v>
      </c>
    </row>
    <row r="112" spans="1:22" s="80" customFormat="1" ht="15" x14ac:dyDescent="0.25">
      <c r="A112" s="40"/>
      <c r="B112" s="40" t="e">
        <f>VLOOKUP(A112,'NETL Codes'!$A$1:$B$57,2,FALSE)</f>
        <v>#N/A</v>
      </c>
      <c r="C112" s="40"/>
      <c r="D112" s="40"/>
      <c r="E112" s="40"/>
      <c r="F112" s="40" t="s">
        <v>58</v>
      </c>
      <c r="G112" s="51" t="s">
        <v>206</v>
      </c>
      <c r="H112" s="79"/>
      <c r="I112" s="41"/>
      <c r="K112" s="81"/>
      <c r="L112" s="131" t="e">
        <f>VLOOKUP(Table1[[#This Row],[14 NETL Labor Support Area (Required)*
(See instructions, and select from pull-down menu.)]],'FTE Lookup fields'!$A$54:$B$57,2,FALSE)</f>
        <v>#N/A</v>
      </c>
      <c r="M112" s="93">
        <f t="shared" si="8"/>
        <v>0</v>
      </c>
      <c r="N112" s="94">
        <f t="shared" si="9"/>
        <v>0</v>
      </c>
      <c r="O112" s="94">
        <f t="shared" si="10"/>
        <v>0</v>
      </c>
      <c r="P112" s="94">
        <f t="shared" si="11"/>
        <v>0</v>
      </c>
      <c r="Q112" s="94">
        <f t="shared" si="12"/>
        <v>0</v>
      </c>
      <c r="R112" s="94">
        <f t="shared" si="13"/>
        <v>0</v>
      </c>
      <c r="S112" s="94">
        <f t="shared" si="14"/>
        <v>0</v>
      </c>
      <c r="T112" t="e">
        <f>VLOOKUP(G112,'FTE Lookup fields'!$A$38:$C$43,3,FALSE)</f>
        <v>#N/A</v>
      </c>
      <c r="U112" t="e">
        <f>VLOOKUP(G112,'FTE Lookup fields'!$A$38:$C$43,2,FALSE)</f>
        <v>#N/A</v>
      </c>
      <c r="V112" s="83" t="str">
        <f t="shared" si="15"/>
        <v>,   / :  [ Company Code #]</v>
      </c>
    </row>
    <row r="113" spans="1:22" s="80" customFormat="1" ht="15" x14ac:dyDescent="0.25">
      <c r="A113" s="40"/>
      <c r="B113" s="40" t="e">
        <f>VLOOKUP(A113,'NETL Codes'!$A$1:$B$57,2,FALSE)</f>
        <v>#N/A</v>
      </c>
      <c r="C113" s="40"/>
      <c r="D113" s="40"/>
      <c r="E113" s="40"/>
      <c r="F113" s="40" t="s">
        <v>58</v>
      </c>
      <c r="G113" s="51" t="s">
        <v>206</v>
      </c>
      <c r="H113" s="79"/>
      <c r="I113" s="41"/>
      <c r="K113" s="81"/>
      <c r="L113" s="131" t="e">
        <f>VLOOKUP(Table1[[#This Row],[14 NETL Labor Support Area (Required)*
(See instructions, and select from pull-down menu.)]],'FTE Lookup fields'!$A$54:$B$57,2,FALSE)</f>
        <v>#N/A</v>
      </c>
      <c r="M113" s="93">
        <f t="shared" si="8"/>
        <v>0</v>
      </c>
      <c r="N113" s="94">
        <f t="shared" si="9"/>
        <v>0</v>
      </c>
      <c r="O113" s="94">
        <f t="shared" si="10"/>
        <v>0</v>
      </c>
      <c r="P113" s="94">
        <f t="shared" si="11"/>
        <v>0</v>
      </c>
      <c r="Q113" s="94">
        <f t="shared" si="12"/>
        <v>0</v>
      </c>
      <c r="R113" s="94">
        <f t="shared" si="13"/>
        <v>0</v>
      </c>
      <c r="S113" s="94">
        <f t="shared" si="14"/>
        <v>0</v>
      </c>
      <c r="T113" t="e">
        <f>VLOOKUP(G113,'FTE Lookup fields'!$A$38:$C$43,3,FALSE)</f>
        <v>#N/A</v>
      </c>
      <c r="U113" t="e">
        <f>VLOOKUP(G113,'FTE Lookup fields'!$A$38:$C$43,2,FALSE)</f>
        <v>#N/A</v>
      </c>
      <c r="V113" s="83" t="str">
        <f t="shared" si="15"/>
        <v>,   / :  [ Company Code #]</v>
      </c>
    </row>
    <row r="114" spans="1:22" s="80" customFormat="1" ht="15" x14ac:dyDescent="0.25">
      <c r="A114" s="40"/>
      <c r="B114" s="40" t="e">
        <f>VLOOKUP(A114,'NETL Codes'!$A$1:$B$57,2,FALSE)</f>
        <v>#N/A</v>
      </c>
      <c r="C114" s="40"/>
      <c r="D114" s="40"/>
      <c r="E114" s="40"/>
      <c r="F114" s="40" t="s">
        <v>58</v>
      </c>
      <c r="G114" s="51" t="s">
        <v>206</v>
      </c>
      <c r="H114" s="79"/>
      <c r="I114" s="41"/>
      <c r="K114" s="81"/>
      <c r="L114" s="131" t="e">
        <f>VLOOKUP(Table1[[#This Row],[14 NETL Labor Support Area (Required)*
(See instructions, and select from pull-down menu.)]],'FTE Lookup fields'!$A$54:$B$57,2,FALSE)</f>
        <v>#N/A</v>
      </c>
      <c r="M114" s="93">
        <f t="shared" si="8"/>
        <v>0</v>
      </c>
      <c r="N114" s="94">
        <f t="shared" si="9"/>
        <v>0</v>
      </c>
      <c r="O114" s="94">
        <f t="shared" si="10"/>
        <v>0</v>
      </c>
      <c r="P114" s="94">
        <f t="shared" si="11"/>
        <v>0</v>
      </c>
      <c r="Q114" s="94">
        <f t="shared" si="12"/>
        <v>0</v>
      </c>
      <c r="R114" s="94">
        <f t="shared" si="13"/>
        <v>0</v>
      </c>
      <c r="S114" s="94">
        <f t="shared" si="14"/>
        <v>0</v>
      </c>
      <c r="T114" t="e">
        <f>VLOOKUP(G114,'FTE Lookup fields'!$A$38:$C$43,3,FALSE)</f>
        <v>#N/A</v>
      </c>
      <c r="U114" t="e">
        <f>VLOOKUP(G114,'FTE Lookup fields'!$A$38:$C$43,2,FALSE)</f>
        <v>#N/A</v>
      </c>
      <c r="V114" s="83" t="str">
        <f t="shared" si="15"/>
        <v>,   / :  [ Company Code #]</v>
      </c>
    </row>
    <row r="115" spans="1:22" s="80" customFormat="1" ht="15" x14ac:dyDescent="0.25">
      <c r="A115" s="40"/>
      <c r="B115" s="40" t="e">
        <f>VLOOKUP(A115,'NETL Codes'!$A$1:$B$57,2,FALSE)</f>
        <v>#N/A</v>
      </c>
      <c r="C115" s="40"/>
      <c r="D115" s="40"/>
      <c r="E115" s="40"/>
      <c r="F115" s="40" t="s">
        <v>58</v>
      </c>
      <c r="G115" s="51" t="s">
        <v>206</v>
      </c>
      <c r="H115" s="79"/>
      <c r="I115" s="41"/>
      <c r="K115" s="81"/>
      <c r="L115" s="131" t="e">
        <f>VLOOKUP(Table1[[#This Row],[14 NETL Labor Support Area (Required)*
(See instructions, and select from pull-down menu.)]],'FTE Lookup fields'!$A$54:$B$57,2,FALSE)</f>
        <v>#N/A</v>
      </c>
      <c r="M115" s="93">
        <f t="shared" si="8"/>
        <v>0</v>
      </c>
      <c r="N115" s="94">
        <f t="shared" si="9"/>
        <v>0</v>
      </c>
      <c r="O115" s="94">
        <f t="shared" si="10"/>
        <v>0</v>
      </c>
      <c r="P115" s="94">
        <f t="shared" si="11"/>
        <v>0</v>
      </c>
      <c r="Q115" s="94">
        <f t="shared" si="12"/>
        <v>0</v>
      </c>
      <c r="R115" s="94">
        <f t="shared" si="13"/>
        <v>0</v>
      </c>
      <c r="S115" s="94">
        <f t="shared" si="14"/>
        <v>0</v>
      </c>
      <c r="T115" t="e">
        <f>VLOOKUP(G115,'FTE Lookup fields'!$A$38:$C$43,3,FALSE)</f>
        <v>#N/A</v>
      </c>
      <c r="U115" t="e">
        <f>VLOOKUP(G115,'FTE Lookup fields'!$A$38:$C$43,2,FALSE)</f>
        <v>#N/A</v>
      </c>
      <c r="V115" s="83" t="str">
        <f t="shared" si="15"/>
        <v>,   / :  [ Company Code #]</v>
      </c>
    </row>
    <row r="116" spans="1:22" s="80" customFormat="1" ht="15" x14ac:dyDescent="0.25">
      <c r="A116" s="40"/>
      <c r="B116" s="40" t="e">
        <f>VLOOKUP(A116,'NETL Codes'!$A$1:$B$57,2,FALSE)</f>
        <v>#N/A</v>
      </c>
      <c r="C116" s="40"/>
      <c r="D116" s="40"/>
      <c r="E116" s="40"/>
      <c r="F116" s="40" t="s">
        <v>58</v>
      </c>
      <c r="G116" s="51" t="s">
        <v>206</v>
      </c>
      <c r="H116" s="79"/>
      <c r="I116" s="41"/>
      <c r="K116" s="81"/>
      <c r="L116" s="131" t="e">
        <f>VLOOKUP(Table1[[#This Row],[14 NETL Labor Support Area (Required)*
(See instructions, and select from pull-down menu.)]],'FTE Lookup fields'!$A$54:$B$57,2,FALSE)</f>
        <v>#N/A</v>
      </c>
      <c r="M116" s="93">
        <f t="shared" si="8"/>
        <v>0</v>
      </c>
      <c r="N116" s="94">
        <f t="shared" si="9"/>
        <v>0</v>
      </c>
      <c r="O116" s="94">
        <f t="shared" si="10"/>
        <v>0</v>
      </c>
      <c r="P116" s="94">
        <f t="shared" si="11"/>
        <v>0</v>
      </c>
      <c r="Q116" s="94">
        <f t="shared" si="12"/>
        <v>0</v>
      </c>
      <c r="R116" s="94">
        <f t="shared" si="13"/>
        <v>0</v>
      </c>
      <c r="S116" s="94">
        <f t="shared" si="14"/>
        <v>0</v>
      </c>
      <c r="T116" t="e">
        <f>VLOOKUP(G116,'FTE Lookup fields'!$A$38:$C$43,3,FALSE)</f>
        <v>#N/A</v>
      </c>
      <c r="U116" t="e">
        <f>VLOOKUP(G116,'FTE Lookup fields'!$A$38:$C$43,2,FALSE)</f>
        <v>#N/A</v>
      </c>
      <c r="V116" s="83" t="str">
        <f t="shared" si="15"/>
        <v>,   / :  [ Company Code #]</v>
      </c>
    </row>
    <row r="117" spans="1:22" s="80" customFormat="1" ht="15" x14ac:dyDescent="0.25">
      <c r="A117" s="40"/>
      <c r="B117" s="40" t="e">
        <f>VLOOKUP(A117,'NETL Codes'!$A$1:$B$57,2,FALSE)</f>
        <v>#N/A</v>
      </c>
      <c r="C117" s="40"/>
      <c r="D117" s="40"/>
      <c r="E117" s="40"/>
      <c r="F117" s="40" t="s">
        <v>58</v>
      </c>
      <c r="G117" s="51" t="s">
        <v>206</v>
      </c>
      <c r="H117" s="79"/>
      <c r="I117" s="41"/>
      <c r="K117" s="81"/>
      <c r="L117" s="131" t="e">
        <f>VLOOKUP(Table1[[#This Row],[14 NETL Labor Support Area (Required)*
(See instructions, and select from pull-down menu.)]],'FTE Lookup fields'!$A$54:$B$57,2,FALSE)</f>
        <v>#N/A</v>
      </c>
      <c r="M117" s="93">
        <f t="shared" si="8"/>
        <v>0</v>
      </c>
      <c r="N117" s="94">
        <f t="shared" si="9"/>
        <v>0</v>
      </c>
      <c r="O117" s="94">
        <f t="shared" si="10"/>
        <v>0</v>
      </c>
      <c r="P117" s="94">
        <f t="shared" si="11"/>
        <v>0</v>
      </c>
      <c r="Q117" s="94">
        <f t="shared" si="12"/>
        <v>0</v>
      </c>
      <c r="R117" s="94">
        <f t="shared" si="13"/>
        <v>0</v>
      </c>
      <c r="S117" s="94">
        <f t="shared" si="14"/>
        <v>0</v>
      </c>
      <c r="T117" t="e">
        <f>VLOOKUP(G117,'FTE Lookup fields'!$A$38:$C$43,3,FALSE)</f>
        <v>#N/A</v>
      </c>
      <c r="U117" t="e">
        <f>VLOOKUP(G117,'FTE Lookup fields'!$A$38:$C$43,2,FALSE)</f>
        <v>#N/A</v>
      </c>
      <c r="V117" s="83" t="str">
        <f t="shared" si="15"/>
        <v>,   / :  [ Company Code #]</v>
      </c>
    </row>
    <row r="118" spans="1:22" s="80" customFormat="1" ht="15" x14ac:dyDescent="0.25">
      <c r="A118" s="40"/>
      <c r="B118" s="40" t="e">
        <f>VLOOKUP(A118,'NETL Codes'!$A$1:$B$57,2,FALSE)</f>
        <v>#N/A</v>
      </c>
      <c r="C118" s="40"/>
      <c r="D118" s="40"/>
      <c r="E118" s="40"/>
      <c r="F118" s="40" t="s">
        <v>58</v>
      </c>
      <c r="G118" s="51" t="s">
        <v>206</v>
      </c>
      <c r="H118" s="79"/>
      <c r="I118" s="41"/>
      <c r="K118" s="81"/>
      <c r="L118" s="131" t="e">
        <f>VLOOKUP(Table1[[#This Row],[14 NETL Labor Support Area (Required)*
(See instructions, and select from pull-down menu.)]],'FTE Lookup fields'!$A$54:$B$57,2,FALSE)</f>
        <v>#N/A</v>
      </c>
      <c r="M118" s="93">
        <f t="shared" si="8"/>
        <v>0</v>
      </c>
      <c r="N118" s="94">
        <f t="shared" si="9"/>
        <v>0</v>
      </c>
      <c r="O118" s="94">
        <f t="shared" si="10"/>
        <v>0</v>
      </c>
      <c r="P118" s="94">
        <f t="shared" si="11"/>
        <v>0</v>
      </c>
      <c r="Q118" s="94">
        <f t="shared" si="12"/>
        <v>0</v>
      </c>
      <c r="R118" s="94">
        <f t="shared" si="13"/>
        <v>0</v>
      </c>
      <c r="S118" s="94">
        <f t="shared" si="14"/>
        <v>0</v>
      </c>
      <c r="T118" t="e">
        <f>VLOOKUP(G118,'FTE Lookup fields'!$A$38:$C$43,3,FALSE)</f>
        <v>#N/A</v>
      </c>
      <c r="U118" t="e">
        <f>VLOOKUP(G118,'FTE Lookup fields'!$A$38:$C$43,2,FALSE)</f>
        <v>#N/A</v>
      </c>
      <c r="V118" s="83" t="str">
        <f t="shared" si="15"/>
        <v>,   / :  [ Company Code #]</v>
      </c>
    </row>
    <row r="119" spans="1:22" s="80" customFormat="1" ht="15" x14ac:dyDescent="0.25">
      <c r="A119" s="40"/>
      <c r="B119" s="40" t="e">
        <f>VLOOKUP(A119,'NETL Codes'!$A$1:$B$57,2,FALSE)</f>
        <v>#N/A</v>
      </c>
      <c r="C119" s="40"/>
      <c r="D119" s="40"/>
      <c r="E119" s="40"/>
      <c r="F119" s="40" t="s">
        <v>58</v>
      </c>
      <c r="G119" s="51" t="s">
        <v>206</v>
      </c>
      <c r="H119" s="79"/>
      <c r="I119" s="41"/>
      <c r="K119" s="81"/>
      <c r="L119" s="131" t="e">
        <f>VLOOKUP(Table1[[#This Row],[14 NETL Labor Support Area (Required)*
(See instructions, and select from pull-down menu.)]],'FTE Lookup fields'!$A$54:$B$57,2,FALSE)</f>
        <v>#N/A</v>
      </c>
      <c r="M119" s="93">
        <f t="shared" si="8"/>
        <v>0</v>
      </c>
      <c r="N119" s="94">
        <f t="shared" si="9"/>
        <v>0</v>
      </c>
      <c r="O119" s="94">
        <f t="shared" si="10"/>
        <v>0</v>
      </c>
      <c r="P119" s="94">
        <f t="shared" si="11"/>
        <v>0</v>
      </c>
      <c r="Q119" s="94">
        <f t="shared" si="12"/>
        <v>0</v>
      </c>
      <c r="R119" s="94">
        <f t="shared" si="13"/>
        <v>0</v>
      </c>
      <c r="S119" s="94">
        <f t="shared" si="14"/>
        <v>0</v>
      </c>
      <c r="T119" t="e">
        <f>VLOOKUP(G119,'FTE Lookup fields'!$A$38:$C$43,3,FALSE)</f>
        <v>#N/A</v>
      </c>
      <c r="U119" t="e">
        <f>VLOOKUP(G119,'FTE Lookup fields'!$A$38:$C$43,2,FALSE)</f>
        <v>#N/A</v>
      </c>
      <c r="V119" s="83" t="str">
        <f t="shared" si="15"/>
        <v>,   / :  [ Company Code #]</v>
      </c>
    </row>
    <row r="120" spans="1:22" s="80" customFormat="1" ht="15" x14ac:dyDescent="0.25">
      <c r="A120" s="40"/>
      <c r="B120" s="40" t="e">
        <f>VLOOKUP(A120,'NETL Codes'!$A$1:$B$57,2,FALSE)</f>
        <v>#N/A</v>
      </c>
      <c r="C120" s="40"/>
      <c r="D120" s="40"/>
      <c r="E120" s="40"/>
      <c r="F120" s="40" t="s">
        <v>58</v>
      </c>
      <c r="G120" s="51" t="s">
        <v>206</v>
      </c>
      <c r="H120" s="79"/>
      <c r="I120" s="41"/>
      <c r="K120" s="81"/>
      <c r="L120" s="131" t="e">
        <f>VLOOKUP(Table1[[#This Row],[14 NETL Labor Support Area (Required)*
(See instructions, and select from pull-down menu.)]],'FTE Lookup fields'!$A$54:$B$57,2,FALSE)</f>
        <v>#N/A</v>
      </c>
      <c r="M120" s="93">
        <f t="shared" si="8"/>
        <v>0</v>
      </c>
      <c r="N120" s="94">
        <f t="shared" si="9"/>
        <v>0</v>
      </c>
      <c r="O120" s="94">
        <f t="shared" si="10"/>
        <v>0</v>
      </c>
      <c r="P120" s="94">
        <f t="shared" si="11"/>
        <v>0</v>
      </c>
      <c r="Q120" s="94">
        <f t="shared" si="12"/>
        <v>0</v>
      </c>
      <c r="R120" s="94">
        <f t="shared" si="13"/>
        <v>0</v>
      </c>
      <c r="S120" s="94">
        <f t="shared" si="14"/>
        <v>0</v>
      </c>
      <c r="T120" t="e">
        <f>VLOOKUP(G120,'FTE Lookup fields'!$A$38:$C$43,3,FALSE)</f>
        <v>#N/A</v>
      </c>
      <c r="U120" t="e">
        <f>VLOOKUP(G120,'FTE Lookup fields'!$A$38:$C$43,2,FALSE)</f>
        <v>#N/A</v>
      </c>
      <c r="V120" s="83" t="str">
        <f t="shared" si="15"/>
        <v>,   / :  [ Company Code #]</v>
      </c>
    </row>
    <row r="121" spans="1:22" s="80" customFormat="1" ht="15" x14ac:dyDescent="0.25">
      <c r="A121" s="40"/>
      <c r="B121" s="40" t="e">
        <f>VLOOKUP(A121,'NETL Codes'!$A$1:$B$57,2,FALSE)</f>
        <v>#N/A</v>
      </c>
      <c r="C121" s="40"/>
      <c r="D121" s="40"/>
      <c r="E121" s="40"/>
      <c r="F121" s="40" t="s">
        <v>58</v>
      </c>
      <c r="G121" s="51" t="s">
        <v>206</v>
      </c>
      <c r="H121" s="79"/>
      <c r="I121" s="41"/>
      <c r="K121" s="81"/>
      <c r="L121" s="131" t="e">
        <f>VLOOKUP(Table1[[#This Row],[14 NETL Labor Support Area (Required)*
(See instructions, and select from pull-down menu.)]],'FTE Lookup fields'!$A$54:$B$57,2,FALSE)</f>
        <v>#N/A</v>
      </c>
      <c r="M121" s="93">
        <f t="shared" si="8"/>
        <v>0</v>
      </c>
      <c r="N121" s="94">
        <f t="shared" si="9"/>
        <v>0</v>
      </c>
      <c r="O121" s="94">
        <f t="shared" si="10"/>
        <v>0</v>
      </c>
      <c r="P121" s="94">
        <f t="shared" si="11"/>
        <v>0</v>
      </c>
      <c r="Q121" s="94">
        <f t="shared" si="12"/>
        <v>0</v>
      </c>
      <c r="R121" s="94">
        <f t="shared" si="13"/>
        <v>0</v>
      </c>
      <c r="S121" s="94">
        <f t="shared" si="14"/>
        <v>0</v>
      </c>
      <c r="T121" t="e">
        <f>VLOOKUP(G121,'FTE Lookup fields'!$A$38:$C$43,3,FALSE)</f>
        <v>#N/A</v>
      </c>
      <c r="U121" t="e">
        <f>VLOOKUP(G121,'FTE Lookup fields'!$A$38:$C$43,2,FALSE)</f>
        <v>#N/A</v>
      </c>
      <c r="V121" s="83" t="str">
        <f t="shared" si="15"/>
        <v>,   / :  [ Company Code #]</v>
      </c>
    </row>
    <row r="122" spans="1:22" s="80" customFormat="1" ht="15" x14ac:dyDescent="0.25">
      <c r="A122" s="40"/>
      <c r="B122" s="40" t="e">
        <f>VLOOKUP(A122,'NETL Codes'!$A$1:$B$57,2,FALSE)</f>
        <v>#N/A</v>
      </c>
      <c r="C122" s="40"/>
      <c r="D122" s="40"/>
      <c r="E122" s="40"/>
      <c r="F122" s="40" t="s">
        <v>58</v>
      </c>
      <c r="G122" s="51" t="s">
        <v>206</v>
      </c>
      <c r="H122" s="79"/>
      <c r="I122" s="41"/>
      <c r="K122" s="81"/>
      <c r="L122" s="131" t="e">
        <f>VLOOKUP(Table1[[#This Row],[14 NETL Labor Support Area (Required)*
(See instructions, and select from pull-down menu.)]],'FTE Lookup fields'!$A$54:$B$57,2,FALSE)</f>
        <v>#N/A</v>
      </c>
      <c r="M122" s="93">
        <f t="shared" si="8"/>
        <v>0</v>
      </c>
      <c r="N122" s="94">
        <f t="shared" si="9"/>
        <v>0</v>
      </c>
      <c r="O122" s="94">
        <f t="shared" si="10"/>
        <v>0</v>
      </c>
      <c r="P122" s="94">
        <f t="shared" si="11"/>
        <v>0</v>
      </c>
      <c r="Q122" s="94">
        <f t="shared" si="12"/>
        <v>0</v>
      </c>
      <c r="R122" s="94">
        <f t="shared" si="13"/>
        <v>0</v>
      </c>
      <c r="S122" s="94">
        <f t="shared" si="14"/>
        <v>0</v>
      </c>
      <c r="T122" t="e">
        <f>VLOOKUP(G122,'FTE Lookup fields'!$A$38:$C$43,3,FALSE)</f>
        <v>#N/A</v>
      </c>
      <c r="U122" t="e">
        <f>VLOOKUP(G122,'FTE Lookup fields'!$A$38:$C$43,2,FALSE)</f>
        <v>#N/A</v>
      </c>
      <c r="V122" s="83" t="str">
        <f t="shared" si="15"/>
        <v>,   / :  [ Company Code #]</v>
      </c>
    </row>
    <row r="123" spans="1:22" s="80" customFormat="1" ht="15" x14ac:dyDescent="0.25">
      <c r="A123" s="40"/>
      <c r="B123" s="40" t="e">
        <f>VLOOKUP(A123,'NETL Codes'!$A$1:$B$57,2,FALSE)</f>
        <v>#N/A</v>
      </c>
      <c r="C123" s="40"/>
      <c r="D123" s="40"/>
      <c r="E123" s="40"/>
      <c r="F123" s="40" t="s">
        <v>58</v>
      </c>
      <c r="G123" s="51" t="s">
        <v>206</v>
      </c>
      <c r="H123" s="79"/>
      <c r="I123" s="41"/>
      <c r="K123" s="81"/>
      <c r="L123" s="131" t="e">
        <f>VLOOKUP(Table1[[#This Row],[14 NETL Labor Support Area (Required)*
(See instructions, and select from pull-down menu.)]],'FTE Lookup fields'!$A$54:$B$57,2,FALSE)</f>
        <v>#N/A</v>
      </c>
      <c r="M123" s="93">
        <f t="shared" si="8"/>
        <v>0</v>
      </c>
      <c r="N123" s="94">
        <f t="shared" si="9"/>
        <v>0</v>
      </c>
      <c r="O123" s="94">
        <f t="shared" si="10"/>
        <v>0</v>
      </c>
      <c r="P123" s="94">
        <f t="shared" si="11"/>
        <v>0</v>
      </c>
      <c r="Q123" s="94">
        <f t="shared" si="12"/>
        <v>0</v>
      </c>
      <c r="R123" s="94">
        <f t="shared" si="13"/>
        <v>0</v>
      </c>
      <c r="S123" s="94">
        <f t="shared" si="14"/>
        <v>0</v>
      </c>
      <c r="T123" t="e">
        <f>VLOOKUP(G123,'FTE Lookup fields'!$A$38:$C$43,3,FALSE)</f>
        <v>#N/A</v>
      </c>
      <c r="U123" t="e">
        <f>VLOOKUP(G123,'FTE Lookup fields'!$A$38:$C$43,2,FALSE)</f>
        <v>#N/A</v>
      </c>
      <c r="V123" s="83" t="str">
        <f t="shared" si="15"/>
        <v>,   / :  [ Company Code #]</v>
      </c>
    </row>
    <row r="124" spans="1:22" s="80" customFormat="1" ht="15" x14ac:dyDescent="0.25">
      <c r="A124" s="40"/>
      <c r="B124" s="40" t="e">
        <f>VLOOKUP(A124,'NETL Codes'!$A$1:$B$57,2,FALSE)</f>
        <v>#N/A</v>
      </c>
      <c r="C124" s="40"/>
      <c r="D124" s="40"/>
      <c r="E124" s="40"/>
      <c r="F124" s="40" t="s">
        <v>58</v>
      </c>
      <c r="G124" s="51" t="s">
        <v>206</v>
      </c>
      <c r="H124" s="79"/>
      <c r="I124" s="41"/>
      <c r="K124" s="81"/>
      <c r="L124" s="131" t="e">
        <f>VLOOKUP(Table1[[#This Row],[14 NETL Labor Support Area (Required)*
(See instructions, and select from pull-down menu.)]],'FTE Lookup fields'!$A$54:$B$57,2,FALSE)</f>
        <v>#N/A</v>
      </c>
      <c r="M124" s="93">
        <f t="shared" si="8"/>
        <v>0</v>
      </c>
      <c r="N124" s="94">
        <f t="shared" si="9"/>
        <v>0</v>
      </c>
      <c r="O124" s="94">
        <f t="shared" si="10"/>
        <v>0</v>
      </c>
      <c r="P124" s="94">
        <f t="shared" si="11"/>
        <v>0</v>
      </c>
      <c r="Q124" s="94">
        <f t="shared" si="12"/>
        <v>0</v>
      </c>
      <c r="R124" s="94">
        <f t="shared" si="13"/>
        <v>0</v>
      </c>
      <c r="S124" s="94">
        <f t="shared" si="14"/>
        <v>0</v>
      </c>
      <c r="T124" t="e">
        <f>VLOOKUP(G124,'FTE Lookup fields'!$A$38:$C$43,3,FALSE)</f>
        <v>#N/A</v>
      </c>
      <c r="U124" t="e">
        <f>VLOOKUP(G124,'FTE Lookup fields'!$A$38:$C$43,2,FALSE)</f>
        <v>#N/A</v>
      </c>
      <c r="V124" s="83" t="str">
        <f t="shared" si="15"/>
        <v>,   / :  [ Company Code #]</v>
      </c>
    </row>
    <row r="125" spans="1:22" s="80" customFormat="1" ht="15" x14ac:dyDescent="0.25">
      <c r="A125" s="40"/>
      <c r="B125" s="40" t="e">
        <f>VLOOKUP(A125,'NETL Codes'!$A$1:$B$57,2,FALSE)</f>
        <v>#N/A</v>
      </c>
      <c r="C125" s="40"/>
      <c r="D125" s="40"/>
      <c r="E125" s="40"/>
      <c r="F125" s="40" t="s">
        <v>58</v>
      </c>
      <c r="G125" s="51" t="s">
        <v>206</v>
      </c>
      <c r="H125" s="79"/>
      <c r="I125" s="41"/>
      <c r="K125" s="81"/>
      <c r="L125" s="131" t="e">
        <f>VLOOKUP(Table1[[#This Row],[14 NETL Labor Support Area (Required)*
(See instructions, and select from pull-down menu.)]],'FTE Lookup fields'!$A$54:$B$57,2,FALSE)</f>
        <v>#N/A</v>
      </c>
      <c r="M125" s="93">
        <f t="shared" si="8"/>
        <v>0</v>
      </c>
      <c r="N125" s="94">
        <f t="shared" si="9"/>
        <v>0</v>
      </c>
      <c r="O125" s="94">
        <f t="shared" si="10"/>
        <v>0</v>
      </c>
      <c r="P125" s="94">
        <f t="shared" si="11"/>
        <v>0</v>
      </c>
      <c r="Q125" s="94">
        <f t="shared" si="12"/>
        <v>0</v>
      </c>
      <c r="R125" s="94">
        <f t="shared" si="13"/>
        <v>0</v>
      </c>
      <c r="S125" s="94">
        <f t="shared" si="14"/>
        <v>0</v>
      </c>
      <c r="T125" t="e">
        <f>VLOOKUP(G125,'FTE Lookup fields'!$A$38:$C$43,3,FALSE)</f>
        <v>#N/A</v>
      </c>
      <c r="U125" t="e">
        <f>VLOOKUP(G125,'FTE Lookup fields'!$A$38:$C$43,2,FALSE)</f>
        <v>#N/A</v>
      </c>
      <c r="V125" s="83" t="str">
        <f t="shared" si="15"/>
        <v>,   / :  [ Company Code #]</v>
      </c>
    </row>
    <row r="126" spans="1:22" s="80" customFormat="1" ht="15" x14ac:dyDescent="0.25">
      <c r="A126" s="40"/>
      <c r="B126" s="40" t="e">
        <f>VLOOKUP(A126,'NETL Codes'!$A$1:$B$57,2,FALSE)</f>
        <v>#N/A</v>
      </c>
      <c r="C126" s="40"/>
      <c r="D126" s="40"/>
      <c r="E126" s="40"/>
      <c r="F126" s="40" t="s">
        <v>58</v>
      </c>
      <c r="G126" s="51" t="s">
        <v>206</v>
      </c>
      <c r="H126" s="79"/>
      <c r="I126" s="41"/>
      <c r="K126" s="81"/>
      <c r="L126" s="131" t="e">
        <f>VLOOKUP(Table1[[#This Row],[14 NETL Labor Support Area (Required)*
(See instructions, and select from pull-down menu.)]],'FTE Lookup fields'!$A$54:$B$57,2,FALSE)</f>
        <v>#N/A</v>
      </c>
      <c r="M126" s="93">
        <f t="shared" si="8"/>
        <v>0</v>
      </c>
      <c r="N126" s="94">
        <f t="shared" si="9"/>
        <v>0</v>
      </c>
      <c r="O126" s="94">
        <f t="shared" si="10"/>
        <v>0</v>
      </c>
      <c r="P126" s="94">
        <f t="shared" si="11"/>
        <v>0</v>
      </c>
      <c r="Q126" s="94">
        <f t="shared" si="12"/>
        <v>0</v>
      </c>
      <c r="R126" s="94">
        <f t="shared" si="13"/>
        <v>0</v>
      </c>
      <c r="S126" s="94">
        <f t="shared" si="14"/>
        <v>0</v>
      </c>
      <c r="T126" t="e">
        <f>VLOOKUP(G126,'FTE Lookup fields'!$A$38:$C$43,3,FALSE)</f>
        <v>#N/A</v>
      </c>
      <c r="U126" t="e">
        <f>VLOOKUP(G126,'FTE Lookup fields'!$A$38:$C$43,2,FALSE)</f>
        <v>#N/A</v>
      </c>
      <c r="V126" s="83" t="str">
        <f t="shared" si="15"/>
        <v>,   / :  [ Company Code #]</v>
      </c>
    </row>
    <row r="127" spans="1:22" s="80" customFormat="1" ht="15" x14ac:dyDescent="0.25">
      <c r="A127" s="40"/>
      <c r="B127" s="40" t="e">
        <f>VLOOKUP(A127,'NETL Codes'!$A$1:$B$57,2,FALSE)</f>
        <v>#N/A</v>
      </c>
      <c r="C127" s="40"/>
      <c r="D127" s="40"/>
      <c r="E127" s="40"/>
      <c r="F127" s="40" t="s">
        <v>58</v>
      </c>
      <c r="G127" s="51" t="s">
        <v>206</v>
      </c>
      <c r="H127" s="79"/>
      <c r="I127" s="41"/>
      <c r="K127" s="81"/>
      <c r="L127" s="131" t="e">
        <f>VLOOKUP(Table1[[#This Row],[14 NETL Labor Support Area (Required)*
(See instructions, and select from pull-down menu.)]],'FTE Lookup fields'!$A$54:$B$57,2,FALSE)</f>
        <v>#N/A</v>
      </c>
      <c r="M127" s="93">
        <f t="shared" si="8"/>
        <v>0</v>
      </c>
      <c r="N127" s="94">
        <f t="shared" si="9"/>
        <v>0</v>
      </c>
      <c r="O127" s="94">
        <f t="shared" si="10"/>
        <v>0</v>
      </c>
      <c r="P127" s="94">
        <f t="shared" si="11"/>
        <v>0</v>
      </c>
      <c r="Q127" s="94">
        <f t="shared" si="12"/>
        <v>0</v>
      </c>
      <c r="R127" s="94">
        <f t="shared" si="13"/>
        <v>0</v>
      </c>
      <c r="S127" s="94">
        <f t="shared" si="14"/>
        <v>0</v>
      </c>
      <c r="T127" t="e">
        <f>VLOOKUP(G127,'FTE Lookup fields'!$A$38:$C$43,3,FALSE)</f>
        <v>#N/A</v>
      </c>
      <c r="U127" t="e">
        <f>VLOOKUP(G127,'FTE Lookup fields'!$A$38:$C$43,2,FALSE)</f>
        <v>#N/A</v>
      </c>
      <c r="V127" s="83" t="str">
        <f t="shared" si="15"/>
        <v>,   / :  [ Company Code #]</v>
      </c>
    </row>
    <row r="128" spans="1:22" s="80" customFormat="1" ht="15" x14ac:dyDescent="0.25">
      <c r="A128" s="40"/>
      <c r="B128" s="40" t="e">
        <f>VLOOKUP(A128,'NETL Codes'!$A$1:$B$57,2,FALSE)</f>
        <v>#N/A</v>
      </c>
      <c r="C128" s="40"/>
      <c r="D128" s="40"/>
      <c r="E128" s="40"/>
      <c r="F128" s="40" t="s">
        <v>58</v>
      </c>
      <c r="G128" s="51" t="s">
        <v>206</v>
      </c>
      <c r="H128" s="79"/>
      <c r="I128" s="41"/>
      <c r="K128" s="81"/>
      <c r="L128" s="131" t="e">
        <f>VLOOKUP(Table1[[#This Row],[14 NETL Labor Support Area (Required)*
(See instructions, and select from pull-down menu.)]],'FTE Lookup fields'!$A$54:$B$57,2,FALSE)</f>
        <v>#N/A</v>
      </c>
      <c r="M128" s="93">
        <f t="shared" si="8"/>
        <v>0</v>
      </c>
      <c r="N128" s="94">
        <f t="shared" si="9"/>
        <v>0</v>
      </c>
      <c r="O128" s="94">
        <f t="shared" si="10"/>
        <v>0</v>
      </c>
      <c r="P128" s="94">
        <f t="shared" si="11"/>
        <v>0</v>
      </c>
      <c r="Q128" s="94">
        <f t="shared" si="12"/>
        <v>0</v>
      </c>
      <c r="R128" s="94">
        <f t="shared" si="13"/>
        <v>0</v>
      </c>
      <c r="S128" s="94">
        <f t="shared" si="14"/>
        <v>0</v>
      </c>
      <c r="T128" t="e">
        <f>VLOOKUP(G128,'FTE Lookup fields'!$A$38:$C$43,3,FALSE)</f>
        <v>#N/A</v>
      </c>
      <c r="U128" t="e">
        <f>VLOOKUP(G128,'FTE Lookup fields'!$A$38:$C$43,2,FALSE)</f>
        <v>#N/A</v>
      </c>
      <c r="V128" s="83" t="str">
        <f t="shared" si="15"/>
        <v>,   / :  [ Company Code #]</v>
      </c>
    </row>
    <row r="129" spans="1:22" s="80" customFormat="1" ht="15" x14ac:dyDescent="0.25">
      <c r="A129" s="40"/>
      <c r="B129" s="40" t="e">
        <f>VLOOKUP(A129,'NETL Codes'!$A$1:$B$57,2,FALSE)</f>
        <v>#N/A</v>
      </c>
      <c r="C129" s="40"/>
      <c r="D129" s="40"/>
      <c r="E129" s="40"/>
      <c r="F129" s="40" t="s">
        <v>58</v>
      </c>
      <c r="G129" s="51" t="s">
        <v>206</v>
      </c>
      <c r="H129" s="79"/>
      <c r="I129" s="41"/>
      <c r="K129" s="81"/>
      <c r="L129" s="131" t="e">
        <f>VLOOKUP(Table1[[#This Row],[14 NETL Labor Support Area (Required)*
(See instructions, and select from pull-down menu.)]],'FTE Lookup fields'!$A$54:$B$57,2,FALSE)</f>
        <v>#N/A</v>
      </c>
      <c r="M129" s="93">
        <f t="shared" si="8"/>
        <v>0</v>
      </c>
      <c r="N129" s="94">
        <f t="shared" si="9"/>
        <v>0</v>
      </c>
      <c r="O129" s="94">
        <f t="shared" si="10"/>
        <v>0</v>
      </c>
      <c r="P129" s="94">
        <f t="shared" si="11"/>
        <v>0</v>
      </c>
      <c r="Q129" s="94">
        <f t="shared" si="12"/>
        <v>0</v>
      </c>
      <c r="R129" s="94">
        <f t="shared" si="13"/>
        <v>0</v>
      </c>
      <c r="S129" s="94">
        <f t="shared" si="14"/>
        <v>0</v>
      </c>
      <c r="T129" t="e">
        <f>VLOOKUP(G129,'FTE Lookup fields'!$A$38:$C$43,3,FALSE)</f>
        <v>#N/A</v>
      </c>
      <c r="U129" t="e">
        <f>VLOOKUP(G129,'FTE Lookup fields'!$A$38:$C$43,2,FALSE)</f>
        <v>#N/A</v>
      </c>
      <c r="V129" s="83" t="str">
        <f t="shared" si="15"/>
        <v>,   / :  [ Company Code #]</v>
      </c>
    </row>
    <row r="130" spans="1:22" s="80" customFormat="1" ht="15" x14ac:dyDescent="0.25">
      <c r="A130" s="40"/>
      <c r="B130" s="40" t="e">
        <f>VLOOKUP(A130,'NETL Codes'!$A$1:$B$57,2,FALSE)</f>
        <v>#N/A</v>
      </c>
      <c r="C130" s="40"/>
      <c r="D130" s="40"/>
      <c r="E130" s="40"/>
      <c r="F130" s="40" t="s">
        <v>58</v>
      </c>
      <c r="G130" s="51" t="s">
        <v>206</v>
      </c>
      <c r="H130" s="79"/>
      <c r="I130" s="41"/>
      <c r="K130" s="81"/>
      <c r="L130" s="131" t="e">
        <f>VLOOKUP(Table1[[#This Row],[14 NETL Labor Support Area (Required)*
(See instructions, and select from pull-down menu.)]],'FTE Lookup fields'!$A$54:$B$57,2,FALSE)</f>
        <v>#N/A</v>
      </c>
      <c r="M130" s="93">
        <f t="shared" si="8"/>
        <v>0</v>
      </c>
      <c r="N130" s="94">
        <f t="shared" si="9"/>
        <v>0</v>
      </c>
      <c r="O130" s="94">
        <f t="shared" si="10"/>
        <v>0</v>
      </c>
      <c r="P130" s="94">
        <f t="shared" si="11"/>
        <v>0</v>
      </c>
      <c r="Q130" s="94">
        <f t="shared" si="12"/>
        <v>0</v>
      </c>
      <c r="R130" s="94">
        <f t="shared" si="13"/>
        <v>0</v>
      </c>
      <c r="S130" s="94">
        <f t="shared" si="14"/>
        <v>0</v>
      </c>
      <c r="T130" t="e">
        <f>VLOOKUP(G130,'FTE Lookup fields'!$A$38:$C$43,3,FALSE)</f>
        <v>#N/A</v>
      </c>
      <c r="U130" t="e">
        <f>VLOOKUP(G130,'FTE Lookup fields'!$A$38:$C$43,2,FALSE)</f>
        <v>#N/A</v>
      </c>
      <c r="V130" s="83" t="str">
        <f t="shared" si="15"/>
        <v>,   / :  [ Company Code #]</v>
      </c>
    </row>
    <row r="131" spans="1:22" s="80" customFormat="1" ht="15" x14ac:dyDescent="0.25">
      <c r="A131" s="40"/>
      <c r="B131" s="40" t="e">
        <f>VLOOKUP(A131,'NETL Codes'!$A$1:$B$57,2,FALSE)</f>
        <v>#N/A</v>
      </c>
      <c r="C131" s="40"/>
      <c r="D131" s="40"/>
      <c r="E131" s="40"/>
      <c r="F131" s="40" t="s">
        <v>58</v>
      </c>
      <c r="G131" s="51" t="s">
        <v>206</v>
      </c>
      <c r="H131" s="79"/>
      <c r="I131" s="41"/>
      <c r="K131" s="81"/>
      <c r="L131" s="131" t="e">
        <f>VLOOKUP(Table1[[#This Row],[14 NETL Labor Support Area (Required)*
(See instructions, and select from pull-down menu.)]],'FTE Lookup fields'!$A$54:$B$57,2,FALSE)</f>
        <v>#N/A</v>
      </c>
      <c r="M131" s="93">
        <f t="shared" si="8"/>
        <v>0</v>
      </c>
      <c r="N131" s="94">
        <f t="shared" si="9"/>
        <v>0</v>
      </c>
      <c r="O131" s="94">
        <f t="shared" si="10"/>
        <v>0</v>
      </c>
      <c r="P131" s="94">
        <f t="shared" si="11"/>
        <v>0</v>
      </c>
      <c r="Q131" s="94">
        <f t="shared" si="12"/>
        <v>0</v>
      </c>
      <c r="R131" s="94">
        <f t="shared" si="13"/>
        <v>0</v>
      </c>
      <c r="S131" s="94">
        <f t="shared" si="14"/>
        <v>0</v>
      </c>
      <c r="T131" t="e">
        <f>VLOOKUP(G131,'FTE Lookup fields'!$A$38:$C$43,3,FALSE)</f>
        <v>#N/A</v>
      </c>
      <c r="U131" t="e">
        <f>VLOOKUP(G131,'FTE Lookup fields'!$A$38:$C$43,2,FALSE)</f>
        <v>#N/A</v>
      </c>
      <c r="V131" s="83" t="str">
        <f t="shared" si="15"/>
        <v>,   / :  [ Company Code #]</v>
      </c>
    </row>
    <row r="132" spans="1:22" s="80" customFormat="1" ht="15" x14ac:dyDescent="0.25">
      <c r="A132" s="40"/>
      <c r="B132" s="40" t="e">
        <f>VLOOKUP(A132,'NETL Codes'!$A$1:$B$57,2,FALSE)</f>
        <v>#N/A</v>
      </c>
      <c r="C132" s="40"/>
      <c r="D132" s="40"/>
      <c r="E132" s="40"/>
      <c r="F132" s="40" t="s">
        <v>58</v>
      </c>
      <c r="G132" s="51" t="s">
        <v>206</v>
      </c>
      <c r="H132" s="79"/>
      <c r="I132" s="41"/>
      <c r="K132" s="81"/>
      <c r="L132" s="131" t="e">
        <f>VLOOKUP(Table1[[#This Row],[14 NETL Labor Support Area (Required)*
(See instructions, and select from pull-down menu.)]],'FTE Lookup fields'!$A$54:$B$57,2,FALSE)</f>
        <v>#N/A</v>
      </c>
      <c r="M132" s="93">
        <f t="shared" si="8"/>
        <v>0</v>
      </c>
      <c r="N132" s="94">
        <f t="shared" si="9"/>
        <v>0</v>
      </c>
      <c r="O132" s="94">
        <f t="shared" si="10"/>
        <v>0</v>
      </c>
      <c r="P132" s="94">
        <f t="shared" si="11"/>
        <v>0</v>
      </c>
      <c r="Q132" s="94">
        <f t="shared" si="12"/>
        <v>0</v>
      </c>
      <c r="R132" s="94">
        <f t="shared" si="13"/>
        <v>0</v>
      </c>
      <c r="S132" s="94">
        <f t="shared" si="14"/>
        <v>0</v>
      </c>
      <c r="T132" t="e">
        <f>VLOOKUP(G132,'FTE Lookup fields'!$A$38:$C$43,3,FALSE)</f>
        <v>#N/A</v>
      </c>
      <c r="U132" t="e">
        <f>VLOOKUP(G132,'FTE Lookup fields'!$A$38:$C$43,2,FALSE)</f>
        <v>#N/A</v>
      </c>
      <c r="V132" s="83" t="str">
        <f t="shared" si="15"/>
        <v>,   / :  [ Company Code #]</v>
      </c>
    </row>
    <row r="133" spans="1:22" s="80" customFormat="1" ht="15" x14ac:dyDescent="0.25">
      <c r="A133" s="40"/>
      <c r="B133" s="40" t="e">
        <f>VLOOKUP(A133,'NETL Codes'!$A$1:$B$57,2,FALSE)</f>
        <v>#N/A</v>
      </c>
      <c r="C133" s="40"/>
      <c r="D133" s="40"/>
      <c r="E133" s="40"/>
      <c r="F133" s="40" t="s">
        <v>58</v>
      </c>
      <c r="G133" s="51" t="s">
        <v>206</v>
      </c>
      <c r="H133" s="79"/>
      <c r="I133" s="41"/>
      <c r="K133" s="81"/>
      <c r="L133" s="131" t="e">
        <f>VLOOKUP(Table1[[#This Row],[14 NETL Labor Support Area (Required)*
(See instructions, and select from pull-down menu.)]],'FTE Lookup fields'!$A$54:$B$57,2,FALSE)</f>
        <v>#N/A</v>
      </c>
      <c r="M133" s="93">
        <f t="shared" si="8"/>
        <v>0</v>
      </c>
      <c r="N133" s="94">
        <f t="shared" si="9"/>
        <v>0</v>
      </c>
      <c r="O133" s="94">
        <f t="shared" si="10"/>
        <v>0</v>
      </c>
      <c r="P133" s="94">
        <f t="shared" si="11"/>
        <v>0</v>
      </c>
      <c r="Q133" s="94">
        <f t="shared" si="12"/>
        <v>0</v>
      </c>
      <c r="R133" s="94">
        <f t="shared" si="13"/>
        <v>0</v>
      </c>
      <c r="S133" s="94">
        <f t="shared" si="14"/>
        <v>0</v>
      </c>
      <c r="T133" t="e">
        <f>VLOOKUP(G133,'FTE Lookup fields'!$A$38:$C$43,3,FALSE)</f>
        <v>#N/A</v>
      </c>
      <c r="U133" t="e">
        <f>VLOOKUP(G133,'FTE Lookup fields'!$A$38:$C$43,2,FALSE)</f>
        <v>#N/A</v>
      </c>
      <c r="V133" s="83" t="str">
        <f t="shared" si="15"/>
        <v>,   / :  [ Company Code #]</v>
      </c>
    </row>
    <row r="134" spans="1:22" s="80" customFormat="1" ht="15" x14ac:dyDescent="0.25">
      <c r="A134" s="40"/>
      <c r="B134" s="40" t="e">
        <f>VLOOKUP(A134,'NETL Codes'!$A$1:$B$57,2,FALSE)</f>
        <v>#N/A</v>
      </c>
      <c r="C134" s="40"/>
      <c r="D134" s="40"/>
      <c r="E134" s="40"/>
      <c r="F134" s="40" t="s">
        <v>58</v>
      </c>
      <c r="G134" s="51" t="s">
        <v>206</v>
      </c>
      <c r="H134" s="79"/>
      <c r="I134" s="41"/>
      <c r="K134" s="81"/>
      <c r="L134" s="131" t="e">
        <f>VLOOKUP(Table1[[#This Row],[14 NETL Labor Support Area (Required)*
(See instructions, and select from pull-down menu.)]],'FTE Lookup fields'!$A$54:$B$57,2,FALSE)</f>
        <v>#N/A</v>
      </c>
      <c r="M134" s="93">
        <f t="shared" ref="M134:M197" si="16">IF($I134="A",$H134,0)</f>
        <v>0</v>
      </c>
      <c r="N134" s="94">
        <f t="shared" ref="N134:N197" si="17">IF($I134="P",$H134,0)</f>
        <v>0</v>
      </c>
      <c r="O134" s="94">
        <f t="shared" ref="O134:O197" si="18">IF($I134="M",$H134,0)</f>
        <v>0</v>
      </c>
      <c r="P134" s="94">
        <f t="shared" ref="P134:P197" si="19">IF($I134="H",$H134,0)</f>
        <v>0</v>
      </c>
      <c r="Q134" s="94">
        <f t="shared" ref="Q134:Q197" si="20">IF($I134="AK",$H134,0)</f>
        <v>0</v>
      </c>
      <c r="R134" s="94">
        <f t="shared" ref="R134:R197" si="21">IF($I134="R-LO",$H134,0)</f>
        <v>0</v>
      </c>
      <c r="S134" s="94">
        <f t="shared" ref="S134:S197" si="22">IF($I134="R-US",$H134,0)</f>
        <v>0</v>
      </c>
      <c r="T134" t="e">
        <f>VLOOKUP(G134,'FTE Lookup fields'!$A$38:$C$43,3,FALSE)</f>
        <v>#N/A</v>
      </c>
      <c r="U134" t="e">
        <f>VLOOKUP(G134,'FTE Lookup fields'!$A$38:$C$43,2,FALSE)</f>
        <v>#N/A</v>
      </c>
      <c r="V134" s="83" t="str">
        <f t="shared" ref="V134:V197" si="23">D134&amp;", "&amp;E134&amp;"  / "&amp;C134&amp;": "&amp;" "&amp;"["&amp;G134&amp;"]"</f>
        <v>,   / :  [ Company Code #]</v>
      </c>
    </row>
    <row r="135" spans="1:22" s="80" customFormat="1" ht="15" x14ac:dyDescent="0.25">
      <c r="A135" s="40"/>
      <c r="B135" s="40" t="e">
        <f>VLOOKUP(A135,'NETL Codes'!$A$1:$B$57,2,FALSE)</f>
        <v>#N/A</v>
      </c>
      <c r="C135" s="40"/>
      <c r="D135" s="40"/>
      <c r="E135" s="40"/>
      <c r="F135" s="40" t="s">
        <v>58</v>
      </c>
      <c r="G135" s="51" t="s">
        <v>206</v>
      </c>
      <c r="H135" s="79"/>
      <c r="I135" s="41"/>
      <c r="K135" s="81"/>
      <c r="L135" s="131" t="e">
        <f>VLOOKUP(Table1[[#This Row],[14 NETL Labor Support Area (Required)*
(See instructions, and select from pull-down menu.)]],'FTE Lookup fields'!$A$54:$B$57,2,FALSE)</f>
        <v>#N/A</v>
      </c>
      <c r="M135" s="93">
        <f t="shared" si="16"/>
        <v>0</v>
      </c>
      <c r="N135" s="94">
        <f t="shared" si="17"/>
        <v>0</v>
      </c>
      <c r="O135" s="94">
        <f t="shared" si="18"/>
        <v>0</v>
      </c>
      <c r="P135" s="94">
        <f t="shared" si="19"/>
        <v>0</v>
      </c>
      <c r="Q135" s="94">
        <f t="shared" si="20"/>
        <v>0</v>
      </c>
      <c r="R135" s="94">
        <f t="shared" si="21"/>
        <v>0</v>
      </c>
      <c r="S135" s="94">
        <f t="shared" si="22"/>
        <v>0</v>
      </c>
      <c r="T135" t="e">
        <f>VLOOKUP(G135,'FTE Lookup fields'!$A$38:$C$43,3,FALSE)</f>
        <v>#N/A</v>
      </c>
      <c r="U135" t="e">
        <f>VLOOKUP(G135,'FTE Lookup fields'!$A$38:$C$43,2,FALSE)</f>
        <v>#N/A</v>
      </c>
      <c r="V135" s="83" t="str">
        <f t="shared" si="23"/>
        <v>,   / :  [ Company Code #]</v>
      </c>
    </row>
    <row r="136" spans="1:22" s="80" customFormat="1" ht="15" x14ac:dyDescent="0.25">
      <c r="A136" s="40"/>
      <c r="B136" s="40" t="e">
        <f>VLOOKUP(A136,'NETL Codes'!$A$1:$B$57,2,FALSE)</f>
        <v>#N/A</v>
      </c>
      <c r="C136" s="40"/>
      <c r="D136" s="40"/>
      <c r="E136" s="40"/>
      <c r="F136" s="40" t="s">
        <v>58</v>
      </c>
      <c r="G136" s="51" t="s">
        <v>206</v>
      </c>
      <c r="H136" s="79"/>
      <c r="I136" s="41"/>
      <c r="K136" s="81"/>
      <c r="L136" s="131" t="e">
        <f>VLOOKUP(Table1[[#This Row],[14 NETL Labor Support Area (Required)*
(See instructions, and select from pull-down menu.)]],'FTE Lookup fields'!$A$54:$B$57,2,FALSE)</f>
        <v>#N/A</v>
      </c>
      <c r="M136" s="93">
        <f t="shared" si="16"/>
        <v>0</v>
      </c>
      <c r="N136" s="94">
        <f t="shared" si="17"/>
        <v>0</v>
      </c>
      <c r="O136" s="94">
        <f t="shared" si="18"/>
        <v>0</v>
      </c>
      <c r="P136" s="94">
        <f t="shared" si="19"/>
        <v>0</v>
      </c>
      <c r="Q136" s="94">
        <f t="shared" si="20"/>
        <v>0</v>
      </c>
      <c r="R136" s="94">
        <f t="shared" si="21"/>
        <v>0</v>
      </c>
      <c r="S136" s="94">
        <f t="shared" si="22"/>
        <v>0</v>
      </c>
      <c r="T136" t="e">
        <f>VLOOKUP(G136,'FTE Lookup fields'!$A$38:$C$43,3,FALSE)</f>
        <v>#N/A</v>
      </c>
      <c r="U136" t="e">
        <f>VLOOKUP(G136,'FTE Lookup fields'!$A$38:$C$43,2,FALSE)</f>
        <v>#N/A</v>
      </c>
      <c r="V136" s="83" t="str">
        <f t="shared" si="23"/>
        <v>,   / :  [ Company Code #]</v>
      </c>
    </row>
    <row r="137" spans="1:22" s="80" customFormat="1" ht="15" x14ac:dyDescent="0.25">
      <c r="A137" s="40"/>
      <c r="B137" s="40" t="e">
        <f>VLOOKUP(A137,'NETL Codes'!$A$1:$B$57,2,FALSE)</f>
        <v>#N/A</v>
      </c>
      <c r="C137" s="40"/>
      <c r="D137" s="40"/>
      <c r="E137" s="40"/>
      <c r="F137" s="40" t="s">
        <v>58</v>
      </c>
      <c r="G137" s="51" t="s">
        <v>206</v>
      </c>
      <c r="H137" s="79"/>
      <c r="I137" s="41"/>
      <c r="K137" s="81"/>
      <c r="L137" s="131" t="e">
        <f>VLOOKUP(Table1[[#This Row],[14 NETL Labor Support Area (Required)*
(See instructions, and select from pull-down menu.)]],'FTE Lookup fields'!$A$54:$B$57,2,FALSE)</f>
        <v>#N/A</v>
      </c>
      <c r="M137" s="93">
        <f t="shared" si="16"/>
        <v>0</v>
      </c>
      <c r="N137" s="94">
        <f t="shared" si="17"/>
        <v>0</v>
      </c>
      <c r="O137" s="94">
        <f t="shared" si="18"/>
        <v>0</v>
      </c>
      <c r="P137" s="94">
        <f t="shared" si="19"/>
        <v>0</v>
      </c>
      <c r="Q137" s="94">
        <f t="shared" si="20"/>
        <v>0</v>
      </c>
      <c r="R137" s="94">
        <f t="shared" si="21"/>
        <v>0</v>
      </c>
      <c r="S137" s="94">
        <f t="shared" si="22"/>
        <v>0</v>
      </c>
      <c r="T137" t="e">
        <f>VLOOKUP(G137,'FTE Lookup fields'!$A$38:$C$43,3,FALSE)</f>
        <v>#N/A</v>
      </c>
      <c r="U137" t="e">
        <f>VLOOKUP(G137,'FTE Lookup fields'!$A$38:$C$43,2,FALSE)</f>
        <v>#N/A</v>
      </c>
      <c r="V137" s="83" t="str">
        <f t="shared" si="23"/>
        <v>,   / :  [ Company Code #]</v>
      </c>
    </row>
    <row r="138" spans="1:22" s="80" customFormat="1" ht="15" x14ac:dyDescent="0.25">
      <c r="A138" s="40"/>
      <c r="B138" s="40" t="e">
        <f>VLOOKUP(A138,'NETL Codes'!$A$1:$B$57,2,FALSE)</f>
        <v>#N/A</v>
      </c>
      <c r="C138" s="40"/>
      <c r="D138" s="40"/>
      <c r="E138" s="40"/>
      <c r="F138" s="40" t="s">
        <v>58</v>
      </c>
      <c r="G138" s="51" t="s">
        <v>206</v>
      </c>
      <c r="H138" s="79"/>
      <c r="I138" s="41"/>
      <c r="K138" s="81"/>
      <c r="L138" s="131" t="e">
        <f>VLOOKUP(Table1[[#This Row],[14 NETL Labor Support Area (Required)*
(See instructions, and select from pull-down menu.)]],'FTE Lookup fields'!$A$54:$B$57,2,FALSE)</f>
        <v>#N/A</v>
      </c>
      <c r="M138" s="93">
        <f t="shared" si="16"/>
        <v>0</v>
      </c>
      <c r="N138" s="94">
        <f t="shared" si="17"/>
        <v>0</v>
      </c>
      <c r="O138" s="94">
        <f t="shared" si="18"/>
        <v>0</v>
      </c>
      <c r="P138" s="94">
        <f t="shared" si="19"/>
        <v>0</v>
      </c>
      <c r="Q138" s="94">
        <f t="shared" si="20"/>
        <v>0</v>
      </c>
      <c r="R138" s="94">
        <f t="shared" si="21"/>
        <v>0</v>
      </c>
      <c r="S138" s="94">
        <f t="shared" si="22"/>
        <v>0</v>
      </c>
      <c r="T138" t="e">
        <f>VLOOKUP(G138,'FTE Lookup fields'!$A$38:$C$43,3,FALSE)</f>
        <v>#N/A</v>
      </c>
      <c r="U138" t="e">
        <f>VLOOKUP(G138,'FTE Lookup fields'!$A$38:$C$43,2,FALSE)</f>
        <v>#N/A</v>
      </c>
      <c r="V138" s="83" t="str">
        <f t="shared" si="23"/>
        <v>,   / :  [ Company Code #]</v>
      </c>
    </row>
    <row r="139" spans="1:22" s="80" customFormat="1" ht="15" x14ac:dyDescent="0.25">
      <c r="A139" s="40"/>
      <c r="B139" s="40" t="e">
        <f>VLOOKUP(A139,'NETL Codes'!$A$1:$B$57,2,FALSE)</f>
        <v>#N/A</v>
      </c>
      <c r="C139" s="40"/>
      <c r="D139" s="40"/>
      <c r="E139" s="40"/>
      <c r="F139" s="40" t="s">
        <v>58</v>
      </c>
      <c r="G139" s="51" t="s">
        <v>206</v>
      </c>
      <c r="H139" s="79"/>
      <c r="I139" s="41"/>
      <c r="K139" s="81"/>
      <c r="L139" s="131" t="e">
        <f>VLOOKUP(Table1[[#This Row],[14 NETL Labor Support Area (Required)*
(See instructions, and select from pull-down menu.)]],'FTE Lookup fields'!$A$54:$B$57,2,FALSE)</f>
        <v>#N/A</v>
      </c>
      <c r="M139" s="93">
        <f t="shared" si="16"/>
        <v>0</v>
      </c>
      <c r="N139" s="94">
        <f t="shared" si="17"/>
        <v>0</v>
      </c>
      <c r="O139" s="94">
        <f t="shared" si="18"/>
        <v>0</v>
      </c>
      <c r="P139" s="94">
        <f t="shared" si="19"/>
        <v>0</v>
      </c>
      <c r="Q139" s="94">
        <f t="shared" si="20"/>
        <v>0</v>
      </c>
      <c r="R139" s="94">
        <f t="shared" si="21"/>
        <v>0</v>
      </c>
      <c r="S139" s="94">
        <f t="shared" si="22"/>
        <v>0</v>
      </c>
      <c r="T139" t="e">
        <f>VLOOKUP(G139,'FTE Lookup fields'!$A$38:$C$43,3,FALSE)</f>
        <v>#N/A</v>
      </c>
      <c r="U139" t="e">
        <f>VLOOKUP(G139,'FTE Lookup fields'!$A$38:$C$43,2,FALSE)</f>
        <v>#N/A</v>
      </c>
      <c r="V139" s="83" t="str">
        <f t="shared" si="23"/>
        <v>,   / :  [ Company Code #]</v>
      </c>
    </row>
    <row r="140" spans="1:22" s="80" customFormat="1" ht="15" x14ac:dyDescent="0.25">
      <c r="A140" s="40"/>
      <c r="B140" s="40" t="e">
        <f>VLOOKUP(A140,'NETL Codes'!$A$1:$B$57,2,FALSE)</f>
        <v>#N/A</v>
      </c>
      <c r="C140" s="40"/>
      <c r="D140" s="40"/>
      <c r="E140" s="40"/>
      <c r="F140" s="40" t="s">
        <v>58</v>
      </c>
      <c r="G140" s="51" t="s">
        <v>206</v>
      </c>
      <c r="H140" s="79"/>
      <c r="I140" s="41"/>
      <c r="K140" s="81"/>
      <c r="L140" s="131" t="e">
        <f>VLOOKUP(Table1[[#This Row],[14 NETL Labor Support Area (Required)*
(See instructions, and select from pull-down menu.)]],'FTE Lookup fields'!$A$54:$B$57,2,FALSE)</f>
        <v>#N/A</v>
      </c>
      <c r="M140" s="93">
        <f t="shared" si="16"/>
        <v>0</v>
      </c>
      <c r="N140" s="94">
        <f t="shared" si="17"/>
        <v>0</v>
      </c>
      <c r="O140" s="94">
        <f t="shared" si="18"/>
        <v>0</v>
      </c>
      <c r="P140" s="94">
        <f t="shared" si="19"/>
        <v>0</v>
      </c>
      <c r="Q140" s="94">
        <f t="shared" si="20"/>
        <v>0</v>
      </c>
      <c r="R140" s="94">
        <f t="shared" si="21"/>
        <v>0</v>
      </c>
      <c r="S140" s="94">
        <f t="shared" si="22"/>
        <v>0</v>
      </c>
      <c r="T140" t="e">
        <f>VLOOKUP(G140,'FTE Lookup fields'!$A$38:$C$43,3,FALSE)</f>
        <v>#N/A</v>
      </c>
      <c r="U140" t="e">
        <f>VLOOKUP(G140,'FTE Lookup fields'!$A$38:$C$43,2,FALSE)</f>
        <v>#N/A</v>
      </c>
      <c r="V140" s="83" t="str">
        <f t="shared" si="23"/>
        <v>,   / :  [ Company Code #]</v>
      </c>
    </row>
    <row r="141" spans="1:22" s="80" customFormat="1" ht="15" x14ac:dyDescent="0.25">
      <c r="A141" s="40"/>
      <c r="B141" s="40" t="e">
        <f>VLOOKUP(A141,'NETL Codes'!$A$1:$B$57,2,FALSE)</f>
        <v>#N/A</v>
      </c>
      <c r="C141" s="40"/>
      <c r="D141" s="40"/>
      <c r="E141" s="40"/>
      <c r="F141" s="40" t="s">
        <v>58</v>
      </c>
      <c r="G141" s="51" t="s">
        <v>206</v>
      </c>
      <c r="H141" s="79"/>
      <c r="I141" s="41"/>
      <c r="K141" s="81"/>
      <c r="L141" s="131" t="e">
        <f>VLOOKUP(Table1[[#This Row],[14 NETL Labor Support Area (Required)*
(See instructions, and select from pull-down menu.)]],'FTE Lookup fields'!$A$54:$B$57,2,FALSE)</f>
        <v>#N/A</v>
      </c>
      <c r="M141" s="93">
        <f t="shared" si="16"/>
        <v>0</v>
      </c>
      <c r="N141" s="94">
        <f t="shared" si="17"/>
        <v>0</v>
      </c>
      <c r="O141" s="94">
        <f t="shared" si="18"/>
        <v>0</v>
      </c>
      <c r="P141" s="94">
        <f t="shared" si="19"/>
        <v>0</v>
      </c>
      <c r="Q141" s="94">
        <f t="shared" si="20"/>
        <v>0</v>
      </c>
      <c r="R141" s="94">
        <f t="shared" si="21"/>
        <v>0</v>
      </c>
      <c r="S141" s="94">
        <f t="shared" si="22"/>
        <v>0</v>
      </c>
      <c r="T141" t="e">
        <f>VLOOKUP(G141,'FTE Lookup fields'!$A$38:$C$43,3,FALSE)</f>
        <v>#N/A</v>
      </c>
      <c r="U141" t="e">
        <f>VLOOKUP(G141,'FTE Lookup fields'!$A$38:$C$43,2,FALSE)</f>
        <v>#N/A</v>
      </c>
      <c r="V141" s="83" t="str">
        <f t="shared" si="23"/>
        <v>,   / :  [ Company Code #]</v>
      </c>
    </row>
    <row r="142" spans="1:22" s="80" customFormat="1" ht="15" x14ac:dyDescent="0.25">
      <c r="A142" s="40"/>
      <c r="B142" s="40" t="e">
        <f>VLOOKUP(A142,'NETL Codes'!$A$1:$B$57,2,FALSE)</f>
        <v>#N/A</v>
      </c>
      <c r="C142" s="40"/>
      <c r="D142" s="40"/>
      <c r="E142" s="40"/>
      <c r="F142" s="40" t="s">
        <v>58</v>
      </c>
      <c r="G142" s="51" t="s">
        <v>206</v>
      </c>
      <c r="H142" s="79"/>
      <c r="I142" s="41"/>
      <c r="K142" s="81"/>
      <c r="L142" s="131" t="e">
        <f>VLOOKUP(Table1[[#This Row],[14 NETL Labor Support Area (Required)*
(See instructions, and select from pull-down menu.)]],'FTE Lookup fields'!$A$54:$B$57,2,FALSE)</f>
        <v>#N/A</v>
      </c>
      <c r="M142" s="93">
        <f t="shared" si="16"/>
        <v>0</v>
      </c>
      <c r="N142" s="94">
        <f t="shared" si="17"/>
        <v>0</v>
      </c>
      <c r="O142" s="94">
        <f t="shared" si="18"/>
        <v>0</v>
      </c>
      <c r="P142" s="94">
        <f t="shared" si="19"/>
        <v>0</v>
      </c>
      <c r="Q142" s="94">
        <f t="shared" si="20"/>
        <v>0</v>
      </c>
      <c r="R142" s="94">
        <f t="shared" si="21"/>
        <v>0</v>
      </c>
      <c r="S142" s="94">
        <f t="shared" si="22"/>
        <v>0</v>
      </c>
      <c r="T142" t="e">
        <f>VLOOKUP(G142,'FTE Lookup fields'!$A$38:$C$43,3,FALSE)</f>
        <v>#N/A</v>
      </c>
      <c r="U142" t="e">
        <f>VLOOKUP(G142,'FTE Lookup fields'!$A$38:$C$43,2,FALSE)</f>
        <v>#N/A</v>
      </c>
      <c r="V142" s="83" t="str">
        <f t="shared" si="23"/>
        <v>,   / :  [ Company Code #]</v>
      </c>
    </row>
    <row r="143" spans="1:22" s="80" customFormat="1" ht="15" x14ac:dyDescent="0.25">
      <c r="A143" s="40"/>
      <c r="B143" s="40" t="e">
        <f>VLOOKUP(A143,'NETL Codes'!$A$1:$B$57,2,FALSE)</f>
        <v>#N/A</v>
      </c>
      <c r="C143" s="40"/>
      <c r="D143" s="40"/>
      <c r="E143" s="40"/>
      <c r="F143" s="40" t="s">
        <v>58</v>
      </c>
      <c r="G143" s="51" t="s">
        <v>206</v>
      </c>
      <c r="H143" s="79"/>
      <c r="I143" s="41"/>
      <c r="K143" s="81"/>
      <c r="L143" s="131" t="e">
        <f>VLOOKUP(Table1[[#This Row],[14 NETL Labor Support Area (Required)*
(See instructions, and select from pull-down menu.)]],'FTE Lookup fields'!$A$54:$B$57,2,FALSE)</f>
        <v>#N/A</v>
      </c>
      <c r="M143" s="93">
        <f t="shared" si="16"/>
        <v>0</v>
      </c>
      <c r="N143" s="94">
        <f t="shared" si="17"/>
        <v>0</v>
      </c>
      <c r="O143" s="94">
        <f t="shared" si="18"/>
        <v>0</v>
      </c>
      <c r="P143" s="94">
        <f t="shared" si="19"/>
        <v>0</v>
      </c>
      <c r="Q143" s="94">
        <f t="shared" si="20"/>
        <v>0</v>
      </c>
      <c r="R143" s="94">
        <f t="shared" si="21"/>
        <v>0</v>
      </c>
      <c r="S143" s="94">
        <f t="shared" si="22"/>
        <v>0</v>
      </c>
      <c r="T143" t="e">
        <f>VLOOKUP(G143,'FTE Lookup fields'!$A$38:$C$43,3,FALSE)</f>
        <v>#N/A</v>
      </c>
      <c r="U143" t="e">
        <f>VLOOKUP(G143,'FTE Lookup fields'!$A$38:$C$43,2,FALSE)</f>
        <v>#N/A</v>
      </c>
      <c r="V143" s="83" t="str">
        <f t="shared" si="23"/>
        <v>,   / :  [ Company Code #]</v>
      </c>
    </row>
    <row r="144" spans="1:22" s="80" customFormat="1" ht="15" x14ac:dyDescent="0.25">
      <c r="A144" s="40"/>
      <c r="B144" s="40" t="e">
        <f>VLOOKUP(A144,'NETL Codes'!$A$1:$B$57,2,FALSE)</f>
        <v>#N/A</v>
      </c>
      <c r="C144" s="40"/>
      <c r="D144" s="40"/>
      <c r="E144" s="40"/>
      <c r="F144" s="40" t="s">
        <v>58</v>
      </c>
      <c r="G144" s="51" t="s">
        <v>206</v>
      </c>
      <c r="H144" s="79"/>
      <c r="I144" s="41"/>
      <c r="K144" s="81"/>
      <c r="L144" s="131" t="e">
        <f>VLOOKUP(Table1[[#This Row],[14 NETL Labor Support Area (Required)*
(See instructions, and select from pull-down menu.)]],'FTE Lookup fields'!$A$54:$B$57,2,FALSE)</f>
        <v>#N/A</v>
      </c>
      <c r="M144" s="93">
        <f t="shared" si="16"/>
        <v>0</v>
      </c>
      <c r="N144" s="94">
        <f t="shared" si="17"/>
        <v>0</v>
      </c>
      <c r="O144" s="94">
        <f t="shared" si="18"/>
        <v>0</v>
      </c>
      <c r="P144" s="94">
        <f t="shared" si="19"/>
        <v>0</v>
      </c>
      <c r="Q144" s="94">
        <f t="shared" si="20"/>
        <v>0</v>
      </c>
      <c r="R144" s="94">
        <f t="shared" si="21"/>
        <v>0</v>
      </c>
      <c r="S144" s="94">
        <f t="shared" si="22"/>
        <v>0</v>
      </c>
      <c r="T144" t="e">
        <f>VLOOKUP(G144,'FTE Lookup fields'!$A$38:$C$43,3,FALSE)</f>
        <v>#N/A</v>
      </c>
      <c r="U144" t="e">
        <f>VLOOKUP(G144,'FTE Lookup fields'!$A$38:$C$43,2,FALSE)</f>
        <v>#N/A</v>
      </c>
      <c r="V144" s="83" t="str">
        <f t="shared" si="23"/>
        <v>,   / :  [ Company Code #]</v>
      </c>
    </row>
    <row r="145" spans="1:22" s="80" customFormat="1" ht="15" x14ac:dyDescent="0.25">
      <c r="A145" s="40"/>
      <c r="B145" s="40" t="e">
        <f>VLOOKUP(A145,'NETL Codes'!$A$1:$B$57,2,FALSE)</f>
        <v>#N/A</v>
      </c>
      <c r="C145" s="40"/>
      <c r="D145" s="40"/>
      <c r="E145" s="40"/>
      <c r="F145" s="40" t="s">
        <v>58</v>
      </c>
      <c r="G145" s="51" t="s">
        <v>206</v>
      </c>
      <c r="H145" s="79"/>
      <c r="I145" s="41"/>
      <c r="K145" s="81"/>
      <c r="L145" s="131" t="e">
        <f>VLOOKUP(Table1[[#This Row],[14 NETL Labor Support Area (Required)*
(See instructions, and select from pull-down menu.)]],'FTE Lookup fields'!$A$54:$B$57,2,FALSE)</f>
        <v>#N/A</v>
      </c>
      <c r="M145" s="93">
        <f t="shared" si="16"/>
        <v>0</v>
      </c>
      <c r="N145" s="94">
        <f t="shared" si="17"/>
        <v>0</v>
      </c>
      <c r="O145" s="94">
        <f t="shared" si="18"/>
        <v>0</v>
      </c>
      <c r="P145" s="94">
        <f t="shared" si="19"/>
        <v>0</v>
      </c>
      <c r="Q145" s="94">
        <f t="shared" si="20"/>
        <v>0</v>
      </c>
      <c r="R145" s="94">
        <f t="shared" si="21"/>
        <v>0</v>
      </c>
      <c r="S145" s="94">
        <f t="shared" si="22"/>
        <v>0</v>
      </c>
      <c r="T145" t="e">
        <f>VLOOKUP(G145,'FTE Lookup fields'!$A$38:$C$43,3,FALSE)</f>
        <v>#N/A</v>
      </c>
      <c r="U145" t="e">
        <f>VLOOKUP(G145,'FTE Lookup fields'!$A$38:$C$43,2,FALSE)</f>
        <v>#N/A</v>
      </c>
      <c r="V145" s="83" t="str">
        <f t="shared" si="23"/>
        <v>,   / :  [ Company Code #]</v>
      </c>
    </row>
    <row r="146" spans="1:22" s="80" customFormat="1" ht="15" x14ac:dyDescent="0.25">
      <c r="A146" s="40"/>
      <c r="B146" s="40" t="e">
        <f>VLOOKUP(A146,'NETL Codes'!$A$1:$B$57,2,FALSE)</f>
        <v>#N/A</v>
      </c>
      <c r="C146" s="40"/>
      <c r="D146" s="40"/>
      <c r="E146" s="40"/>
      <c r="F146" s="40" t="s">
        <v>58</v>
      </c>
      <c r="G146" s="51" t="s">
        <v>206</v>
      </c>
      <c r="H146" s="79"/>
      <c r="I146" s="41"/>
      <c r="K146" s="81"/>
      <c r="L146" s="131" t="e">
        <f>VLOOKUP(Table1[[#This Row],[14 NETL Labor Support Area (Required)*
(See instructions, and select from pull-down menu.)]],'FTE Lookup fields'!$A$54:$B$57,2,FALSE)</f>
        <v>#N/A</v>
      </c>
      <c r="M146" s="93">
        <f t="shared" si="16"/>
        <v>0</v>
      </c>
      <c r="N146" s="94">
        <f t="shared" si="17"/>
        <v>0</v>
      </c>
      <c r="O146" s="94">
        <f t="shared" si="18"/>
        <v>0</v>
      </c>
      <c r="P146" s="94">
        <f t="shared" si="19"/>
        <v>0</v>
      </c>
      <c r="Q146" s="94">
        <f t="shared" si="20"/>
        <v>0</v>
      </c>
      <c r="R146" s="94">
        <f t="shared" si="21"/>
        <v>0</v>
      </c>
      <c r="S146" s="94">
        <f t="shared" si="22"/>
        <v>0</v>
      </c>
      <c r="T146" t="e">
        <f>VLOOKUP(G146,'FTE Lookup fields'!$A$38:$C$43,3,FALSE)</f>
        <v>#N/A</v>
      </c>
      <c r="U146" t="e">
        <f>VLOOKUP(G146,'FTE Lookup fields'!$A$38:$C$43,2,FALSE)</f>
        <v>#N/A</v>
      </c>
      <c r="V146" s="83" t="str">
        <f t="shared" si="23"/>
        <v>,   / :  [ Company Code #]</v>
      </c>
    </row>
    <row r="147" spans="1:22" s="80" customFormat="1" ht="15" x14ac:dyDescent="0.25">
      <c r="A147" s="40"/>
      <c r="B147" s="40" t="e">
        <f>VLOOKUP(A147,'NETL Codes'!$A$1:$B$57,2,FALSE)</f>
        <v>#N/A</v>
      </c>
      <c r="C147" s="40"/>
      <c r="D147" s="40"/>
      <c r="E147" s="40"/>
      <c r="F147" s="40" t="s">
        <v>58</v>
      </c>
      <c r="G147" s="51" t="s">
        <v>206</v>
      </c>
      <c r="H147" s="79"/>
      <c r="I147" s="41"/>
      <c r="K147" s="81"/>
      <c r="L147" s="131" t="e">
        <f>VLOOKUP(Table1[[#This Row],[14 NETL Labor Support Area (Required)*
(See instructions, and select from pull-down menu.)]],'FTE Lookup fields'!$A$54:$B$57,2,FALSE)</f>
        <v>#N/A</v>
      </c>
      <c r="M147" s="93">
        <f t="shared" si="16"/>
        <v>0</v>
      </c>
      <c r="N147" s="94">
        <f t="shared" si="17"/>
        <v>0</v>
      </c>
      <c r="O147" s="94">
        <f t="shared" si="18"/>
        <v>0</v>
      </c>
      <c r="P147" s="94">
        <f t="shared" si="19"/>
        <v>0</v>
      </c>
      <c r="Q147" s="94">
        <f t="shared" si="20"/>
        <v>0</v>
      </c>
      <c r="R147" s="94">
        <f t="shared" si="21"/>
        <v>0</v>
      </c>
      <c r="S147" s="94">
        <f t="shared" si="22"/>
        <v>0</v>
      </c>
      <c r="T147" t="e">
        <f>VLOOKUP(G147,'FTE Lookup fields'!$A$38:$C$43,3,FALSE)</f>
        <v>#N/A</v>
      </c>
      <c r="U147" t="e">
        <f>VLOOKUP(G147,'FTE Lookup fields'!$A$38:$C$43,2,FALSE)</f>
        <v>#N/A</v>
      </c>
      <c r="V147" s="83" t="str">
        <f t="shared" si="23"/>
        <v>,   / :  [ Company Code #]</v>
      </c>
    </row>
    <row r="148" spans="1:22" s="80" customFormat="1" ht="15" x14ac:dyDescent="0.25">
      <c r="A148" s="40"/>
      <c r="B148" s="40" t="e">
        <f>VLOOKUP(A148,'NETL Codes'!$A$1:$B$57,2,FALSE)</f>
        <v>#N/A</v>
      </c>
      <c r="C148" s="40"/>
      <c r="D148" s="40"/>
      <c r="E148" s="40"/>
      <c r="F148" s="40" t="s">
        <v>58</v>
      </c>
      <c r="G148" s="51" t="s">
        <v>206</v>
      </c>
      <c r="H148" s="79"/>
      <c r="I148" s="41"/>
      <c r="K148" s="81"/>
      <c r="L148" s="131" t="e">
        <f>VLOOKUP(Table1[[#This Row],[14 NETL Labor Support Area (Required)*
(See instructions, and select from pull-down menu.)]],'FTE Lookup fields'!$A$54:$B$57,2,FALSE)</f>
        <v>#N/A</v>
      </c>
      <c r="M148" s="93">
        <f t="shared" si="16"/>
        <v>0</v>
      </c>
      <c r="N148" s="94">
        <f t="shared" si="17"/>
        <v>0</v>
      </c>
      <c r="O148" s="94">
        <f t="shared" si="18"/>
        <v>0</v>
      </c>
      <c r="P148" s="94">
        <f t="shared" si="19"/>
        <v>0</v>
      </c>
      <c r="Q148" s="94">
        <f t="shared" si="20"/>
        <v>0</v>
      </c>
      <c r="R148" s="94">
        <f t="shared" si="21"/>
        <v>0</v>
      </c>
      <c r="S148" s="94">
        <f t="shared" si="22"/>
        <v>0</v>
      </c>
      <c r="T148" t="e">
        <f>VLOOKUP(G148,'FTE Lookup fields'!$A$38:$C$43,3,FALSE)</f>
        <v>#N/A</v>
      </c>
      <c r="U148" t="e">
        <f>VLOOKUP(G148,'FTE Lookup fields'!$A$38:$C$43,2,FALSE)</f>
        <v>#N/A</v>
      </c>
      <c r="V148" s="83" t="str">
        <f t="shared" si="23"/>
        <v>,   / :  [ Company Code #]</v>
      </c>
    </row>
    <row r="149" spans="1:22" s="80" customFormat="1" ht="15" x14ac:dyDescent="0.25">
      <c r="A149" s="40"/>
      <c r="B149" s="40" t="e">
        <f>VLOOKUP(A149,'NETL Codes'!$A$1:$B$57,2,FALSE)</f>
        <v>#N/A</v>
      </c>
      <c r="C149" s="40"/>
      <c r="D149" s="40"/>
      <c r="E149" s="40"/>
      <c r="F149" s="40" t="s">
        <v>58</v>
      </c>
      <c r="G149" s="51" t="s">
        <v>206</v>
      </c>
      <c r="H149" s="79"/>
      <c r="I149" s="41"/>
      <c r="K149" s="81"/>
      <c r="L149" s="131" t="e">
        <f>VLOOKUP(Table1[[#This Row],[14 NETL Labor Support Area (Required)*
(See instructions, and select from pull-down menu.)]],'FTE Lookup fields'!$A$54:$B$57,2,FALSE)</f>
        <v>#N/A</v>
      </c>
      <c r="M149" s="93">
        <f t="shared" si="16"/>
        <v>0</v>
      </c>
      <c r="N149" s="94">
        <f t="shared" si="17"/>
        <v>0</v>
      </c>
      <c r="O149" s="94">
        <f t="shared" si="18"/>
        <v>0</v>
      </c>
      <c r="P149" s="94">
        <f t="shared" si="19"/>
        <v>0</v>
      </c>
      <c r="Q149" s="94">
        <f t="shared" si="20"/>
        <v>0</v>
      </c>
      <c r="R149" s="94">
        <f t="shared" si="21"/>
        <v>0</v>
      </c>
      <c r="S149" s="94">
        <f t="shared" si="22"/>
        <v>0</v>
      </c>
      <c r="T149" t="e">
        <f>VLOOKUP(G149,'FTE Lookup fields'!$A$38:$C$43,3,FALSE)</f>
        <v>#N/A</v>
      </c>
      <c r="U149" t="e">
        <f>VLOOKUP(G149,'FTE Lookup fields'!$A$38:$C$43,2,FALSE)</f>
        <v>#N/A</v>
      </c>
      <c r="V149" s="83" t="str">
        <f t="shared" si="23"/>
        <v>,   / :  [ Company Code #]</v>
      </c>
    </row>
    <row r="150" spans="1:22" s="80" customFormat="1" ht="15" x14ac:dyDescent="0.25">
      <c r="A150" s="40"/>
      <c r="B150" s="40" t="e">
        <f>VLOOKUP(A150,'NETL Codes'!$A$1:$B$57,2,FALSE)</f>
        <v>#N/A</v>
      </c>
      <c r="C150" s="40"/>
      <c r="D150" s="40"/>
      <c r="E150" s="40"/>
      <c r="F150" s="40" t="s">
        <v>58</v>
      </c>
      <c r="G150" s="51" t="s">
        <v>206</v>
      </c>
      <c r="H150" s="79"/>
      <c r="I150" s="41"/>
      <c r="K150" s="81"/>
      <c r="L150" s="131" t="e">
        <f>VLOOKUP(Table1[[#This Row],[14 NETL Labor Support Area (Required)*
(See instructions, and select from pull-down menu.)]],'FTE Lookup fields'!$A$54:$B$57,2,FALSE)</f>
        <v>#N/A</v>
      </c>
      <c r="M150" s="93">
        <f t="shared" si="16"/>
        <v>0</v>
      </c>
      <c r="N150" s="94">
        <f t="shared" si="17"/>
        <v>0</v>
      </c>
      <c r="O150" s="94">
        <f t="shared" si="18"/>
        <v>0</v>
      </c>
      <c r="P150" s="94">
        <f t="shared" si="19"/>
        <v>0</v>
      </c>
      <c r="Q150" s="94">
        <f t="shared" si="20"/>
        <v>0</v>
      </c>
      <c r="R150" s="94">
        <f t="shared" si="21"/>
        <v>0</v>
      </c>
      <c r="S150" s="94">
        <f t="shared" si="22"/>
        <v>0</v>
      </c>
      <c r="T150" t="e">
        <f>VLOOKUP(G150,'FTE Lookup fields'!$A$38:$C$43,3,FALSE)</f>
        <v>#N/A</v>
      </c>
      <c r="U150" t="e">
        <f>VLOOKUP(G150,'FTE Lookup fields'!$A$38:$C$43,2,FALSE)</f>
        <v>#N/A</v>
      </c>
      <c r="V150" s="83" t="str">
        <f t="shared" si="23"/>
        <v>,   / :  [ Company Code #]</v>
      </c>
    </row>
    <row r="151" spans="1:22" s="80" customFormat="1" ht="15" x14ac:dyDescent="0.25">
      <c r="A151" s="40"/>
      <c r="B151" s="40" t="e">
        <f>VLOOKUP(A151,'NETL Codes'!$A$1:$B$57,2,FALSE)</f>
        <v>#N/A</v>
      </c>
      <c r="C151" s="40"/>
      <c r="D151" s="40"/>
      <c r="E151" s="40"/>
      <c r="F151" s="40" t="s">
        <v>58</v>
      </c>
      <c r="G151" s="51" t="s">
        <v>206</v>
      </c>
      <c r="H151" s="79"/>
      <c r="I151" s="41"/>
      <c r="K151" s="81"/>
      <c r="L151" s="131" t="e">
        <f>VLOOKUP(Table1[[#This Row],[14 NETL Labor Support Area (Required)*
(See instructions, and select from pull-down menu.)]],'FTE Lookup fields'!$A$54:$B$57,2,FALSE)</f>
        <v>#N/A</v>
      </c>
      <c r="M151" s="93">
        <f t="shared" si="16"/>
        <v>0</v>
      </c>
      <c r="N151" s="94">
        <f t="shared" si="17"/>
        <v>0</v>
      </c>
      <c r="O151" s="94">
        <f t="shared" si="18"/>
        <v>0</v>
      </c>
      <c r="P151" s="94">
        <f t="shared" si="19"/>
        <v>0</v>
      </c>
      <c r="Q151" s="94">
        <f t="shared" si="20"/>
        <v>0</v>
      </c>
      <c r="R151" s="94">
        <f t="shared" si="21"/>
        <v>0</v>
      </c>
      <c r="S151" s="94">
        <f t="shared" si="22"/>
        <v>0</v>
      </c>
      <c r="T151" t="e">
        <f>VLOOKUP(G151,'FTE Lookup fields'!$A$38:$C$43,3,FALSE)</f>
        <v>#N/A</v>
      </c>
      <c r="U151" t="e">
        <f>VLOOKUP(G151,'FTE Lookup fields'!$A$38:$C$43,2,FALSE)</f>
        <v>#N/A</v>
      </c>
      <c r="V151" s="83" t="str">
        <f t="shared" si="23"/>
        <v>,   / :  [ Company Code #]</v>
      </c>
    </row>
    <row r="152" spans="1:22" s="80" customFormat="1" ht="15" x14ac:dyDescent="0.25">
      <c r="A152" s="40"/>
      <c r="B152" s="40" t="e">
        <f>VLOOKUP(A152,'NETL Codes'!$A$1:$B$57,2,FALSE)</f>
        <v>#N/A</v>
      </c>
      <c r="C152" s="40"/>
      <c r="D152" s="40"/>
      <c r="E152" s="40"/>
      <c r="F152" s="40" t="s">
        <v>58</v>
      </c>
      <c r="G152" s="51" t="s">
        <v>206</v>
      </c>
      <c r="H152" s="79"/>
      <c r="I152" s="41"/>
      <c r="K152" s="81"/>
      <c r="L152" s="131" t="e">
        <f>VLOOKUP(Table1[[#This Row],[14 NETL Labor Support Area (Required)*
(See instructions, and select from pull-down menu.)]],'FTE Lookup fields'!$A$54:$B$57,2,FALSE)</f>
        <v>#N/A</v>
      </c>
      <c r="M152" s="93">
        <f t="shared" si="16"/>
        <v>0</v>
      </c>
      <c r="N152" s="94">
        <f t="shared" si="17"/>
        <v>0</v>
      </c>
      <c r="O152" s="94">
        <f t="shared" si="18"/>
        <v>0</v>
      </c>
      <c r="P152" s="94">
        <f t="shared" si="19"/>
        <v>0</v>
      </c>
      <c r="Q152" s="94">
        <f t="shared" si="20"/>
        <v>0</v>
      </c>
      <c r="R152" s="94">
        <f t="shared" si="21"/>
        <v>0</v>
      </c>
      <c r="S152" s="94">
        <f t="shared" si="22"/>
        <v>0</v>
      </c>
      <c r="T152" t="e">
        <f>VLOOKUP(G152,'FTE Lookup fields'!$A$38:$C$43,3,FALSE)</f>
        <v>#N/A</v>
      </c>
      <c r="U152" t="e">
        <f>VLOOKUP(G152,'FTE Lookup fields'!$A$38:$C$43,2,FALSE)</f>
        <v>#N/A</v>
      </c>
      <c r="V152" s="83" t="str">
        <f t="shared" si="23"/>
        <v>,   / :  [ Company Code #]</v>
      </c>
    </row>
    <row r="153" spans="1:22" s="80" customFormat="1" ht="15" x14ac:dyDescent="0.25">
      <c r="A153" s="40"/>
      <c r="B153" s="40" t="e">
        <f>VLOOKUP(A153,'NETL Codes'!$A$1:$B$57,2,FALSE)</f>
        <v>#N/A</v>
      </c>
      <c r="C153" s="40"/>
      <c r="D153" s="40"/>
      <c r="E153" s="40"/>
      <c r="F153" s="40" t="s">
        <v>58</v>
      </c>
      <c r="G153" s="51" t="s">
        <v>206</v>
      </c>
      <c r="H153" s="79"/>
      <c r="I153" s="41"/>
      <c r="K153" s="81"/>
      <c r="L153" s="131" t="e">
        <f>VLOOKUP(Table1[[#This Row],[14 NETL Labor Support Area (Required)*
(See instructions, and select from pull-down menu.)]],'FTE Lookup fields'!$A$54:$B$57,2,FALSE)</f>
        <v>#N/A</v>
      </c>
      <c r="M153" s="93">
        <f t="shared" si="16"/>
        <v>0</v>
      </c>
      <c r="N153" s="94">
        <f t="shared" si="17"/>
        <v>0</v>
      </c>
      <c r="O153" s="94">
        <f t="shared" si="18"/>
        <v>0</v>
      </c>
      <c r="P153" s="94">
        <f t="shared" si="19"/>
        <v>0</v>
      </c>
      <c r="Q153" s="94">
        <f t="shared" si="20"/>
        <v>0</v>
      </c>
      <c r="R153" s="94">
        <f t="shared" si="21"/>
        <v>0</v>
      </c>
      <c r="S153" s="94">
        <f t="shared" si="22"/>
        <v>0</v>
      </c>
      <c r="T153" t="e">
        <f>VLOOKUP(G153,'FTE Lookup fields'!$A$38:$C$43,3,FALSE)</f>
        <v>#N/A</v>
      </c>
      <c r="U153" t="e">
        <f>VLOOKUP(G153,'FTE Lookup fields'!$A$38:$C$43,2,FALSE)</f>
        <v>#N/A</v>
      </c>
      <c r="V153" s="83" t="str">
        <f t="shared" si="23"/>
        <v>,   / :  [ Company Code #]</v>
      </c>
    </row>
    <row r="154" spans="1:22" s="80" customFormat="1" ht="15" x14ac:dyDescent="0.25">
      <c r="A154" s="40"/>
      <c r="B154" s="40" t="e">
        <f>VLOOKUP(A154,'NETL Codes'!$A$1:$B$57,2,FALSE)</f>
        <v>#N/A</v>
      </c>
      <c r="C154" s="40"/>
      <c r="D154" s="40"/>
      <c r="E154" s="40"/>
      <c r="F154" s="40" t="s">
        <v>58</v>
      </c>
      <c r="G154" s="51" t="s">
        <v>206</v>
      </c>
      <c r="H154" s="79"/>
      <c r="I154" s="41"/>
      <c r="K154" s="81"/>
      <c r="L154" s="131" t="e">
        <f>VLOOKUP(Table1[[#This Row],[14 NETL Labor Support Area (Required)*
(See instructions, and select from pull-down menu.)]],'FTE Lookup fields'!$A$54:$B$57,2,FALSE)</f>
        <v>#N/A</v>
      </c>
      <c r="M154" s="93">
        <f t="shared" si="16"/>
        <v>0</v>
      </c>
      <c r="N154" s="94">
        <f t="shared" si="17"/>
        <v>0</v>
      </c>
      <c r="O154" s="94">
        <f t="shared" si="18"/>
        <v>0</v>
      </c>
      <c r="P154" s="94">
        <f t="shared" si="19"/>
        <v>0</v>
      </c>
      <c r="Q154" s="94">
        <f t="shared" si="20"/>
        <v>0</v>
      </c>
      <c r="R154" s="94">
        <f t="shared" si="21"/>
        <v>0</v>
      </c>
      <c r="S154" s="94">
        <f t="shared" si="22"/>
        <v>0</v>
      </c>
      <c r="T154" t="e">
        <f>VLOOKUP(G154,'FTE Lookup fields'!$A$38:$C$43,3,FALSE)</f>
        <v>#N/A</v>
      </c>
      <c r="U154" t="e">
        <f>VLOOKUP(G154,'FTE Lookup fields'!$A$38:$C$43,2,FALSE)</f>
        <v>#N/A</v>
      </c>
      <c r="V154" s="83" t="str">
        <f t="shared" si="23"/>
        <v>,   / :  [ Company Code #]</v>
      </c>
    </row>
    <row r="155" spans="1:22" s="80" customFormat="1" ht="15" x14ac:dyDescent="0.25">
      <c r="A155" s="40"/>
      <c r="B155" s="40" t="e">
        <f>VLOOKUP(A155,'NETL Codes'!$A$1:$B$57,2,FALSE)</f>
        <v>#N/A</v>
      </c>
      <c r="C155" s="40"/>
      <c r="D155" s="40"/>
      <c r="E155" s="40"/>
      <c r="F155" s="40" t="s">
        <v>58</v>
      </c>
      <c r="G155" s="51" t="s">
        <v>206</v>
      </c>
      <c r="H155" s="79"/>
      <c r="I155" s="41"/>
      <c r="K155" s="81"/>
      <c r="L155" s="131" t="e">
        <f>VLOOKUP(Table1[[#This Row],[14 NETL Labor Support Area (Required)*
(See instructions, and select from pull-down menu.)]],'FTE Lookup fields'!$A$54:$B$57,2,FALSE)</f>
        <v>#N/A</v>
      </c>
      <c r="M155" s="93">
        <f t="shared" si="16"/>
        <v>0</v>
      </c>
      <c r="N155" s="94">
        <f t="shared" si="17"/>
        <v>0</v>
      </c>
      <c r="O155" s="94">
        <f t="shared" si="18"/>
        <v>0</v>
      </c>
      <c r="P155" s="94">
        <f t="shared" si="19"/>
        <v>0</v>
      </c>
      <c r="Q155" s="94">
        <f t="shared" si="20"/>
        <v>0</v>
      </c>
      <c r="R155" s="94">
        <f t="shared" si="21"/>
        <v>0</v>
      </c>
      <c r="S155" s="94">
        <f t="shared" si="22"/>
        <v>0</v>
      </c>
      <c r="T155" t="e">
        <f>VLOOKUP(G155,'FTE Lookup fields'!$A$38:$C$43,3,FALSE)</f>
        <v>#N/A</v>
      </c>
      <c r="U155" t="e">
        <f>VLOOKUP(G155,'FTE Lookup fields'!$A$38:$C$43,2,FALSE)</f>
        <v>#N/A</v>
      </c>
      <c r="V155" s="83" t="str">
        <f t="shared" si="23"/>
        <v>,   / :  [ Company Code #]</v>
      </c>
    </row>
    <row r="156" spans="1:22" s="80" customFormat="1" ht="15" x14ac:dyDescent="0.25">
      <c r="A156" s="40"/>
      <c r="B156" s="40" t="e">
        <f>VLOOKUP(A156,'NETL Codes'!$A$1:$B$57,2,FALSE)</f>
        <v>#N/A</v>
      </c>
      <c r="C156" s="40"/>
      <c r="D156" s="40"/>
      <c r="E156" s="40"/>
      <c r="F156" s="40" t="s">
        <v>58</v>
      </c>
      <c r="G156" s="51" t="s">
        <v>206</v>
      </c>
      <c r="H156" s="79"/>
      <c r="I156" s="41"/>
      <c r="K156" s="81"/>
      <c r="L156" s="131" t="e">
        <f>VLOOKUP(Table1[[#This Row],[14 NETL Labor Support Area (Required)*
(See instructions, and select from pull-down menu.)]],'FTE Lookup fields'!$A$54:$B$57,2,FALSE)</f>
        <v>#N/A</v>
      </c>
      <c r="M156" s="93">
        <f t="shared" si="16"/>
        <v>0</v>
      </c>
      <c r="N156" s="94">
        <f t="shared" si="17"/>
        <v>0</v>
      </c>
      <c r="O156" s="94">
        <f t="shared" si="18"/>
        <v>0</v>
      </c>
      <c r="P156" s="94">
        <f t="shared" si="19"/>
        <v>0</v>
      </c>
      <c r="Q156" s="94">
        <f t="shared" si="20"/>
        <v>0</v>
      </c>
      <c r="R156" s="94">
        <f t="shared" si="21"/>
        <v>0</v>
      </c>
      <c r="S156" s="94">
        <f t="shared" si="22"/>
        <v>0</v>
      </c>
      <c r="T156" t="e">
        <f>VLOOKUP(G156,'FTE Lookup fields'!$A$38:$C$43,3,FALSE)</f>
        <v>#N/A</v>
      </c>
      <c r="U156" t="e">
        <f>VLOOKUP(G156,'FTE Lookup fields'!$A$38:$C$43,2,FALSE)</f>
        <v>#N/A</v>
      </c>
      <c r="V156" s="83" t="str">
        <f t="shared" si="23"/>
        <v>,   / :  [ Company Code #]</v>
      </c>
    </row>
    <row r="157" spans="1:22" s="80" customFormat="1" ht="15" x14ac:dyDescent="0.25">
      <c r="A157" s="40"/>
      <c r="B157" s="40" t="e">
        <f>VLOOKUP(A157,'NETL Codes'!$A$1:$B$57,2,FALSE)</f>
        <v>#N/A</v>
      </c>
      <c r="C157" s="40"/>
      <c r="D157" s="40"/>
      <c r="E157" s="40"/>
      <c r="F157" s="40" t="s">
        <v>58</v>
      </c>
      <c r="G157" s="51" t="s">
        <v>206</v>
      </c>
      <c r="H157" s="79"/>
      <c r="I157" s="41"/>
      <c r="K157" s="81"/>
      <c r="L157" s="131" t="e">
        <f>VLOOKUP(Table1[[#This Row],[14 NETL Labor Support Area (Required)*
(See instructions, and select from pull-down menu.)]],'FTE Lookup fields'!$A$54:$B$57,2,FALSE)</f>
        <v>#N/A</v>
      </c>
      <c r="M157" s="93">
        <f t="shared" si="16"/>
        <v>0</v>
      </c>
      <c r="N157" s="94">
        <f t="shared" si="17"/>
        <v>0</v>
      </c>
      <c r="O157" s="94">
        <f t="shared" si="18"/>
        <v>0</v>
      </c>
      <c r="P157" s="94">
        <f t="shared" si="19"/>
        <v>0</v>
      </c>
      <c r="Q157" s="94">
        <f t="shared" si="20"/>
        <v>0</v>
      </c>
      <c r="R157" s="94">
        <f t="shared" si="21"/>
        <v>0</v>
      </c>
      <c r="S157" s="94">
        <f t="shared" si="22"/>
        <v>0</v>
      </c>
      <c r="T157" t="e">
        <f>VLOOKUP(G157,'FTE Lookup fields'!$A$38:$C$43,3,FALSE)</f>
        <v>#N/A</v>
      </c>
      <c r="U157" t="e">
        <f>VLOOKUP(G157,'FTE Lookup fields'!$A$38:$C$43,2,FALSE)</f>
        <v>#N/A</v>
      </c>
      <c r="V157" s="83" t="str">
        <f t="shared" si="23"/>
        <v>,   / :  [ Company Code #]</v>
      </c>
    </row>
    <row r="158" spans="1:22" s="80" customFormat="1" ht="15" x14ac:dyDescent="0.25">
      <c r="A158" s="40"/>
      <c r="B158" s="40" t="e">
        <f>VLOOKUP(A158,'NETL Codes'!$A$1:$B$57,2,FALSE)</f>
        <v>#N/A</v>
      </c>
      <c r="C158" s="40"/>
      <c r="D158" s="40"/>
      <c r="E158" s="40"/>
      <c r="F158" s="40" t="s">
        <v>58</v>
      </c>
      <c r="G158" s="51" t="s">
        <v>206</v>
      </c>
      <c r="H158" s="79"/>
      <c r="I158" s="41"/>
      <c r="K158" s="81"/>
      <c r="L158" s="131" t="e">
        <f>VLOOKUP(Table1[[#This Row],[14 NETL Labor Support Area (Required)*
(See instructions, and select from pull-down menu.)]],'FTE Lookup fields'!$A$54:$B$57,2,FALSE)</f>
        <v>#N/A</v>
      </c>
      <c r="M158" s="93">
        <f t="shared" si="16"/>
        <v>0</v>
      </c>
      <c r="N158" s="94">
        <f t="shared" si="17"/>
        <v>0</v>
      </c>
      <c r="O158" s="94">
        <f t="shared" si="18"/>
        <v>0</v>
      </c>
      <c r="P158" s="94">
        <f t="shared" si="19"/>
        <v>0</v>
      </c>
      <c r="Q158" s="94">
        <f t="shared" si="20"/>
        <v>0</v>
      </c>
      <c r="R158" s="94">
        <f t="shared" si="21"/>
        <v>0</v>
      </c>
      <c r="S158" s="94">
        <f t="shared" si="22"/>
        <v>0</v>
      </c>
      <c r="T158" t="e">
        <f>VLOOKUP(G158,'FTE Lookup fields'!$A$38:$C$43,3,FALSE)</f>
        <v>#N/A</v>
      </c>
      <c r="U158" t="e">
        <f>VLOOKUP(G158,'FTE Lookup fields'!$A$38:$C$43,2,FALSE)</f>
        <v>#N/A</v>
      </c>
      <c r="V158" s="83" t="str">
        <f t="shared" si="23"/>
        <v>,   / :  [ Company Code #]</v>
      </c>
    </row>
    <row r="159" spans="1:22" s="80" customFormat="1" ht="15" x14ac:dyDescent="0.25">
      <c r="A159" s="40"/>
      <c r="B159" s="40" t="e">
        <f>VLOOKUP(A159,'NETL Codes'!$A$1:$B$57,2,FALSE)</f>
        <v>#N/A</v>
      </c>
      <c r="C159" s="40"/>
      <c r="D159" s="40"/>
      <c r="E159" s="40"/>
      <c r="F159" s="40" t="s">
        <v>58</v>
      </c>
      <c r="G159" s="51" t="s">
        <v>206</v>
      </c>
      <c r="H159" s="79"/>
      <c r="I159" s="41"/>
      <c r="K159" s="81"/>
      <c r="L159" s="131" t="e">
        <f>VLOOKUP(Table1[[#This Row],[14 NETL Labor Support Area (Required)*
(See instructions, and select from pull-down menu.)]],'FTE Lookup fields'!$A$54:$B$57,2,FALSE)</f>
        <v>#N/A</v>
      </c>
      <c r="M159" s="93">
        <f t="shared" si="16"/>
        <v>0</v>
      </c>
      <c r="N159" s="94">
        <f t="shared" si="17"/>
        <v>0</v>
      </c>
      <c r="O159" s="94">
        <f t="shared" si="18"/>
        <v>0</v>
      </c>
      <c r="P159" s="94">
        <f t="shared" si="19"/>
        <v>0</v>
      </c>
      <c r="Q159" s="94">
        <f t="shared" si="20"/>
        <v>0</v>
      </c>
      <c r="R159" s="94">
        <f t="shared" si="21"/>
        <v>0</v>
      </c>
      <c r="S159" s="94">
        <f t="shared" si="22"/>
        <v>0</v>
      </c>
      <c r="T159" t="e">
        <f>VLOOKUP(G159,'FTE Lookup fields'!$A$38:$C$43,3,FALSE)</f>
        <v>#N/A</v>
      </c>
      <c r="U159" t="e">
        <f>VLOOKUP(G159,'FTE Lookup fields'!$A$38:$C$43,2,FALSE)</f>
        <v>#N/A</v>
      </c>
      <c r="V159" s="83" t="str">
        <f t="shared" si="23"/>
        <v>,   / :  [ Company Code #]</v>
      </c>
    </row>
    <row r="160" spans="1:22" s="80" customFormat="1" ht="15" x14ac:dyDescent="0.25">
      <c r="A160" s="40"/>
      <c r="B160" s="40" t="e">
        <f>VLOOKUP(A160,'NETL Codes'!$A$1:$B$57,2,FALSE)</f>
        <v>#N/A</v>
      </c>
      <c r="C160" s="40"/>
      <c r="D160" s="40"/>
      <c r="E160" s="40"/>
      <c r="F160" s="40" t="s">
        <v>58</v>
      </c>
      <c r="G160" s="51" t="s">
        <v>206</v>
      </c>
      <c r="H160" s="79"/>
      <c r="I160" s="41"/>
      <c r="K160" s="81"/>
      <c r="L160" s="131" t="e">
        <f>VLOOKUP(Table1[[#This Row],[14 NETL Labor Support Area (Required)*
(See instructions, and select from pull-down menu.)]],'FTE Lookup fields'!$A$54:$B$57,2,FALSE)</f>
        <v>#N/A</v>
      </c>
      <c r="M160" s="93">
        <f t="shared" si="16"/>
        <v>0</v>
      </c>
      <c r="N160" s="94">
        <f t="shared" si="17"/>
        <v>0</v>
      </c>
      <c r="O160" s="94">
        <f t="shared" si="18"/>
        <v>0</v>
      </c>
      <c r="P160" s="94">
        <f t="shared" si="19"/>
        <v>0</v>
      </c>
      <c r="Q160" s="94">
        <f t="shared" si="20"/>
        <v>0</v>
      </c>
      <c r="R160" s="94">
        <f t="shared" si="21"/>
        <v>0</v>
      </c>
      <c r="S160" s="94">
        <f t="shared" si="22"/>
        <v>0</v>
      </c>
      <c r="T160" t="e">
        <f>VLOOKUP(G160,'FTE Lookup fields'!$A$38:$C$43,3,FALSE)</f>
        <v>#N/A</v>
      </c>
      <c r="U160" t="e">
        <f>VLOOKUP(G160,'FTE Lookup fields'!$A$38:$C$43,2,FALSE)</f>
        <v>#N/A</v>
      </c>
      <c r="V160" s="83" t="str">
        <f t="shared" si="23"/>
        <v>,   / :  [ Company Code #]</v>
      </c>
    </row>
    <row r="161" spans="1:22" s="80" customFormat="1" ht="15" x14ac:dyDescent="0.25">
      <c r="A161" s="40"/>
      <c r="B161" s="40" t="e">
        <f>VLOOKUP(A161,'NETL Codes'!$A$1:$B$57,2,FALSE)</f>
        <v>#N/A</v>
      </c>
      <c r="C161" s="40"/>
      <c r="D161" s="40"/>
      <c r="E161" s="40"/>
      <c r="F161" s="40" t="s">
        <v>58</v>
      </c>
      <c r="G161" s="51" t="s">
        <v>206</v>
      </c>
      <c r="H161" s="79"/>
      <c r="I161" s="41"/>
      <c r="K161" s="81"/>
      <c r="L161" s="131" t="e">
        <f>VLOOKUP(Table1[[#This Row],[14 NETL Labor Support Area (Required)*
(See instructions, and select from pull-down menu.)]],'FTE Lookup fields'!$A$54:$B$57,2,FALSE)</f>
        <v>#N/A</v>
      </c>
      <c r="M161" s="93">
        <f t="shared" si="16"/>
        <v>0</v>
      </c>
      <c r="N161" s="94">
        <f t="shared" si="17"/>
        <v>0</v>
      </c>
      <c r="O161" s="94">
        <f t="shared" si="18"/>
        <v>0</v>
      </c>
      <c r="P161" s="94">
        <f t="shared" si="19"/>
        <v>0</v>
      </c>
      <c r="Q161" s="94">
        <f t="shared" si="20"/>
        <v>0</v>
      </c>
      <c r="R161" s="94">
        <f t="shared" si="21"/>
        <v>0</v>
      </c>
      <c r="S161" s="94">
        <f t="shared" si="22"/>
        <v>0</v>
      </c>
      <c r="T161" t="e">
        <f>VLOOKUP(G161,'FTE Lookup fields'!$A$38:$C$43,3,FALSE)</f>
        <v>#N/A</v>
      </c>
      <c r="U161" t="e">
        <f>VLOOKUP(G161,'FTE Lookup fields'!$A$38:$C$43,2,FALSE)</f>
        <v>#N/A</v>
      </c>
      <c r="V161" s="83" t="str">
        <f t="shared" si="23"/>
        <v>,   / :  [ Company Code #]</v>
      </c>
    </row>
    <row r="162" spans="1:22" s="80" customFormat="1" ht="15" x14ac:dyDescent="0.25">
      <c r="A162" s="40"/>
      <c r="B162" s="40" t="e">
        <f>VLOOKUP(A162,'NETL Codes'!$A$1:$B$57,2,FALSE)</f>
        <v>#N/A</v>
      </c>
      <c r="C162" s="40"/>
      <c r="D162" s="40"/>
      <c r="E162" s="40"/>
      <c r="F162" s="40" t="s">
        <v>58</v>
      </c>
      <c r="G162" s="51" t="s">
        <v>206</v>
      </c>
      <c r="H162" s="79"/>
      <c r="I162" s="41"/>
      <c r="K162" s="81"/>
      <c r="L162" s="131" t="e">
        <f>VLOOKUP(Table1[[#This Row],[14 NETL Labor Support Area (Required)*
(See instructions, and select from pull-down menu.)]],'FTE Lookup fields'!$A$54:$B$57,2,FALSE)</f>
        <v>#N/A</v>
      </c>
      <c r="M162" s="93">
        <f t="shared" si="16"/>
        <v>0</v>
      </c>
      <c r="N162" s="94">
        <f t="shared" si="17"/>
        <v>0</v>
      </c>
      <c r="O162" s="94">
        <f t="shared" si="18"/>
        <v>0</v>
      </c>
      <c r="P162" s="94">
        <f t="shared" si="19"/>
        <v>0</v>
      </c>
      <c r="Q162" s="94">
        <f t="shared" si="20"/>
        <v>0</v>
      </c>
      <c r="R162" s="94">
        <f t="shared" si="21"/>
        <v>0</v>
      </c>
      <c r="S162" s="94">
        <f t="shared" si="22"/>
        <v>0</v>
      </c>
      <c r="T162" t="e">
        <f>VLOOKUP(G162,'FTE Lookup fields'!$A$38:$C$43,3,FALSE)</f>
        <v>#N/A</v>
      </c>
      <c r="U162" t="e">
        <f>VLOOKUP(G162,'FTE Lookup fields'!$A$38:$C$43,2,FALSE)</f>
        <v>#N/A</v>
      </c>
      <c r="V162" s="83" t="str">
        <f t="shared" si="23"/>
        <v>,   / :  [ Company Code #]</v>
      </c>
    </row>
    <row r="163" spans="1:22" s="80" customFormat="1" ht="15" x14ac:dyDescent="0.25">
      <c r="A163" s="40"/>
      <c r="B163" s="40" t="e">
        <f>VLOOKUP(A163,'NETL Codes'!$A$1:$B$57,2,FALSE)</f>
        <v>#N/A</v>
      </c>
      <c r="C163" s="40"/>
      <c r="D163" s="40"/>
      <c r="E163" s="40"/>
      <c r="F163" s="40" t="s">
        <v>58</v>
      </c>
      <c r="G163" s="51" t="s">
        <v>206</v>
      </c>
      <c r="H163" s="79"/>
      <c r="I163" s="41"/>
      <c r="K163" s="81"/>
      <c r="L163" s="131" t="e">
        <f>VLOOKUP(Table1[[#This Row],[14 NETL Labor Support Area (Required)*
(See instructions, and select from pull-down menu.)]],'FTE Lookup fields'!$A$54:$B$57,2,FALSE)</f>
        <v>#N/A</v>
      </c>
      <c r="M163" s="93">
        <f t="shared" si="16"/>
        <v>0</v>
      </c>
      <c r="N163" s="94">
        <f t="shared" si="17"/>
        <v>0</v>
      </c>
      <c r="O163" s="94">
        <f t="shared" si="18"/>
        <v>0</v>
      </c>
      <c r="P163" s="94">
        <f t="shared" si="19"/>
        <v>0</v>
      </c>
      <c r="Q163" s="94">
        <f t="shared" si="20"/>
        <v>0</v>
      </c>
      <c r="R163" s="94">
        <f t="shared" si="21"/>
        <v>0</v>
      </c>
      <c r="S163" s="94">
        <f t="shared" si="22"/>
        <v>0</v>
      </c>
      <c r="T163" t="e">
        <f>VLOOKUP(G163,'FTE Lookup fields'!$A$38:$C$43,3,FALSE)</f>
        <v>#N/A</v>
      </c>
      <c r="U163" t="e">
        <f>VLOOKUP(G163,'FTE Lookup fields'!$A$38:$C$43,2,FALSE)</f>
        <v>#N/A</v>
      </c>
      <c r="V163" s="83" t="str">
        <f t="shared" si="23"/>
        <v>,   / :  [ Company Code #]</v>
      </c>
    </row>
    <row r="164" spans="1:22" s="80" customFormat="1" ht="15" x14ac:dyDescent="0.25">
      <c r="A164" s="40"/>
      <c r="B164" s="40" t="e">
        <f>VLOOKUP(A164,'NETL Codes'!$A$1:$B$57,2,FALSE)</f>
        <v>#N/A</v>
      </c>
      <c r="C164" s="40"/>
      <c r="D164" s="40"/>
      <c r="E164" s="40"/>
      <c r="F164" s="40" t="s">
        <v>58</v>
      </c>
      <c r="G164" s="51" t="s">
        <v>206</v>
      </c>
      <c r="H164" s="79"/>
      <c r="I164" s="41"/>
      <c r="K164" s="81"/>
      <c r="L164" s="131" t="e">
        <f>VLOOKUP(Table1[[#This Row],[14 NETL Labor Support Area (Required)*
(See instructions, and select from pull-down menu.)]],'FTE Lookup fields'!$A$54:$B$57,2,FALSE)</f>
        <v>#N/A</v>
      </c>
      <c r="M164" s="93">
        <f t="shared" si="16"/>
        <v>0</v>
      </c>
      <c r="N164" s="94">
        <f t="shared" si="17"/>
        <v>0</v>
      </c>
      <c r="O164" s="94">
        <f t="shared" si="18"/>
        <v>0</v>
      </c>
      <c r="P164" s="94">
        <f t="shared" si="19"/>
        <v>0</v>
      </c>
      <c r="Q164" s="94">
        <f t="shared" si="20"/>
        <v>0</v>
      </c>
      <c r="R164" s="94">
        <f t="shared" si="21"/>
        <v>0</v>
      </c>
      <c r="S164" s="94">
        <f t="shared" si="22"/>
        <v>0</v>
      </c>
      <c r="T164" t="e">
        <f>VLOOKUP(G164,'FTE Lookup fields'!$A$38:$C$43,3,FALSE)</f>
        <v>#N/A</v>
      </c>
      <c r="U164" t="e">
        <f>VLOOKUP(G164,'FTE Lookup fields'!$A$38:$C$43,2,FALSE)</f>
        <v>#N/A</v>
      </c>
      <c r="V164" s="83" t="str">
        <f t="shared" si="23"/>
        <v>,   / :  [ Company Code #]</v>
      </c>
    </row>
    <row r="165" spans="1:22" s="80" customFormat="1" ht="15" x14ac:dyDescent="0.25">
      <c r="A165" s="40"/>
      <c r="B165" s="40" t="e">
        <f>VLOOKUP(A165,'NETL Codes'!$A$1:$B$57,2,FALSE)</f>
        <v>#N/A</v>
      </c>
      <c r="C165" s="40"/>
      <c r="D165" s="40"/>
      <c r="E165" s="40"/>
      <c r="F165" s="40" t="s">
        <v>58</v>
      </c>
      <c r="G165" s="51" t="s">
        <v>206</v>
      </c>
      <c r="H165" s="79"/>
      <c r="I165" s="41"/>
      <c r="K165" s="81"/>
      <c r="L165" s="131" t="e">
        <f>VLOOKUP(Table1[[#This Row],[14 NETL Labor Support Area (Required)*
(See instructions, and select from pull-down menu.)]],'FTE Lookup fields'!$A$54:$B$57,2,FALSE)</f>
        <v>#N/A</v>
      </c>
      <c r="M165" s="93">
        <f t="shared" si="16"/>
        <v>0</v>
      </c>
      <c r="N165" s="94">
        <f t="shared" si="17"/>
        <v>0</v>
      </c>
      <c r="O165" s="94">
        <f t="shared" si="18"/>
        <v>0</v>
      </c>
      <c r="P165" s="94">
        <f t="shared" si="19"/>
        <v>0</v>
      </c>
      <c r="Q165" s="94">
        <f t="shared" si="20"/>
        <v>0</v>
      </c>
      <c r="R165" s="94">
        <f t="shared" si="21"/>
        <v>0</v>
      </c>
      <c r="S165" s="94">
        <f t="shared" si="22"/>
        <v>0</v>
      </c>
      <c r="T165" t="e">
        <f>VLOOKUP(G165,'FTE Lookup fields'!$A$38:$C$43,3,FALSE)</f>
        <v>#N/A</v>
      </c>
      <c r="U165" t="e">
        <f>VLOOKUP(G165,'FTE Lookup fields'!$A$38:$C$43,2,FALSE)</f>
        <v>#N/A</v>
      </c>
      <c r="V165" s="83" t="str">
        <f t="shared" si="23"/>
        <v>,   / :  [ Company Code #]</v>
      </c>
    </row>
    <row r="166" spans="1:22" s="80" customFormat="1" ht="15" x14ac:dyDescent="0.25">
      <c r="A166" s="40"/>
      <c r="B166" s="40" t="e">
        <f>VLOOKUP(A166,'NETL Codes'!$A$1:$B$57,2,FALSE)</f>
        <v>#N/A</v>
      </c>
      <c r="C166" s="40"/>
      <c r="D166" s="40"/>
      <c r="E166" s="40"/>
      <c r="F166" s="40" t="s">
        <v>58</v>
      </c>
      <c r="G166" s="51" t="s">
        <v>206</v>
      </c>
      <c r="H166" s="79"/>
      <c r="I166" s="41"/>
      <c r="K166" s="81"/>
      <c r="L166" s="131" t="e">
        <f>VLOOKUP(Table1[[#This Row],[14 NETL Labor Support Area (Required)*
(See instructions, and select from pull-down menu.)]],'FTE Lookup fields'!$A$54:$B$57,2,FALSE)</f>
        <v>#N/A</v>
      </c>
      <c r="M166" s="93">
        <f t="shared" si="16"/>
        <v>0</v>
      </c>
      <c r="N166" s="94">
        <f t="shared" si="17"/>
        <v>0</v>
      </c>
      <c r="O166" s="94">
        <f t="shared" si="18"/>
        <v>0</v>
      </c>
      <c r="P166" s="94">
        <f t="shared" si="19"/>
        <v>0</v>
      </c>
      <c r="Q166" s="94">
        <f t="shared" si="20"/>
        <v>0</v>
      </c>
      <c r="R166" s="94">
        <f t="shared" si="21"/>
        <v>0</v>
      </c>
      <c r="S166" s="94">
        <f t="shared" si="22"/>
        <v>0</v>
      </c>
      <c r="T166" t="e">
        <f>VLOOKUP(G166,'FTE Lookup fields'!$A$38:$C$43,3,FALSE)</f>
        <v>#N/A</v>
      </c>
      <c r="U166" t="e">
        <f>VLOOKUP(G166,'FTE Lookup fields'!$A$38:$C$43,2,FALSE)</f>
        <v>#N/A</v>
      </c>
      <c r="V166" s="83" t="str">
        <f t="shared" si="23"/>
        <v>,   / :  [ Company Code #]</v>
      </c>
    </row>
    <row r="167" spans="1:22" s="80" customFormat="1" ht="15" x14ac:dyDescent="0.25">
      <c r="A167" s="40"/>
      <c r="B167" s="40" t="e">
        <f>VLOOKUP(A167,'NETL Codes'!$A$1:$B$57,2,FALSE)</f>
        <v>#N/A</v>
      </c>
      <c r="C167" s="40"/>
      <c r="D167" s="40"/>
      <c r="E167" s="40"/>
      <c r="F167" s="40" t="s">
        <v>58</v>
      </c>
      <c r="G167" s="51" t="s">
        <v>206</v>
      </c>
      <c r="H167" s="79"/>
      <c r="I167" s="41"/>
      <c r="K167" s="81"/>
      <c r="L167" s="131" t="e">
        <f>VLOOKUP(Table1[[#This Row],[14 NETL Labor Support Area (Required)*
(See instructions, and select from pull-down menu.)]],'FTE Lookup fields'!$A$54:$B$57,2,FALSE)</f>
        <v>#N/A</v>
      </c>
      <c r="M167" s="93">
        <f t="shared" si="16"/>
        <v>0</v>
      </c>
      <c r="N167" s="94">
        <f t="shared" si="17"/>
        <v>0</v>
      </c>
      <c r="O167" s="94">
        <f t="shared" si="18"/>
        <v>0</v>
      </c>
      <c r="P167" s="94">
        <f t="shared" si="19"/>
        <v>0</v>
      </c>
      <c r="Q167" s="94">
        <f t="shared" si="20"/>
        <v>0</v>
      </c>
      <c r="R167" s="94">
        <f t="shared" si="21"/>
        <v>0</v>
      </c>
      <c r="S167" s="94">
        <f t="shared" si="22"/>
        <v>0</v>
      </c>
      <c r="T167" t="e">
        <f>VLOOKUP(G167,'FTE Lookup fields'!$A$38:$C$43,3,FALSE)</f>
        <v>#N/A</v>
      </c>
      <c r="U167" t="e">
        <f>VLOOKUP(G167,'FTE Lookup fields'!$A$38:$C$43,2,FALSE)</f>
        <v>#N/A</v>
      </c>
      <c r="V167" s="83" t="str">
        <f t="shared" si="23"/>
        <v>,   / :  [ Company Code #]</v>
      </c>
    </row>
    <row r="168" spans="1:22" s="80" customFormat="1" ht="15" x14ac:dyDescent="0.25">
      <c r="A168" s="40"/>
      <c r="B168" s="40" t="e">
        <f>VLOOKUP(A168,'NETL Codes'!$A$1:$B$57,2,FALSE)</f>
        <v>#N/A</v>
      </c>
      <c r="C168" s="40"/>
      <c r="D168" s="40"/>
      <c r="E168" s="40"/>
      <c r="F168" s="40" t="s">
        <v>58</v>
      </c>
      <c r="G168" s="51" t="s">
        <v>206</v>
      </c>
      <c r="H168" s="79"/>
      <c r="I168" s="41"/>
      <c r="K168" s="81"/>
      <c r="L168" s="131" t="e">
        <f>VLOOKUP(Table1[[#This Row],[14 NETL Labor Support Area (Required)*
(See instructions, and select from pull-down menu.)]],'FTE Lookup fields'!$A$54:$B$57,2,FALSE)</f>
        <v>#N/A</v>
      </c>
      <c r="M168" s="93">
        <f t="shared" si="16"/>
        <v>0</v>
      </c>
      <c r="N168" s="94">
        <f t="shared" si="17"/>
        <v>0</v>
      </c>
      <c r="O168" s="94">
        <f t="shared" si="18"/>
        <v>0</v>
      </c>
      <c r="P168" s="94">
        <f t="shared" si="19"/>
        <v>0</v>
      </c>
      <c r="Q168" s="94">
        <f t="shared" si="20"/>
        <v>0</v>
      </c>
      <c r="R168" s="94">
        <f t="shared" si="21"/>
        <v>0</v>
      </c>
      <c r="S168" s="94">
        <f t="shared" si="22"/>
        <v>0</v>
      </c>
      <c r="T168" t="e">
        <f>VLOOKUP(G168,'FTE Lookup fields'!$A$38:$C$43,3,FALSE)</f>
        <v>#N/A</v>
      </c>
      <c r="U168" t="e">
        <f>VLOOKUP(G168,'FTE Lookup fields'!$A$38:$C$43,2,FALSE)</f>
        <v>#N/A</v>
      </c>
      <c r="V168" s="83" t="str">
        <f t="shared" si="23"/>
        <v>,   / :  [ Company Code #]</v>
      </c>
    </row>
    <row r="169" spans="1:22" s="80" customFormat="1" ht="15" x14ac:dyDescent="0.25">
      <c r="A169" s="40"/>
      <c r="B169" s="40" t="e">
        <f>VLOOKUP(A169,'NETL Codes'!$A$1:$B$57,2,FALSE)</f>
        <v>#N/A</v>
      </c>
      <c r="C169" s="40"/>
      <c r="D169" s="40"/>
      <c r="E169" s="40"/>
      <c r="F169" s="40" t="s">
        <v>58</v>
      </c>
      <c r="G169" s="51" t="s">
        <v>206</v>
      </c>
      <c r="H169" s="79"/>
      <c r="I169" s="41"/>
      <c r="K169" s="81"/>
      <c r="L169" s="131" t="e">
        <f>VLOOKUP(Table1[[#This Row],[14 NETL Labor Support Area (Required)*
(See instructions, and select from pull-down menu.)]],'FTE Lookup fields'!$A$54:$B$57,2,FALSE)</f>
        <v>#N/A</v>
      </c>
      <c r="M169" s="93">
        <f t="shared" si="16"/>
        <v>0</v>
      </c>
      <c r="N169" s="94">
        <f t="shared" si="17"/>
        <v>0</v>
      </c>
      <c r="O169" s="94">
        <f t="shared" si="18"/>
        <v>0</v>
      </c>
      <c r="P169" s="94">
        <f t="shared" si="19"/>
        <v>0</v>
      </c>
      <c r="Q169" s="94">
        <f t="shared" si="20"/>
        <v>0</v>
      </c>
      <c r="R169" s="94">
        <f t="shared" si="21"/>
        <v>0</v>
      </c>
      <c r="S169" s="94">
        <f t="shared" si="22"/>
        <v>0</v>
      </c>
      <c r="T169" t="e">
        <f>VLOOKUP(G169,'FTE Lookup fields'!$A$38:$C$43,3,FALSE)</f>
        <v>#N/A</v>
      </c>
      <c r="U169" t="e">
        <f>VLOOKUP(G169,'FTE Lookup fields'!$A$38:$C$43,2,FALSE)</f>
        <v>#N/A</v>
      </c>
      <c r="V169" s="83" t="str">
        <f t="shared" si="23"/>
        <v>,   / :  [ Company Code #]</v>
      </c>
    </row>
    <row r="170" spans="1:22" s="80" customFormat="1" ht="15" x14ac:dyDescent="0.25">
      <c r="A170" s="40"/>
      <c r="B170" s="40" t="e">
        <f>VLOOKUP(A170,'NETL Codes'!$A$1:$B$57,2,FALSE)</f>
        <v>#N/A</v>
      </c>
      <c r="C170" s="40"/>
      <c r="D170" s="40"/>
      <c r="E170" s="40"/>
      <c r="F170" s="40" t="s">
        <v>58</v>
      </c>
      <c r="G170" s="51" t="s">
        <v>206</v>
      </c>
      <c r="H170" s="79"/>
      <c r="I170" s="41"/>
      <c r="K170" s="81"/>
      <c r="L170" s="131" t="e">
        <f>VLOOKUP(Table1[[#This Row],[14 NETL Labor Support Area (Required)*
(See instructions, and select from pull-down menu.)]],'FTE Lookup fields'!$A$54:$B$57,2,FALSE)</f>
        <v>#N/A</v>
      </c>
      <c r="M170" s="93">
        <f t="shared" si="16"/>
        <v>0</v>
      </c>
      <c r="N170" s="94">
        <f t="shared" si="17"/>
        <v>0</v>
      </c>
      <c r="O170" s="94">
        <f t="shared" si="18"/>
        <v>0</v>
      </c>
      <c r="P170" s="94">
        <f t="shared" si="19"/>
        <v>0</v>
      </c>
      <c r="Q170" s="94">
        <f t="shared" si="20"/>
        <v>0</v>
      </c>
      <c r="R170" s="94">
        <f t="shared" si="21"/>
        <v>0</v>
      </c>
      <c r="S170" s="94">
        <f t="shared" si="22"/>
        <v>0</v>
      </c>
      <c r="T170" t="e">
        <f>VLOOKUP(G170,'FTE Lookup fields'!$A$38:$C$43,3,FALSE)</f>
        <v>#N/A</v>
      </c>
      <c r="U170" t="e">
        <f>VLOOKUP(G170,'FTE Lookup fields'!$A$38:$C$43,2,FALSE)</f>
        <v>#N/A</v>
      </c>
      <c r="V170" s="83" t="str">
        <f t="shared" si="23"/>
        <v>,   / :  [ Company Code #]</v>
      </c>
    </row>
    <row r="171" spans="1:22" s="80" customFormat="1" ht="15" x14ac:dyDescent="0.25">
      <c r="A171" s="40"/>
      <c r="B171" s="40" t="e">
        <f>VLOOKUP(A171,'NETL Codes'!$A$1:$B$57,2,FALSE)</f>
        <v>#N/A</v>
      </c>
      <c r="C171" s="40"/>
      <c r="D171" s="40"/>
      <c r="E171" s="40"/>
      <c r="F171" s="40" t="s">
        <v>58</v>
      </c>
      <c r="G171" s="51" t="s">
        <v>206</v>
      </c>
      <c r="H171" s="79"/>
      <c r="I171" s="41"/>
      <c r="K171" s="81"/>
      <c r="L171" s="131" t="e">
        <f>VLOOKUP(Table1[[#This Row],[14 NETL Labor Support Area (Required)*
(See instructions, and select from pull-down menu.)]],'FTE Lookup fields'!$A$54:$B$57,2,FALSE)</f>
        <v>#N/A</v>
      </c>
      <c r="M171" s="93">
        <f t="shared" si="16"/>
        <v>0</v>
      </c>
      <c r="N171" s="94">
        <f t="shared" si="17"/>
        <v>0</v>
      </c>
      <c r="O171" s="94">
        <f t="shared" si="18"/>
        <v>0</v>
      </c>
      <c r="P171" s="94">
        <f t="shared" si="19"/>
        <v>0</v>
      </c>
      <c r="Q171" s="94">
        <f t="shared" si="20"/>
        <v>0</v>
      </c>
      <c r="R171" s="94">
        <f t="shared" si="21"/>
        <v>0</v>
      </c>
      <c r="S171" s="94">
        <f t="shared" si="22"/>
        <v>0</v>
      </c>
      <c r="T171" t="e">
        <f>VLOOKUP(G171,'FTE Lookup fields'!$A$38:$C$43,3,FALSE)</f>
        <v>#N/A</v>
      </c>
      <c r="U171" t="e">
        <f>VLOOKUP(G171,'FTE Lookup fields'!$A$38:$C$43,2,FALSE)</f>
        <v>#N/A</v>
      </c>
      <c r="V171" s="83" t="str">
        <f t="shared" si="23"/>
        <v>,   / :  [ Company Code #]</v>
      </c>
    </row>
    <row r="172" spans="1:22" s="80" customFormat="1" ht="15" x14ac:dyDescent="0.25">
      <c r="A172" s="40"/>
      <c r="B172" s="40" t="e">
        <f>VLOOKUP(A172,'NETL Codes'!$A$1:$B$57,2,FALSE)</f>
        <v>#N/A</v>
      </c>
      <c r="C172" s="40"/>
      <c r="D172" s="40"/>
      <c r="E172" s="40"/>
      <c r="F172" s="40" t="s">
        <v>58</v>
      </c>
      <c r="G172" s="51" t="s">
        <v>206</v>
      </c>
      <c r="H172" s="79"/>
      <c r="I172" s="41"/>
      <c r="K172" s="81"/>
      <c r="L172" s="131" t="e">
        <f>VLOOKUP(Table1[[#This Row],[14 NETL Labor Support Area (Required)*
(See instructions, and select from pull-down menu.)]],'FTE Lookup fields'!$A$54:$B$57,2,FALSE)</f>
        <v>#N/A</v>
      </c>
      <c r="M172" s="93">
        <f t="shared" si="16"/>
        <v>0</v>
      </c>
      <c r="N172" s="94">
        <f t="shared" si="17"/>
        <v>0</v>
      </c>
      <c r="O172" s="94">
        <f t="shared" si="18"/>
        <v>0</v>
      </c>
      <c r="P172" s="94">
        <f t="shared" si="19"/>
        <v>0</v>
      </c>
      <c r="Q172" s="94">
        <f t="shared" si="20"/>
        <v>0</v>
      </c>
      <c r="R172" s="94">
        <f t="shared" si="21"/>
        <v>0</v>
      </c>
      <c r="S172" s="94">
        <f t="shared" si="22"/>
        <v>0</v>
      </c>
      <c r="T172" t="e">
        <f>VLOOKUP(G172,'FTE Lookup fields'!$A$38:$C$43,3,FALSE)</f>
        <v>#N/A</v>
      </c>
      <c r="U172" t="e">
        <f>VLOOKUP(G172,'FTE Lookup fields'!$A$38:$C$43,2,FALSE)</f>
        <v>#N/A</v>
      </c>
      <c r="V172" s="83" t="str">
        <f t="shared" si="23"/>
        <v>,   / :  [ Company Code #]</v>
      </c>
    </row>
    <row r="173" spans="1:22" s="80" customFormat="1" ht="15" x14ac:dyDescent="0.25">
      <c r="A173" s="40"/>
      <c r="B173" s="40" t="e">
        <f>VLOOKUP(A173,'NETL Codes'!$A$1:$B$57,2,FALSE)</f>
        <v>#N/A</v>
      </c>
      <c r="C173" s="40"/>
      <c r="D173" s="40"/>
      <c r="E173" s="40"/>
      <c r="F173" s="40" t="s">
        <v>58</v>
      </c>
      <c r="G173" s="51" t="s">
        <v>206</v>
      </c>
      <c r="H173" s="79"/>
      <c r="I173" s="41"/>
      <c r="K173" s="81"/>
      <c r="L173" s="131" t="e">
        <f>VLOOKUP(Table1[[#This Row],[14 NETL Labor Support Area (Required)*
(See instructions, and select from pull-down menu.)]],'FTE Lookup fields'!$A$54:$B$57,2,FALSE)</f>
        <v>#N/A</v>
      </c>
      <c r="M173" s="93">
        <f t="shared" si="16"/>
        <v>0</v>
      </c>
      <c r="N173" s="94">
        <f t="shared" si="17"/>
        <v>0</v>
      </c>
      <c r="O173" s="94">
        <f t="shared" si="18"/>
        <v>0</v>
      </c>
      <c r="P173" s="94">
        <f t="shared" si="19"/>
        <v>0</v>
      </c>
      <c r="Q173" s="94">
        <f t="shared" si="20"/>
        <v>0</v>
      </c>
      <c r="R173" s="94">
        <f t="shared" si="21"/>
        <v>0</v>
      </c>
      <c r="S173" s="94">
        <f t="shared" si="22"/>
        <v>0</v>
      </c>
      <c r="T173" t="e">
        <f>VLOOKUP(G173,'FTE Lookup fields'!$A$38:$C$43,3,FALSE)</f>
        <v>#N/A</v>
      </c>
      <c r="U173" t="e">
        <f>VLOOKUP(G173,'FTE Lookup fields'!$A$38:$C$43,2,FALSE)</f>
        <v>#N/A</v>
      </c>
      <c r="V173" s="83" t="str">
        <f t="shared" si="23"/>
        <v>,   / :  [ Company Code #]</v>
      </c>
    </row>
    <row r="174" spans="1:22" s="80" customFormat="1" ht="15" x14ac:dyDescent="0.25">
      <c r="A174" s="40"/>
      <c r="B174" s="40" t="e">
        <f>VLOOKUP(A174,'NETL Codes'!$A$1:$B$57,2,FALSE)</f>
        <v>#N/A</v>
      </c>
      <c r="C174" s="40"/>
      <c r="D174" s="40"/>
      <c r="E174" s="40"/>
      <c r="F174" s="40" t="s">
        <v>58</v>
      </c>
      <c r="G174" s="51" t="s">
        <v>206</v>
      </c>
      <c r="H174" s="79"/>
      <c r="I174" s="41"/>
      <c r="K174" s="81"/>
      <c r="L174" s="131" t="e">
        <f>VLOOKUP(Table1[[#This Row],[14 NETL Labor Support Area (Required)*
(See instructions, and select from pull-down menu.)]],'FTE Lookup fields'!$A$54:$B$57,2,FALSE)</f>
        <v>#N/A</v>
      </c>
      <c r="M174" s="93">
        <f t="shared" si="16"/>
        <v>0</v>
      </c>
      <c r="N174" s="94">
        <f t="shared" si="17"/>
        <v>0</v>
      </c>
      <c r="O174" s="94">
        <f t="shared" si="18"/>
        <v>0</v>
      </c>
      <c r="P174" s="94">
        <f t="shared" si="19"/>
        <v>0</v>
      </c>
      <c r="Q174" s="94">
        <f t="shared" si="20"/>
        <v>0</v>
      </c>
      <c r="R174" s="94">
        <f t="shared" si="21"/>
        <v>0</v>
      </c>
      <c r="S174" s="94">
        <f t="shared" si="22"/>
        <v>0</v>
      </c>
      <c r="T174" t="e">
        <f>VLOOKUP(G174,'FTE Lookup fields'!$A$38:$C$43,3,FALSE)</f>
        <v>#N/A</v>
      </c>
      <c r="U174" t="e">
        <f>VLOOKUP(G174,'FTE Lookup fields'!$A$38:$C$43,2,FALSE)</f>
        <v>#N/A</v>
      </c>
      <c r="V174" s="83" t="str">
        <f t="shared" si="23"/>
        <v>,   / :  [ Company Code #]</v>
      </c>
    </row>
    <row r="175" spans="1:22" s="80" customFormat="1" ht="15" x14ac:dyDescent="0.25">
      <c r="A175" s="40"/>
      <c r="B175" s="40" t="e">
        <f>VLOOKUP(A175,'NETL Codes'!$A$1:$B$57,2,FALSE)</f>
        <v>#N/A</v>
      </c>
      <c r="C175" s="40"/>
      <c r="D175" s="40"/>
      <c r="E175" s="40"/>
      <c r="F175" s="40" t="s">
        <v>58</v>
      </c>
      <c r="G175" s="51" t="s">
        <v>206</v>
      </c>
      <c r="H175" s="79"/>
      <c r="I175" s="41"/>
      <c r="K175" s="81"/>
      <c r="L175" s="131" t="e">
        <f>VLOOKUP(Table1[[#This Row],[14 NETL Labor Support Area (Required)*
(See instructions, and select from pull-down menu.)]],'FTE Lookup fields'!$A$54:$B$57,2,FALSE)</f>
        <v>#N/A</v>
      </c>
      <c r="M175" s="93">
        <f t="shared" si="16"/>
        <v>0</v>
      </c>
      <c r="N175" s="94">
        <f t="shared" si="17"/>
        <v>0</v>
      </c>
      <c r="O175" s="94">
        <f t="shared" si="18"/>
        <v>0</v>
      </c>
      <c r="P175" s="94">
        <f t="shared" si="19"/>
        <v>0</v>
      </c>
      <c r="Q175" s="94">
        <f t="shared" si="20"/>
        <v>0</v>
      </c>
      <c r="R175" s="94">
        <f t="shared" si="21"/>
        <v>0</v>
      </c>
      <c r="S175" s="94">
        <f t="shared" si="22"/>
        <v>0</v>
      </c>
      <c r="T175" t="e">
        <f>VLOOKUP(G175,'FTE Lookup fields'!$A$38:$C$43,3,FALSE)</f>
        <v>#N/A</v>
      </c>
      <c r="U175" t="e">
        <f>VLOOKUP(G175,'FTE Lookup fields'!$A$38:$C$43,2,FALSE)</f>
        <v>#N/A</v>
      </c>
      <c r="V175" s="83" t="str">
        <f t="shared" si="23"/>
        <v>,   / :  [ Company Code #]</v>
      </c>
    </row>
    <row r="176" spans="1:22" s="80" customFormat="1" ht="15" x14ac:dyDescent="0.25">
      <c r="A176" s="40"/>
      <c r="B176" s="40" t="e">
        <f>VLOOKUP(A176,'NETL Codes'!$A$1:$B$57,2,FALSE)</f>
        <v>#N/A</v>
      </c>
      <c r="C176" s="40"/>
      <c r="D176" s="40"/>
      <c r="E176" s="40"/>
      <c r="F176" s="40" t="s">
        <v>58</v>
      </c>
      <c r="G176" s="51" t="s">
        <v>206</v>
      </c>
      <c r="H176" s="79"/>
      <c r="I176" s="41"/>
      <c r="K176" s="81"/>
      <c r="L176" s="131" t="e">
        <f>VLOOKUP(Table1[[#This Row],[14 NETL Labor Support Area (Required)*
(See instructions, and select from pull-down menu.)]],'FTE Lookup fields'!$A$54:$B$57,2,FALSE)</f>
        <v>#N/A</v>
      </c>
      <c r="M176" s="93">
        <f t="shared" si="16"/>
        <v>0</v>
      </c>
      <c r="N176" s="94">
        <f t="shared" si="17"/>
        <v>0</v>
      </c>
      <c r="O176" s="94">
        <f t="shared" si="18"/>
        <v>0</v>
      </c>
      <c r="P176" s="94">
        <f t="shared" si="19"/>
        <v>0</v>
      </c>
      <c r="Q176" s="94">
        <f t="shared" si="20"/>
        <v>0</v>
      </c>
      <c r="R176" s="94">
        <f t="shared" si="21"/>
        <v>0</v>
      </c>
      <c r="S176" s="94">
        <f t="shared" si="22"/>
        <v>0</v>
      </c>
      <c r="T176" t="e">
        <f>VLOOKUP(G176,'FTE Lookup fields'!$A$38:$C$43,3,FALSE)</f>
        <v>#N/A</v>
      </c>
      <c r="U176" t="e">
        <f>VLOOKUP(G176,'FTE Lookup fields'!$A$38:$C$43,2,FALSE)</f>
        <v>#N/A</v>
      </c>
      <c r="V176" s="83" t="str">
        <f t="shared" si="23"/>
        <v>,   / :  [ Company Code #]</v>
      </c>
    </row>
    <row r="177" spans="1:22" s="80" customFormat="1" ht="15" x14ac:dyDescent="0.25">
      <c r="A177" s="40"/>
      <c r="B177" s="40" t="e">
        <f>VLOOKUP(A177,'NETL Codes'!$A$1:$B$57,2,FALSE)</f>
        <v>#N/A</v>
      </c>
      <c r="C177" s="40"/>
      <c r="D177" s="40"/>
      <c r="E177" s="40"/>
      <c r="F177" s="40" t="s">
        <v>58</v>
      </c>
      <c r="G177" s="51" t="s">
        <v>206</v>
      </c>
      <c r="H177" s="79"/>
      <c r="I177" s="41"/>
      <c r="K177" s="81"/>
      <c r="L177" s="131" t="e">
        <f>VLOOKUP(Table1[[#This Row],[14 NETL Labor Support Area (Required)*
(See instructions, and select from pull-down menu.)]],'FTE Lookup fields'!$A$54:$B$57,2,FALSE)</f>
        <v>#N/A</v>
      </c>
      <c r="M177" s="93">
        <f t="shared" si="16"/>
        <v>0</v>
      </c>
      <c r="N177" s="94">
        <f t="shared" si="17"/>
        <v>0</v>
      </c>
      <c r="O177" s="94">
        <f t="shared" si="18"/>
        <v>0</v>
      </c>
      <c r="P177" s="94">
        <f t="shared" si="19"/>
        <v>0</v>
      </c>
      <c r="Q177" s="94">
        <f t="shared" si="20"/>
        <v>0</v>
      </c>
      <c r="R177" s="94">
        <f t="shared" si="21"/>
        <v>0</v>
      </c>
      <c r="S177" s="94">
        <f t="shared" si="22"/>
        <v>0</v>
      </c>
      <c r="T177" t="e">
        <f>VLOOKUP(G177,'FTE Lookup fields'!$A$38:$C$43,3,FALSE)</f>
        <v>#N/A</v>
      </c>
      <c r="U177" t="e">
        <f>VLOOKUP(G177,'FTE Lookup fields'!$A$38:$C$43,2,FALSE)</f>
        <v>#N/A</v>
      </c>
      <c r="V177" s="83" t="str">
        <f t="shared" si="23"/>
        <v>,   / :  [ Company Code #]</v>
      </c>
    </row>
    <row r="178" spans="1:22" s="80" customFormat="1" ht="15" x14ac:dyDescent="0.25">
      <c r="A178" s="40"/>
      <c r="B178" s="40" t="e">
        <f>VLOOKUP(A178,'NETL Codes'!$A$1:$B$57,2,FALSE)</f>
        <v>#N/A</v>
      </c>
      <c r="C178" s="40"/>
      <c r="D178" s="40"/>
      <c r="E178" s="40"/>
      <c r="F178" s="40" t="s">
        <v>58</v>
      </c>
      <c r="G178" s="51" t="s">
        <v>206</v>
      </c>
      <c r="H178" s="79"/>
      <c r="I178" s="41"/>
      <c r="K178" s="81"/>
      <c r="L178" s="131" t="e">
        <f>VLOOKUP(Table1[[#This Row],[14 NETL Labor Support Area (Required)*
(See instructions, and select from pull-down menu.)]],'FTE Lookup fields'!$A$54:$B$57,2,FALSE)</f>
        <v>#N/A</v>
      </c>
      <c r="M178" s="93">
        <f t="shared" si="16"/>
        <v>0</v>
      </c>
      <c r="N178" s="94">
        <f t="shared" si="17"/>
        <v>0</v>
      </c>
      <c r="O178" s="94">
        <f t="shared" si="18"/>
        <v>0</v>
      </c>
      <c r="P178" s="94">
        <f t="shared" si="19"/>
        <v>0</v>
      </c>
      <c r="Q178" s="94">
        <f t="shared" si="20"/>
        <v>0</v>
      </c>
      <c r="R178" s="94">
        <f t="shared" si="21"/>
        <v>0</v>
      </c>
      <c r="S178" s="94">
        <f t="shared" si="22"/>
        <v>0</v>
      </c>
      <c r="T178" t="e">
        <f>VLOOKUP(G178,'FTE Lookup fields'!$A$38:$C$43,3,FALSE)</f>
        <v>#N/A</v>
      </c>
      <c r="U178" t="e">
        <f>VLOOKUP(G178,'FTE Lookup fields'!$A$38:$C$43,2,FALSE)</f>
        <v>#N/A</v>
      </c>
      <c r="V178" s="83" t="str">
        <f t="shared" si="23"/>
        <v>,   / :  [ Company Code #]</v>
      </c>
    </row>
    <row r="179" spans="1:22" s="80" customFormat="1" ht="15" x14ac:dyDescent="0.25">
      <c r="A179" s="40"/>
      <c r="B179" s="40" t="e">
        <f>VLOOKUP(A179,'NETL Codes'!$A$1:$B$57,2,FALSE)</f>
        <v>#N/A</v>
      </c>
      <c r="C179" s="40"/>
      <c r="D179" s="40"/>
      <c r="E179" s="40"/>
      <c r="F179" s="40" t="s">
        <v>58</v>
      </c>
      <c r="G179" s="51" t="s">
        <v>206</v>
      </c>
      <c r="H179" s="79"/>
      <c r="I179" s="41"/>
      <c r="K179" s="81"/>
      <c r="L179" s="131" t="e">
        <f>VLOOKUP(Table1[[#This Row],[14 NETL Labor Support Area (Required)*
(See instructions, and select from pull-down menu.)]],'FTE Lookup fields'!$A$54:$B$57,2,FALSE)</f>
        <v>#N/A</v>
      </c>
      <c r="M179" s="93">
        <f t="shared" si="16"/>
        <v>0</v>
      </c>
      <c r="N179" s="94">
        <f t="shared" si="17"/>
        <v>0</v>
      </c>
      <c r="O179" s="94">
        <f t="shared" si="18"/>
        <v>0</v>
      </c>
      <c r="P179" s="94">
        <f t="shared" si="19"/>
        <v>0</v>
      </c>
      <c r="Q179" s="94">
        <f t="shared" si="20"/>
        <v>0</v>
      </c>
      <c r="R179" s="94">
        <f t="shared" si="21"/>
        <v>0</v>
      </c>
      <c r="S179" s="94">
        <f t="shared" si="22"/>
        <v>0</v>
      </c>
      <c r="T179" t="e">
        <f>VLOOKUP(G179,'FTE Lookup fields'!$A$38:$C$43,3,FALSE)</f>
        <v>#N/A</v>
      </c>
      <c r="U179" t="e">
        <f>VLOOKUP(G179,'FTE Lookup fields'!$A$38:$C$43,2,FALSE)</f>
        <v>#N/A</v>
      </c>
      <c r="V179" s="83" t="str">
        <f t="shared" si="23"/>
        <v>,   / :  [ Company Code #]</v>
      </c>
    </row>
    <row r="180" spans="1:22" s="80" customFormat="1" ht="15" x14ac:dyDescent="0.25">
      <c r="A180" s="40"/>
      <c r="B180" s="40" t="e">
        <f>VLOOKUP(A180,'NETL Codes'!$A$1:$B$57,2,FALSE)</f>
        <v>#N/A</v>
      </c>
      <c r="C180" s="40"/>
      <c r="D180" s="40"/>
      <c r="E180" s="40"/>
      <c r="F180" s="40" t="s">
        <v>58</v>
      </c>
      <c r="G180" s="51" t="s">
        <v>206</v>
      </c>
      <c r="H180" s="79"/>
      <c r="I180" s="41"/>
      <c r="K180" s="81"/>
      <c r="L180" s="131" t="e">
        <f>VLOOKUP(Table1[[#This Row],[14 NETL Labor Support Area (Required)*
(See instructions, and select from pull-down menu.)]],'FTE Lookup fields'!$A$54:$B$57,2,FALSE)</f>
        <v>#N/A</v>
      </c>
      <c r="M180" s="93">
        <f t="shared" si="16"/>
        <v>0</v>
      </c>
      <c r="N180" s="94">
        <f t="shared" si="17"/>
        <v>0</v>
      </c>
      <c r="O180" s="94">
        <f t="shared" si="18"/>
        <v>0</v>
      </c>
      <c r="P180" s="94">
        <f t="shared" si="19"/>
        <v>0</v>
      </c>
      <c r="Q180" s="94">
        <f t="shared" si="20"/>
        <v>0</v>
      </c>
      <c r="R180" s="94">
        <f t="shared" si="21"/>
        <v>0</v>
      </c>
      <c r="S180" s="94">
        <f t="shared" si="22"/>
        <v>0</v>
      </c>
      <c r="T180" t="e">
        <f>VLOOKUP(G180,'FTE Lookup fields'!$A$38:$C$43,3,FALSE)</f>
        <v>#N/A</v>
      </c>
      <c r="U180" t="e">
        <f>VLOOKUP(G180,'FTE Lookup fields'!$A$38:$C$43,2,FALSE)</f>
        <v>#N/A</v>
      </c>
      <c r="V180" s="83" t="str">
        <f t="shared" si="23"/>
        <v>,   / :  [ Company Code #]</v>
      </c>
    </row>
    <row r="181" spans="1:22" s="80" customFormat="1" ht="15" x14ac:dyDescent="0.25">
      <c r="A181" s="40"/>
      <c r="B181" s="40" t="e">
        <f>VLOOKUP(A181,'NETL Codes'!$A$1:$B$57,2,FALSE)</f>
        <v>#N/A</v>
      </c>
      <c r="C181" s="40"/>
      <c r="D181" s="40"/>
      <c r="E181" s="40"/>
      <c r="F181" s="40" t="s">
        <v>58</v>
      </c>
      <c r="G181" s="51" t="s">
        <v>206</v>
      </c>
      <c r="H181" s="79"/>
      <c r="I181" s="41"/>
      <c r="K181" s="81"/>
      <c r="L181" s="131" t="e">
        <f>VLOOKUP(Table1[[#This Row],[14 NETL Labor Support Area (Required)*
(See instructions, and select from pull-down menu.)]],'FTE Lookup fields'!$A$54:$B$57,2,FALSE)</f>
        <v>#N/A</v>
      </c>
      <c r="M181" s="93">
        <f t="shared" si="16"/>
        <v>0</v>
      </c>
      <c r="N181" s="94">
        <f t="shared" si="17"/>
        <v>0</v>
      </c>
      <c r="O181" s="94">
        <f t="shared" si="18"/>
        <v>0</v>
      </c>
      <c r="P181" s="94">
        <f t="shared" si="19"/>
        <v>0</v>
      </c>
      <c r="Q181" s="94">
        <f t="shared" si="20"/>
        <v>0</v>
      </c>
      <c r="R181" s="94">
        <f t="shared" si="21"/>
        <v>0</v>
      </c>
      <c r="S181" s="94">
        <f t="shared" si="22"/>
        <v>0</v>
      </c>
      <c r="T181" t="e">
        <f>VLOOKUP(G181,'FTE Lookup fields'!$A$38:$C$43,3,FALSE)</f>
        <v>#N/A</v>
      </c>
      <c r="U181" t="e">
        <f>VLOOKUP(G181,'FTE Lookup fields'!$A$38:$C$43,2,FALSE)</f>
        <v>#N/A</v>
      </c>
      <c r="V181" s="83" t="str">
        <f t="shared" si="23"/>
        <v>,   / :  [ Company Code #]</v>
      </c>
    </row>
    <row r="182" spans="1:22" s="80" customFormat="1" ht="15" x14ac:dyDescent="0.25">
      <c r="A182" s="40"/>
      <c r="B182" s="40" t="e">
        <f>VLOOKUP(A182,'NETL Codes'!$A$1:$B$57,2,FALSE)</f>
        <v>#N/A</v>
      </c>
      <c r="C182" s="40"/>
      <c r="D182" s="40"/>
      <c r="E182" s="40"/>
      <c r="F182" s="40" t="s">
        <v>58</v>
      </c>
      <c r="G182" s="51" t="s">
        <v>206</v>
      </c>
      <c r="H182" s="79"/>
      <c r="I182" s="41"/>
      <c r="K182" s="81"/>
      <c r="L182" s="131" t="e">
        <f>VLOOKUP(Table1[[#This Row],[14 NETL Labor Support Area (Required)*
(See instructions, and select from pull-down menu.)]],'FTE Lookup fields'!$A$54:$B$57,2,FALSE)</f>
        <v>#N/A</v>
      </c>
      <c r="M182" s="93">
        <f t="shared" si="16"/>
        <v>0</v>
      </c>
      <c r="N182" s="94">
        <f t="shared" si="17"/>
        <v>0</v>
      </c>
      <c r="O182" s="94">
        <f t="shared" si="18"/>
        <v>0</v>
      </c>
      <c r="P182" s="94">
        <f t="shared" si="19"/>
        <v>0</v>
      </c>
      <c r="Q182" s="94">
        <f t="shared" si="20"/>
        <v>0</v>
      </c>
      <c r="R182" s="94">
        <f t="shared" si="21"/>
        <v>0</v>
      </c>
      <c r="S182" s="94">
        <f t="shared" si="22"/>
        <v>0</v>
      </c>
      <c r="T182" t="e">
        <f>VLOOKUP(G182,'FTE Lookup fields'!$A$38:$C$43,3,FALSE)</f>
        <v>#N/A</v>
      </c>
      <c r="U182" t="e">
        <f>VLOOKUP(G182,'FTE Lookup fields'!$A$38:$C$43,2,FALSE)</f>
        <v>#N/A</v>
      </c>
      <c r="V182" s="83" t="str">
        <f t="shared" si="23"/>
        <v>,   / :  [ Company Code #]</v>
      </c>
    </row>
    <row r="183" spans="1:22" s="80" customFormat="1" ht="15" x14ac:dyDescent="0.25">
      <c r="A183" s="40"/>
      <c r="B183" s="40" t="e">
        <f>VLOOKUP(A183,'NETL Codes'!$A$1:$B$57,2,FALSE)</f>
        <v>#N/A</v>
      </c>
      <c r="C183" s="40"/>
      <c r="D183" s="40"/>
      <c r="E183" s="40"/>
      <c r="F183" s="40" t="s">
        <v>58</v>
      </c>
      <c r="G183" s="51" t="s">
        <v>206</v>
      </c>
      <c r="H183" s="79"/>
      <c r="I183" s="41"/>
      <c r="K183" s="81"/>
      <c r="L183" s="131" t="e">
        <f>VLOOKUP(Table1[[#This Row],[14 NETL Labor Support Area (Required)*
(See instructions, and select from pull-down menu.)]],'FTE Lookup fields'!$A$54:$B$57,2,FALSE)</f>
        <v>#N/A</v>
      </c>
      <c r="M183" s="93">
        <f t="shared" si="16"/>
        <v>0</v>
      </c>
      <c r="N183" s="94">
        <f t="shared" si="17"/>
        <v>0</v>
      </c>
      <c r="O183" s="94">
        <f t="shared" si="18"/>
        <v>0</v>
      </c>
      <c r="P183" s="94">
        <f t="shared" si="19"/>
        <v>0</v>
      </c>
      <c r="Q183" s="94">
        <f t="shared" si="20"/>
        <v>0</v>
      </c>
      <c r="R183" s="94">
        <f t="shared" si="21"/>
        <v>0</v>
      </c>
      <c r="S183" s="94">
        <f t="shared" si="22"/>
        <v>0</v>
      </c>
      <c r="T183" t="e">
        <f>VLOOKUP(G183,'FTE Lookup fields'!$A$38:$C$43,3,FALSE)</f>
        <v>#N/A</v>
      </c>
      <c r="U183" t="e">
        <f>VLOOKUP(G183,'FTE Lookup fields'!$A$38:$C$43,2,FALSE)</f>
        <v>#N/A</v>
      </c>
      <c r="V183" s="83" t="str">
        <f t="shared" si="23"/>
        <v>,   / :  [ Company Code #]</v>
      </c>
    </row>
    <row r="184" spans="1:22" s="80" customFormat="1" ht="15" x14ac:dyDescent="0.25">
      <c r="A184" s="40"/>
      <c r="B184" s="40" t="e">
        <f>VLOOKUP(A184,'NETL Codes'!$A$1:$B$57,2,FALSE)</f>
        <v>#N/A</v>
      </c>
      <c r="C184" s="40"/>
      <c r="D184" s="40"/>
      <c r="E184" s="40"/>
      <c r="F184" s="40" t="s">
        <v>58</v>
      </c>
      <c r="G184" s="51" t="s">
        <v>206</v>
      </c>
      <c r="H184" s="79"/>
      <c r="I184" s="41"/>
      <c r="K184" s="81"/>
      <c r="L184" s="131" t="e">
        <f>VLOOKUP(Table1[[#This Row],[14 NETL Labor Support Area (Required)*
(See instructions, and select from pull-down menu.)]],'FTE Lookup fields'!$A$54:$B$57,2,FALSE)</f>
        <v>#N/A</v>
      </c>
      <c r="M184" s="93">
        <f t="shared" si="16"/>
        <v>0</v>
      </c>
      <c r="N184" s="94">
        <f t="shared" si="17"/>
        <v>0</v>
      </c>
      <c r="O184" s="94">
        <f t="shared" si="18"/>
        <v>0</v>
      </c>
      <c r="P184" s="94">
        <f t="shared" si="19"/>
        <v>0</v>
      </c>
      <c r="Q184" s="94">
        <f t="shared" si="20"/>
        <v>0</v>
      </c>
      <c r="R184" s="94">
        <f t="shared" si="21"/>
        <v>0</v>
      </c>
      <c r="S184" s="94">
        <f t="shared" si="22"/>
        <v>0</v>
      </c>
      <c r="T184" t="e">
        <f>VLOOKUP(G184,'FTE Lookup fields'!$A$38:$C$43,3,FALSE)</f>
        <v>#N/A</v>
      </c>
      <c r="U184" t="e">
        <f>VLOOKUP(G184,'FTE Lookup fields'!$A$38:$C$43,2,FALSE)</f>
        <v>#N/A</v>
      </c>
      <c r="V184" s="83" t="str">
        <f t="shared" si="23"/>
        <v>,   / :  [ Company Code #]</v>
      </c>
    </row>
    <row r="185" spans="1:22" s="80" customFormat="1" ht="15" x14ac:dyDescent="0.25">
      <c r="A185" s="40"/>
      <c r="B185" s="40" t="e">
        <f>VLOOKUP(A185,'NETL Codes'!$A$1:$B$57,2,FALSE)</f>
        <v>#N/A</v>
      </c>
      <c r="C185" s="40"/>
      <c r="D185" s="40"/>
      <c r="E185" s="40"/>
      <c r="F185" s="40" t="s">
        <v>58</v>
      </c>
      <c r="G185" s="51" t="s">
        <v>206</v>
      </c>
      <c r="H185" s="79"/>
      <c r="I185" s="41"/>
      <c r="K185" s="81"/>
      <c r="L185" s="131" t="e">
        <f>VLOOKUP(Table1[[#This Row],[14 NETL Labor Support Area (Required)*
(See instructions, and select from pull-down menu.)]],'FTE Lookup fields'!$A$54:$B$57,2,FALSE)</f>
        <v>#N/A</v>
      </c>
      <c r="M185" s="93">
        <f t="shared" si="16"/>
        <v>0</v>
      </c>
      <c r="N185" s="94">
        <f t="shared" si="17"/>
        <v>0</v>
      </c>
      <c r="O185" s="94">
        <f t="shared" si="18"/>
        <v>0</v>
      </c>
      <c r="P185" s="94">
        <f t="shared" si="19"/>
        <v>0</v>
      </c>
      <c r="Q185" s="94">
        <f t="shared" si="20"/>
        <v>0</v>
      </c>
      <c r="R185" s="94">
        <f t="shared" si="21"/>
        <v>0</v>
      </c>
      <c r="S185" s="94">
        <f t="shared" si="22"/>
        <v>0</v>
      </c>
      <c r="T185" t="e">
        <f>VLOOKUP(G185,'FTE Lookup fields'!$A$38:$C$43,3,FALSE)</f>
        <v>#N/A</v>
      </c>
      <c r="U185" t="e">
        <f>VLOOKUP(G185,'FTE Lookup fields'!$A$38:$C$43,2,FALSE)</f>
        <v>#N/A</v>
      </c>
      <c r="V185" s="83" t="str">
        <f t="shared" si="23"/>
        <v>,   / :  [ Company Code #]</v>
      </c>
    </row>
    <row r="186" spans="1:22" s="80" customFormat="1" ht="15" x14ac:dyDescent="0.25">
      <c r="A186" s="40"/>
      <c r="B186" s="40" t="e">
        <f>VLOOKUP(A186,'NETL Codes'!$A$1:$B$57,2,FALSE)</f>
        <v>#N/A</v>
      </c>
      <c r="C186" s="40"/>
      <c r="D186" s="40"/>
      <c r="E186" s="40"/>
      <c r="F186" s="40" t="s">
        <v>58</v>
      </c>
      <c r="G186" s="51" t="s">
        <v>206</v>
      </c>
      <c r="H186" s="79"/>
      <c r="I186" s="41"/>
      <c r="K186" s="81"/>
      <c r="L186" s="131" t="e">
        <f>VLOOKUP(Table1[[#This Row],[14 NETL Labor Support Area (Required)*
(See instructions, and select from pull-down menu.)]],'FTE Lookup fields'!$A$54:$B$57,2,FALSE)</f>
        <v>#N/A</v>
      </c>
      <c r="M186" s="93">
        <f t="shared" si="16"/>
        <v>0</v>
      </c>
      <c r="N186" s="94">
        <f t="shared" si="17"/>
        <v>0</v>
      </c>
      <c r="O186" s="94">
        <f t="shared" si="18"/>
        <v>0</v>
      </c>
      <c r="P186" s="94">
        <f t="shared" si="19"/>
        <v>0</v>
      </c>
      <c r="Q186" s="94">
        <f t="shared" si="20"/>
        <v>0</v>
      </c>
      <c r="R186" s="94">
        <f t="shared" si="21"/>
        <v>0</v>
      </c>
      <c r="S186" s="94">
        <f t="shared" si="22"/>
        <v>0</v>
      </c>
      <c r="T186" t="e">
        <f>VLOOKUP(G186,'FTE Lookup fields'!$A$38:$C$43,3,FALSE)</f>
        <v>#N/A</v>
      </c>
      <c r="U186" t="e">
        <f>VLOOKUP(G186,'FTE Lookup fields'!$A$38:$C$43,2,FALSE)</f>
        <v>#N/A</v>
      </c>
      <c r="V186" s="83" t="str">
        <f t="shared" si="23"/>
        <v>,   / :  [ Company Code #]</v>
      </c>
    </row>
    <row r="187" spans="1:22" s="80" customFormat="1" ht="15" x14ac:dyDescent="0.25">
      <c r="A187" s="40"/>
      <c r="B187" s="40" t="e">
        <f>VLOOKUP(A187,'NETL Codes'!$A$1:$B$57,2,FALSE)</f>
        <v>#N/A</v>
      </c>
      <c r="C187" s="40"/>
      <c r="D187" s="40"/>
      <c r="E187" s="40"/>
      <c r="F187" s="40" t="s">
        <v>58</v>
      </c>
      <c r="G187" s="51" t="s">
        <v>206</v>
      </c>
      <c r="H187" s="79"/>
      <c r="I187" s="41"/>
      <c r="K187" s="81"/>
      <c r="L187" s="131" t="e">
        <f>VLOOKUP(Table1[[#This Row],[14 NETL Labor Support Area (Required)*
(See instructions, and select from pull-down menu.)]],'FTE Lookup fields'!$A$54:$B$57,2,FALSE)</f>
        <v>#N/A</v>
      </c>
      <c r="M187" s="93">
        <f t="shared" si="16"/>
        <v>0</v>
      </c>
      <c r="N187" s="94">
        <f t="shared" si="17"/>
        <v>0</v>
      </c>
      <c r="O187" s="94">
        <f t="shared" si="18"/>
        <v>0</v>
      </c>
      <c r="P187" s="94">
        <f t="shared" si="19"/>
        <v>0</v>
      </c>
      <c r="Q187" s="94">
        <f t="shared" si="20"/>
        <v>0</v>
      </c>
      <c r="R187" s="94">
        <f t="shared" si="21"/>
        <v>0</v>
      </c>
      <c r="S187" s="94">
        <f t="shared" si="22"/>
        <v>0</v>
      </c>
      <c r="T187" t="e">
        <f>VLOOKUP(G187,'FTE Lookup fields'!$A$38:$C$43,3,FALSE)</f>
        <v>#N/A</v>
      </c>
      <c r="U187" t="e">
        <f>VLOOKUP(G187,'FTE Lookup fields'!$A$38:$C$43,2,FALSE)</f>
        <v>#N/A</v>
      </c>
      <c r="V187" s="83" t="str">
        <f t="shared" si="23"/>
        <v>,   / :  [ Company Code #]</v>
      </c>
    </row>
    <row r="188" spans="1:22" s="80" customFormat="1" ht="15" x14ac:dyDescent="0.25">
      <c r="A188" s="40"/>
      <c r="B188" s="40" t="e">
        <f>VLOOKUP(A188,'NETL Codes'!$A$1:$B$57,2,FALSE)</f>
        <v>#N/A</v>
      </c>
      <c r="C188" s="40"/>
      <c r="D188" s="40"/>
      <c r="E188" s="40"/>
      <c r="F188" s="40" t="s">
        <v>58</v>
      </c>
      <c r="G188" s="51" t="s">
        <v>206</v>
      </c>
      <c r="H188" s="79"/>
      <c r="I188" s="41"/>
      <c r="K188" s="81"/>
      <c r="L188" s="131" t="e">
        <f>VLOOKUP(Table1[[#This Row],[14 NETL Labor Support Area (Required)*
(See instructions, and select from pull-down menu.)]],'FTE Lookup fields'!$A$54:$B$57,2,FALSE)</f>
        <v>#N/A</v>
      </c>
      <c r="M188" s="93">
        <f t="shared" si="16"/>
        <v>0</v>
      </c>
      <c r="N188" s="94">
        <f t="shared" si="17"/>
        <v>0</v>
      </c>
      <c r="O188" s="94">
        <f t="shared" si="18"/>
        <v>0</v>
      </c>
      <c r="P188" s="94">
        <f t="shared" si="19"/>
        <v>0</v>
      </c>
      <c r="Q188" s="94">
        <f t="shared" si="20"/>
        <v>0</v>
      </c>
      <c r="R188" s="94">
        <f t="shared" si="21"/>
        <v>0</v>
      </c>
      <c r="S188" s="94">
        <f t="shared" si="22"/>
        <v>0</v>
      </c>
      <c r="T188" t="e">
        <f>VLOOKUP(G188,'FTE Lookup fields'!$A$38:$C$43,3,FALSE)</f>
        <v>#N/A</v>
      </c>
      <c r="U188" t="e">
        <f>VLOOKUP(G188,'FTE Lookup fields'!$A$38:$C$43,2,FALSE)</f>
        <v>#N/A</v>
      </c>
      <c r="V188" s="83" t="str">
        <f t="shared" si="23"/>
        <v>,   / :  [ Company Code #]</v>
      </c>
    </row>
    <row r="189" spans="1:22" s="80" customFormat="1" ht="15" x14ac:dyDescent="0.25">
      <c r="A189" s="40"/>
      <c r="B189" s="40" t="e">
        <f>VLOOKUP(A189,'NETL Codes'!$A$1:$B$57,2,FALSE)</f>
        <v>#N/A</v>
      </c>
      <c r="C189" s="40"/>
      <c r="D189" s="40"/>
      <c r="E189" s="40"/>
      <c r="F189" s="40" t="s">
        <v>58</v>
      </c>
      <c r="G189" s="51" t="s">
        <v>206</v>
      </c>
      <c r="H189" s="79"/>
      <c r="I189" s="41"/>
      <c r="K189" s="81"/>
      <c r="L189" s="131" t="e">
        <f>VLOOKUP(Table1[[#This Row],[14 NETL Labor Support Area (Required)*
(See instructions, and select from pull-down menu.)]],'FTE Lookup fields'!$A$54:$B$57,2,FALSE)</f>
        <v>#N/A</v>
      </c>
      <c r="M189" s="93">
        <f t="shared" si="16"/>
        <v>0</v>
      </c>
      <c r="N189" s="94">
        <f t="shared" si="17"/>
        <v>0</v>
      </c>
      <c r="O189" s="94">
        <f t="shared" si="18"/>
        <v>0</v>
      </c>
      <c r="P189" s="94">
        <f t="shared" si="19"/>
        <v>0</v>
      </c>
      <c r="Q189" s="94">
        <f t="shared" si="20"/>
        <v>0</v>
      </c>
      <c r="R189" s="94">
        <f t="shared" si="21"/>
        <v>0</v>
      </c>
      <c r="S189" s="94">
        <f t="shared" si="22"/>
        <v>0</v>
      </c>
      <c r="T189" t="e">
        <f>VLOOKUP(G189,'FTE Lookup fields'!$A$38:$C$43,3,FALSE)</f>
        <v>#N/A</v>
      </c>
      <c r="U189" t="e">
        <f>VLOOKUP(G189,'FTE Lookup fields'!$A$38:$C$43,2,FALSE)</f>
        <v>#N/A</v>
      </c>
      <c r="V189" s="83" t="str">
        <f t="shared" si="23"/>
        <v>,   / :  [ Company Code #]</v>
      </c>
    </row>
    <row r="190" spans="1:22" s="80" customFormat="1" ht="15" x14ac:dyDescent="0.25">
      <c r="A190" s="40"/>
      <c r="B190" s="40" t="e">
        <f>VLOOKUP(A190,'NETL Codes'!$A$1:$B$57,2,FALSE)</f>
        <v>#N/A</v>
      </c>
      <c r="C190" s="40"/>
      <c r="D190" s="40"/>
      <c r="E190" s="40"/>
      <c r="F190" s="40" t="s">
        <v>58</v>
      </c>
      <c r="G190" s="51" t="s">
        <v>206</v>
      </c>
      <c r="H190" s="79"/>
      <c r="I190" s="41"/>
      <c r="K190" s="81"/>
      <c r="L190" s="131" t="e">
        <f>VLOOKUP(Table1[[#This Row],[14 NETL Labor Support Area (Required)*
(See instructions, and select from pull-down menu.)]],'FTE Lookup fields'!$A$54:$B$57,2,FALSE)</f>
        <v>#N/A</v>
      </c>
      <c r="M190" s="93">
        <f t="shared" si="16"/>
        <v>0</v>
      </c>
      <c r="N190" s="94">
        <f t="shared" si="17"/>
        <v>0</v>
      </c>
      <c r="O190" s="94">
        <f t="shared" si="18"/>
        <v>0</v>
      </c>
      <c r="P190" s="94">
        <f t="shared" si="19"/>
        <v>0</v>
      </c>
      <c r="Q190" s="94">
        <f t="shared" si="20"/>
        <v>0</v>
      </c>
      <c r="R190" s="94">
        <f t="shared" si="21"/>
        <v>0</v>
      </c>
      <c r="S190" s="94">
        <f t="shared" si="22"/>
        <v>0</v>
      </c>
      <c r="T190" t="e">
        <f>VLOOKUP(G190,'FTE Lookup fields'!$A$38:$C$43,3,FALSE)</f>
        <v>#N/A</v>
      </c>
      <c r="U190" t="e">
        <f>VLOOKUP(G190,'FTE Lookup fields'!$A$38:$C$43,2,FALSE)</f>
        <v>#N/A</v>
      </c>
      <c r="V190" s="83" t="str">
        <f t="shared" si="23"/>
        <v>,   / :  [ Company Code #]</v>
      </c>
    </row>
    <row r="191" spans="1:22" s="80" customFormat="1" ht="15" x14ac:dyDescent="0.25">
      <c r="A191" s="40"/>
      <c r="B191" s="40" t="e">
        <f>VLOOKUP(A191,'NETL Codes'!$A$1:$B$57,2,FALSE)</f>
        <v>#N/A</v>
      </c>
      <c r="C191" s="40"/>
      <c r="D191" s="40"/>
      <c r="E191" s="40"/>
      <c r="F191" s="40" t="s">
        <v>58</v>
      </c>
      <c r="G191" s="51" t="s">
        <v>206</v>
      </c>
      <c r="H191" s="79"/>
      <c r="I191" s="41"/>
      <c r="K191" s="81"/>
      <c r="L191" s="131" t="e">
        <f>VLOOKUP(Table1[[#This Row],[14 NETL Labor Support Area (Required)*
(See instructions, and select from pull-down menu.)]],'FTE Lookup fields'!$A$54:$B$57,2,FALSE)</f>
        <v>#N/A</v>
      </c>
      <c r="M191" s="93">
        <f t="shared" si="16"/>
        <v>0</v>
      </c>
      <c r="N191" s="94">
        <f t="shared" si="17"/>
        <v>0</v>
      </c>
      <c r="O191" s="94">
        <f t="shared" si="18"/>
        <v>0</v>
      </c>
      <c r="P191" s="94">
        <f t="shared" si="19"/>
        <v>0</v>
      </c>
      <c r="Q191" s="94">
        <f t="shared" si="20"/>
        <v>0</v>
      </c>
      <c r="R191" s="94">
        <f t="shared" si="21"/>
        <v>0</v>
      </c>
      <c r="S191" s="94">
        <f t="shared" si="22"/>
        <v>0</v>
      </c>
      <c r="T191" t="e">
        <f>VLOOKUP(G191,'FTE Lookup fields'!$A$38:$C$43,3,FALSE)</f>
        <v>#N/A</v>
      </c>
      <c r="U191" t="e">
        <f>VLOOKUP(G191,'FTE Lookup fields'!$A$38:$C$43,2,FALSE)</f>
        <v>#N/A</v>
      </c>
      <c r="V191" s="83" t="str">
        <f t="shared" si="23"/>
        <v>,   / :  [ Company Code #]</v>
      </c>
    </row>
    <row r="192" spans="1:22" s="80" customFormat="1" ht="15" x14ac:dyDescent="0.25">
      <c r="A192" s="40"/>
      <c r="B192" s="40" t="e">
        <f>VLOOKUP(A192,'NETL Codes'!$A$1:$B$57,2,FALSE)</f>
        <v>#N/A</v>
      </c>
      <c r="C192" s="40"/>
      <c r="D192" s="40"/>
      <c r="E192" s="40"/>
      <c r="F192" s="40" t="s">
        <v>58</v>
      </c>
      <c r="G192" s="51" t="s">
        <v>206</v>
      </c>
      <c r="H192" s="79"/>
      <c r="I192" s="41"/>
      <c r="K192" s="81"/>
      <c r="L192" s="131" t="e">
        <f>VLOOKUP(Table1[[#This Row],[14 NETL Labor Support Area (Required)*
(See instructions, and select from pull-down menu.)]],'FTE Lookup fields'!$A$54:$B$57,2,FALSE)</f>
        <v>#N/A</v>
      </c>
      <c r="M192" s="93">
        <f t="shared" si="16"/>
        <v>0</v>
      </c>
      <c r="N192" s="94">
        <f t="shared" si="17"/>
        <v>0</v>
      </c>
      <c r="O192" s="94">
        <f t="shared" si="18"/>
        <v>0</v>
      </c>
      <c r="P192" s="94">
        <f t="shared" si="19"/>
        <v>0</v>
      </c>
      <c r="Q192" s="94">
        <f t="shared" si="20"/>
        <v>0</v>
      </c>
      <c r="R192" s="94">
        <f t="shared" si="21"/>
        <v>0</v>
      </c>
      <c r="S192" s="94">
        <f t="shared" si="22"/>
        <v>0</v>
      </c>
      <c r="T192" t="e">
        <f>VLOOKUP(G192,'FTE Lookup fields'!$A$38:$C$43,3,FALSE)</f>
        <v>#N/A</v>
      </c>
      <c r="U192" t="e">
        <f>VLOOKUP(G192,'FTE Lookup fields'!$A$38:$C$43,2,FALSE)</f>
        <v>#N/A</v>
      </c>
      <c r="V192" s="83" t="str">
        <f t="shared" si="23"/>
        <v>,   / :  [ Company Code #]</v>
      </c>
    </row>
    <row r="193" spans="1:22" s="80" customFormat="1" ht="15" x14ac:dyDescent="0.25">
      <c r="A193" s="40"/>
      <c r="B193" s="40" t="e">
        <f>VLOOKUP(A193,'NETL Codes'!$A$1:$B$57,2,FALSE)</f>
        <v>#N/A</v>
      </c>
      <c r="C193" s="40"/>
      <c r="D193" s="40"/>
      <c r="E193" s="40"/>
      <c r="F193" s="40" t="s">
        <v>58</v>
      </c>
      <c r="G193" s="51" t="s">
        <v>206</v>
      </c>
      <c r="H193" s="79"/>
      <c r="I193" s="41"/>
      <c r="K193" s="81"/>
      <c r="L193" s="131" t="e">
        <f>VLOOKUP(Table1[[#This Row],[14 NETL Labor Support Area (Required)*
(See instructions, and select from pull-down menu.)]],'FTE Lookup fields'!$A$54:$B$57,2,FALSE)</f>
        <v>#N/A</v>
      </c>
      <c r="M193" s="93">
        <f t="shared" si="16"/>
        <v>0</v>
      </c>
      <c r="N193" s="94">
        <f t="shared" si="17"/>
        <v>0</v>
      </c>
      <c r="O193" s="94">
        <f t="shared" si="18"/>
        <v>0</v>
      </c>
      <c r="P193" s="94">
        <f t="shared" si="19"/>
        <v>0</v>
      </c>
      <c r="Q193" s="94">
        <f t="shared" si="20"/>
        <v>0</v>
      </c>
      <c r="R193" s="94">
        <f t="shared" si="21"/>
        <v>0</v>
      </c>
      <c r="S193" s="94">
        <f t="shared" si="22"/>
        <v>0</v>
      </c>
      <c r="T193" t="e">
        <f>VLOOKUP(G193,'FTE Lookup fields'!$A$38:$C$43,3,FALSE)</f>
        <v>#N/A</v>
      </c>
      <c r="U193" t="e">
        <f>VLOOKUP(G193,'FTE Lookup fields'!$A$38:$C$43,2,FALSE)</f>
        <v>#N/A</v>
      </c>
      <c r="V193" s="83" t="str">
        <f t="shared" si="23"/>
        <v>,   / :  [ Company Code #]</v>
      </c>
    </row>
    <row r="194" spans="1:22" s="80" customFormat="1" ht="15" x14ac:dyDescent="0.25">
      <c r="A194" s="40"/>
      <c r="B194" s="40" t="e">
        <f>VLOOKUP(A194,'NETL Codes'!$A$1:$B$57,2,FALSE)</f>
        <v>#N/A</v>
      </c>
      <c r="C194" s="40"/>
      <c r="D194" s="40"/>
      <c r="E194" s="40"/>
      <c r="F194" s="40" t="s">
        <v>58</v>
      </c>
      <c r="G194" s="51" t="s">
        <v>206</v>
      </c>
      <c r="H194" s="79"/>
      <c r="I194" s="41"/>
      <c r="K194" s="81"/>
      <c r="L194" s="131" t="e">
        <f>VLOOKUP(Table1[[#This Row],[14 NETL Labor Support Area (Required)*
(See instructions, and select from pull-down menu.)]],'FTE Lookup fields'!$A$54:$B$57,2,FALSE)</f>
        <v>#N/A</v>
      </c>
      <c r="M194" s="93">
        <f t="shared" si="16"/>
        <v>0</v>
      </c>
      <c r="N194" s="94">
        <f t="shared" si="17"/>
        <v>0</v>
      </c>
      <c r="O194" s="94">
        <f t="shared" si="18"/>
        <v>0</v>
      </c>
      <c r="P194" s="94">
        <f t="shared" si="19"/>
        <v>0</v>
      </c>
      <c r="Q194" s="94">
        <f t="shared" si="20"/>
        <v>0</v>
      </c>
      <c r="R194" s="94">
        <f t="shared" si="21"/>
        <v>0</v>
      </c>
      <c r="S194" s="94">
        <f t="shared" si="22"/>
        <v>0</v>
      </c>
      <c r="T194" t="e">
        <f>VLOOKUP(G194,'FTE Lookup fields'!$A$38:$C$43,3,FALSE)</f>
        <v>#N/A</v>
      </c>
      <c r="U194" t="e">
        <f>VLOOKUP(G194,'FTE Lookup fields'!$A$38:$C$43,2,FALSE)</f>
        <v>#N/A</v>
      </c>
      <c r="V194" s="83" t="str">
        <f t="shared" si="23"/>
        <v>,   / :  [ Company Code #]</v>
      </c>
    </row>
    <row r="195" spans="1:22" s="80" customFormat="1" ht="15" x14ac:dyDescent="0.25">
      <c r="A195" s="40"/>
      <c r="B195" s="40" t="e">
        <f>VLOOKUP(A195,'NETL Codes'!$A$1:$B$57,2,FALSE)</f>
        <v>#N/A</v>
      </c>
      <c r="C195" s="40"/>
      <c r="D195" s="40"/>
      <c r="E195" s="40"/>
      <c r="F195" s="40" t="s">
        <v>58</v>
      </c>
      <c r="G195" s="51" t="s">
        <v>206</v>
      </c>
      <c r="H195" s="79"/>
      <c r="I195" s="41"/>
      <c r="K195" s="81"/>
      <c r="L195" s="131" t="e">
        <f>VLOOKUP(Table1[[#This Row],[14 NETL Labor Support Area (Required)*
(See instructions, and select from pull-down menu.)]],'FTE Lookup fields'!$A$54:$B$57,2,FALSE)</f>
        <v>#N/A</v>
      </c>
      <c r="M195" s="93">
        <f t="shared" si="16"/>
        <v>0</v>
      </c>
      <c r="N195" s="94">
        <f t="shared" si="17"/>
        <v>0</v>
      </c>
      <c r="O195" s="94">
        <f t="shared" si="18"/>
        <v>0</v>
      </c>
      <c r="P195" s="94">
        <f t="shared" si="19"/>
        <v>0</v>
      </c>
      <c r="Q195" s="94">
        <f t="shared" si="20"/>
        <v>0</v>
      </c>
      <c r="R195" s="94">
        <f t="shared" si="21"/>
        <v>0</v>
      </c>
      <c r="S195" s="94">
        <f t="shared" si="22"/>
        <v>0</v>
      </c>
      <c r="T195" t="e">
        <f>VLOOKUP(G195,'FTE Lookup fields'!$A$38:$C$43,3,FALSE)</f>
        <v>#N/A</v>
      </c>
      <c r="U195" t="e">
        <f>VLOOKUP(G195,'FTE Lookup fields'!$A$38:$C$43,2,FALSE)</f>
        <v>#N/A</v>
      </c>
      <c r="V195" s="83" t="str">
        <f t="shared" si="23"/>
        <v>,   / :  [ Company Code #]</v>
      </c>
    </row>
    <row r="196" spans="1:22" s="80" customFormat="1" ht="15" x14ac:dyDescent="0.25">
      <c r="A196" s="40"/>
      <c r="B196" s="40" t="e">
        <f>VLOOKUP(A196,'NETL Codes'!$A$1:$B$57,2,FALSE)</f>
        <v>#N/A</v>
      </c>
      <c r="C196" s="40"/>
      <c r="D196" s="40"/>
      <c r="E196" s="40"/>
      <c r="F196" s="40" t="s">
        <v>58</v>
      </c>
      <c r="G196" s="51" t="s">
        <v>206</v>
      </c>
      <c r="H196" s="79"/>
      <c r="I196" s="41"/>
      <c r="K196" s="81"/>
      <c r="L196" s="131" t="e">
        <f>VLOOKUP(Table1[[#This Row],[14 NETL Labor Support Area (Required)*
(See instructions, and select from pull-down menu.)]],'FTE Lookup fields'!$A$54:$B$57,2,FALSE)</f>
        <v>#N/A</v>
      </c>
      <c r="M196" s="93">
        <f t="shared" si="16"/>
        <v>0</v>
      </c>
      <c r="N196" s="94">
        <f t="shared" si="17"/>
        <v>0</v>
      </c>
      <c r="O196" s="94">
        <f t="shared" si="18"/>
        <v>0</v>
      </c>
      <c r="P196" s="94">
        <f t="shared" si="19"/>
        <v>0</v>
      </c>
      <c r="Q196" s="94">
        <f t="shared" si="20"/>
        <v>0</v>
      </c>
      <c r="R196" s="94">
        <f t="shared" si="21"/>
        <v>0</v>
      </c>
      <c r="S196" s="94">
        <f t="shared" si="22"/>
        <v>0</v>
      </c>
      <c r="T196" t="e">
        <f>VLOOKUP(G196,'FTE Lookup fields'!$A$38:$C$43,3,FALSE)</f>
        <v>#N/A</v>
      </c>
      <c r="U196" t="e">
        <f>VLOOKUP(G196,'FTE Lookup fields'!$A$38:$C$43,2,FALSE)</f>
        <v>#N/A</v>
      </c>
      <c r="V196" s="83" t="str">
        <f t="shared" si="23"/>
        <v>,   / :  [ Company Code #]</v>
      </c>
    </row>
    <row r="197" spans="1:22" s="80" customFormat="1" ht="15" x14ac:dyDescent="0.25">
      <c r="A197" s="40"/>
      <c r="B197" s="40" t="e">
        <f>VLOOKUP(A197,'NETL Codes'!$A$1:$B$57,2,FALSE)</f>
        <v>#N/A</v>
      </c>
      <c r="C197" s="40"/>
      <c r="D197" s="40"/>
      <c r="E197" s="40"/>
      <c r="F197" s="40" t="s">
        <v>58</v>
      </c>
      <c r="G197" s="51" t="s">
        <v>206</v>
      </c>
      <c r="H197" s="79"/>
      <c r="I197" s="41"/>
      <c r="K197" s="81"/>
      <c r="L197" s="131" t="e">
        <f>VLOOKUP(Table1[[#This Row],[14 NETL Labor Support Area (Required)*
(See instructions, and select from pull-down menu.)]],'FTE Lookup fields'!$A$54:$B$57,2,FALSE)</f>
        <v>#N/A</v>
      </c>
      <c r="M197" s="93">
        <f t="shared" si="16"/>
        <v>0</v>
      </c>
      <c r="N197" s="94">
        <f t="shared" si="17"/>
        <v>0</v>
      </c>
      <c r="O197" s="94">
        <f t="shared" si="18"/>
        <v>0</v>
      </c>
      <c r="P197" s="94">
        <f t="shared" si="19"/>
        <v>0</v>
      </c>
      <c r="Q197" s="94">
        <f t="shared" si="20"/>
        <v>0</v>
      </c>
      <c r="R197" s="94">
        <f t="shared" si="21"/>
        <v>0</v>
      </c>
      <c r="S197" s="94">
        <f t="shared" si="22"/>
        <v>0</v>
      </c>
      <c r="T197" t="e">
        <f>VLOOKUP(G197,'FTE Lookup fields'!$A$38:$C$43,3,FALSE)</f>
        <v>#N/A</v>
      </c>
      <c r="U197" t="e">
        <f>VLOOKUP(G197,'FTE Lookup fields'!$A$38:$C$43,2,FALSE)</f>
        <v>#N/A</v>
      </c>
      <c r="V197" s="83" t="str">
        <f t="shared" si="23"/>
        <v>,   / :  [ Company Code #]</v>
      </c>
    </row>
    <row r="198" spans="1:22" s="80" customFormat="1" ht="15" x14ac:dyDescent="0.25">
      <c r="A198" s="40"/>
      <c r="B198" s="40" t="e">
        <f>VLOOKUP(A198,'NETL Codes'!$A$1:$B$57,2,FALSE)</f>
        <v>#N/A</v>
      </c>
      <c r="C198" s="40"/>
      <c r="D198" s="40"/>
      <c r="E198" s="40"/>
      <c r="F198" s="40" t="s">
        <v>58</v>
      </c>
      <c r="G198" s="51" t="s">
        <v>206</v>
      </c>
      <c r="H198" s="79"/>
      <c r="I198" s="41"/>
      <c r="K198" s="81"/>
      <c r="L198" s="131" t="e">
        <f>VLOOKUP(Table1[[#This Row],[14 NETL Labor Support Area (Required)*
(See instructions, and select from pull-down menu.)]],'FTE Lookup fields'!$A$54:$B$57,2,FALSE)</f>
        <v>#N/A</v>
      </c>
      <c r="M198" s="93">
        <f t="shared" ref="M198:M261" si="24">IF($I198="A",$H198,0)</f>
        <v>0</v>
      </c>
      <c r="N198" s="94">
        <f t="shared" ref="N198:N261" si="25">IF($I198="P",$H198,0)</f>
        <v>0</v>
      </c>
      <c r="O198" s="94">
        <f t="shared" ref="O198:O261" si="26">IF($I198="M",$H198,0)</f>
        <v>0</v>
      </c>
      <c r="P198" s="94">
        <f t="shared" ref="P198:P261" si="27">IF($I198="H",$H198,0)</f>
        <v>0</v>
      </c>
      <c r="Q198" s="94">
        <f t="shared" ref="Q198:Q261" si="28">IF($I198="AK",$H198,0)</f>
        <v>0</v>
      </c>
      <c r="R198" s="94">
        <f t="shared" ref="R198:R261" si="29">IF($I198="R-LO",$H198,0)</f>
        <v>0</v>
      </c>
      <c r="S198" s="94">
        <f t="shared" ref="S198:S261" si="30">IF($I198="R-US",$H198,0)</f>
        <v>0</v>
      </c>
      <c r="T198" t="e">
        <f>VLOOKUP(G198,'FTE Lookup fields'!$A$38:$C$43,3,FALSE)</f>
        <v>#N/A</v>
      </c>
      <c r="U198" t="e">
        <f>VLOOKUP(G198,'FTE Lookup fields'!$A$38:$C$43,2,FALSE)</f>
        <v>#N/A</v>
      </c>
      <c r="V198" s="83" t="str">
        <f t="shared" ref="V198:V261" si="31">D198&amp;", "&amp;E198&amp;"  / "&amp;C198&amp;": "&amp;" "&amp;"["&amp;G198&amp;"]"</f>
        <v>,   / :  [ Company Code #]</v>
      </c>
    </row>
    <row r="199" spans="1:22" s="80" customFormat="1" ht="15" x14ac:dyDescent="0.25">
      <c r="A199" s="40"/>
      <c r="B199" s="40" t="e">
        <f>VLOOKUP(A199,'NETL Codes'!$A$1:$B$57,2,FALSE)</f>
        <v>#N/A</v>
      </c>
      <c r="C199" s="40"/>
      <c r="D199" s="40"/>
      <c r="E199" s="40"/>
      <c r="F199" s="40" t="s">
        <v>58</v>
      </c>
      <c r="G199" s="51" t="s">
        <v>206</v>
      </c>
      <c r="H199" s="79"/>
      <c r="I199" s="41"/>
      <c r="K199" s="81"/>
      <c r="L199" s="131" t="e">
        <f>VLOOKUP(Table1[[#This Row],[14 NETL Labor Support Area (Required)*
(See instructions, and select from pull-down menu.)]],'FTE Lookup fields'!$A$54:$B$57,2,FALSE)</f>
        <v>#N/A</v>
      </c>
      <c r="M199" s="93">
        <f t="shared" si="24"/>
        <v>0</v>
      </c>
      <c r="N199" s="94">
        <f t="shared" si="25"/>
        <v>0</v>
      </c>
      <c r="O199" s="94">
        <f t="shared" si="26"/>
        <v>0</v>
      </c>
      <c r="P199" s="94">
        <f t="shared" si="27"/>
        <v>0</v>
      </c>
      <c r="Q199" s="94">
        <f t="shared" si="28"/>
        <v>0</v>
      </c>
      <c r="R199" s="94">
        <f t="shared" si="29"/>
        <v>0</v>
      </c>
      <c r="S199" s="94">
        <f t="shared" si="30"/>
        <v>0</v>
      </c>
      <c r="T199" t="e">
        <f>VLOOKUP(G199,'FTE Lookup fields'!$A$38:$C$43,3,FALSE)</f>
        <v>#N/A</v>
      </c>
      <c r="U199" t="e">
        <f>VLOOKUP(G199,'FTE Lookup fields'!$A$38:$C$43,2,FALSE)</f>
        <v>#N/A</v>
      </c>
      <c r="V199" s="83" t="str">
        <f t="shared" si="31"/>
        <v>,   / :  [ Company Code #]</v>
      </c>
    </row>
    <row r="200" spans="1:22" s="80" customFormat="1" ht="15" x14ac:dyDescent="0.25">
      <c r="A200" s="40"/>
      <c r="B200" s="40" t="e">
        <f>VLOOKUP(A200,'NETL Codes'!$A$1:$B$57,2,FALSE)</f>
        <v>#N/A</v>
      </c>
      <c r="C200" s="40"/>
      <c r="D200" s="40"/>
      <c r="E200" s="40"/>
      <c r="F200" s="40" t="s">
        <v>58</v>
      </c>
      <c r="G200" s="51" t="s">
        <v>206</v>
      </c>
      <c r="H200" s="79"/>
      <c r="I200" s="41"/>
      <c r="K200" s="81"/>
      <c r="L200" s="131" t="e">
        <f>VLOOKUP(Table1[[#This Row],[14 NETL Labor Support Area (Required)*
(See instructions, and select from pull-down menu.)]],'FTE Lookup fields'!$A$54:$B$57,2,FALSE)</f>
        <v>#N/A</v>
      </c>
      <c r="M200" s="93">
        <f t="shared" si="24"/>
        <v>0</v>
      </c>
      <c r="N200" s="94">
        <f t="shared" si="25"/>
        <v>0</v>
      </c>
      <c r="O200" s="94">
        <f t="shared" si="26"/>
        <v>0</v>
      </c>
      <c r="P200" s="94">
        <f t="shared" si="27"/>
        <v>0</v>
      </c>
      <c r="Q200" s="94">
        <f t="shared" si="28"/>
        <v>0</v>
      </c>
      <c r="R200" s="94">
        <f t="shared" si="29"/>
        <v>0</v>
      </c>
      <c r="S200" s="94">
        <f t="shared" si="30"/>
        <v>0</v>
      </c>
      <c r="T200" t="e">
        <f>VLOOKUP(G200,'FTE Lookup fields'!$A$38:$C$43,3,FALSE)</f>
        <v>#N/A</v>
      </c>
      <c r="U200" t="e">
        <f>VLOOKUP(G200,'FTE Lookup fields'!$A$38:$C$43,2,FALSE)</f>
        <v>#N/A</v>
      </c>
      <c r="V200" s="83" t="str">
        <f t="shared" si="31"/>
        <v>,   / :  [ Company Code #]</v>
      </c>
    </row>
    <row r="201" spans="1:22" s="80" customFormat="1" ht="15" x14ac:dyDescent="0.25">
      <c r="A201" s="40"/>
      <c r="B201" s="40" t="e">
        <f>VLOOKUP(A201,'NETL Codes'!$A$1:$B$57,2,FALSE)</f>
        <v>#N/A</v>
      </c>
      <c r="C201" s="40"/>
      <c r="D201" s="40"/>
      <c r="E201" s="40"/>
      <c r="F201" s="40" t="s">
        <v>58</v>
      </c>
      <c r="G201" s="51" t="s">
        <v>206</v>
      </c>
      <c r="H201" s="79"/>
      <c r="I201" s="41"/>
      <c r="K201" s="81"/>
      <c r="L201" s="131" t="e">
        <f>VLOOKUP(Table1[[#This Row],[14 NETL Labor Support Area (Required)*
(See instructions, and select from pull-down menu.)]],'FTE Lookup fields'!$A$54:$B$57,2,FALSE)</f>
        <v>#N/A</v>
      </c>
      <c r="M201" s="93">
        <f t="shared" si="24"/>
        <v>0</v>
      </c>
      <c r="N201" s="94">
        <f t="shared" si="25"/>
        <v>0</v>
      </c>
      <c r="O201" s="94">
        <f t="shared" si="26"/>
        <v>0</v>
      </c>
      <c r="P201" s="94">
        <f t="shared" si="27"/>
        <v>0</v>
      </c>
      <c r="Q201" s="94">
        <f t="shared" si="28"/>
        <v>0</v>
      </c>
      <c r="R201" s="94">
        <f t="shared" si="29"/>
        <v>0</v>
      </c>
      <c r="S201" s="94">
        <f t="shared" si="30"/>
        <v>0</v>
      </c>
      <c r="T201" t="e">
        <f>VLOOKUP(G201,'FTE Lookup fields'!$A$38:$C$43,3,FALSE)</f>
        <v>#N/A</v>
      </c>
      <c r="U201" t="e">
        <f>VLOOKUP(G201,'FTE Lookup fields'!$A$38:$C$43,2,FALSE)</f>
        <v>#N/A</v>
      </c>
      <c r="V201" s="83" t="str">
        <f t="shared" si="31"/>
        <v>,   / :  [ Company Code #]</v>
      </c>
    </row>
    <row r="202" spans="1:22" s="80" customFormat="1" ht="15" x14ac:dyDescent="0.25">
      <c r="A202" s="40"/>
      <c r="B202" s="40" t="e">
        <f>VLOOKUP(A202,'NETL Codes'!$A$1:$B$57,2,FALSE)</f>
        <v>#N/A</v>
      </c>
      <c r="C202" s="40"/>
      <c r="D202" s="40"/>
      <c r="E202" s="40"/>
      <c r="F202" s="40" t="s">
        <v>58</v>
      </c>
      <c r="G202" s="51" t="s">
        <v>206</v>
      </c>
      <c r="H202" s="79"/>
      <c r="I202" s="41"/>
      <c r="K202" s="81"/>
      <c r="L202" s="131" t="e">
        <f>VLOOKUP(Table1[[#This Row],[14 NETL Labor Support Area (Required)*
(See instructions, and select from pull-down menu.)]],'FTE Lookup fields'!$A$54:$B$57,2,FALSE)</f>
        <v>#N/A</v>
      </c>
      <c r="M202" s="93">
        <f t="shared" si="24"/>
        <v>0</v>
      </c>
      <c r="N202" s="94">
        <f t="shared" si="25"/>
        <v>0</v>
      </c>
      <c r="O202" s="94">
        <f t="shared" si="26"/>
        <v>0</v>
      </c>
      <c r="P202" s="94">
        <f t="shared" si="27"/>
        <v>0</v>
      </c>
      <c r="Q202" s="94">
        <f t="shared" si="28"/>
        <v>0</v>
      </c>
      <c r="R202" s="94">
        <f t="shared" si="29"/>
        <v>0</v>
      </c>
      <c r="S202" s="94">
        <f t="shared" si="30"/>
        <v>0</v>
      </c>
      <c r="T202" t="e">
        <f>VLOOKUP(G202,'FTE Lookup fields'!$A$38:$C$43,3,FALSE)</f>
        <v>#N/A</v>
      </c>
      <c r="U202" t="e">
        <f>VLOOKUP(G202,'FTE Lookup fields'!$A$38:$C$43,2,FALSE)</f>
        <v>#N/A</v>
      </c>
      <c r="V202" s="83" t="str">
        <f t="shared" si="31"/>
        <v>,   / :  [ Company Code #]</v>
      </c>
    </row>
    <row r="203" spans="1:22" s="80" customFormat="1" ht="15" x14ac:dyDescent="0.25">
      <c r="A203" s="40"/>
      <c r="B203" s="40" t="e">
        <f>VLOOKUP(A203,'NETL Codes'!$A$1:$B$57,2,FALSE)</f>
        <v>#N/A</v>
      </c>
      <c r="C203" s="40"/>
      <c r="D203" s="40"/>
      <c r="E203" s="40"/>
      <c r="F203" s="40" t="s">
        <v>58</v>
      </c>
      <c r="G203" s="51" t="s">
        <v>206</v>
      </c>
      <c r="H203" s="79"/>
      <c r="I203" s="41"/>
      <c r="K203" s="81"/>
      <c r="L203" s="131" t="e">
        <f>VLOOKUP(Table1[[#This Row],[14 NETL Labor Support Area (Required)*
(See instructions, and select from pull-down menu.)]],'FTE Lookup fields'!$A$54:$B$57,2,FALSE)</f>
        <v>#N/A</v>
      </c>
      <c r="M203" s="93">
        <f t="shared" si="24"/>
        <v>0</v>
      </c>
      <c r="N203" s="94">
        <f t="shared" si="25"/>
        <v>0</v>
      </c>
      <c r="O203" s="94">
        <f t="shared" si="26"/>
        <v>0</v>
      </c>
      <c r="P203" s="94">
        <f t="shared" si="27"/>
        <v>0</v>
      </c>
      <c r="Q203" s="94">
        <f t="shared" si="28"/>
        <v>0</v>
      </c>
      <c r="R203" s="94">
        <f t="shared" si="29"/>
        <v>0</v>
      </c>
      <c r="S203" s="94">
        <f t="shared" si="30"/>
        <v>0</v>
      </c>
      <c r="T203" t="e">
        <f>VLOOKUP(G203,'FTE Lookup fields'!$A$38:$C$43,3,FALSE)</f>
        <v>#N/A</v>
      </c>
      <c r="U203" t="e">
        <f>VLOOKUP(G203,'FTE Lookup fields'!$A$38:$C$43,2,FALSE)</f>
        <v>#N/A</v>
      </c>
      <c r="V203" s="83" t="str">
        <f t="shared" si="31"/>
        <v>,   / :  [ Company Code #]</v>
      </c>
    </row>
    <row r="204" spans="1:22" s="80" customFormat="1" ht="15" x14ac:dyDescent="0.25">
      <c r="A204" s="40"/>
      <c r="B204" s="40" t="e">
        <f>VLOOKUP(A204,'NETL Codes'!$A$1:$B$57,2,FALSE)</f>
        <v>#N/A</v>
      </c>
      <c r="C204" s="40"/>
      <c r="D204" s="40"/>
      <c r="E204" s="40"/>
      <c r="F204" s="40" t="s">
        <v>58</v>
      </c>
      <c r="G204" s="51" t="s">
        <v>206</v>
      </c>
      <c r="H204" s="79"/>
      <c r="I204" s="41"/>
      <c r="K204" s="81"/>
      <c r="L204" s="131" t="e">
        <f>VLOOKUP(Table1[[#This Row],[14 NETL Labor Support Area (Required)*
(See instructions, and select from pull-down menu.)]],'FTE Lookup fields'!$A$54:$B$57,2,FALSE)</f>
        <v>#N/A</v>
      </c>
      <c r="M204" s="93">
        <f t="shared" si="24"/>
        <v>0</v>
      </c>
      <c r="N204" s="94">
        <f t="shared" si="25"/>
        <v>0</v>
      </c>
      <c r="O204" s="94">
        <f t="shared" si="26"/>
        <v>0</v>
      </c>
      <c r="P204" s="94">
        <f t="shared" si="27"/>
        <v>0</v>
      </c>
      <c r="Q204" s="94">
        <f t="shared" si="28"/>
        <v>0</v>
      </c>
      <c r="R204" s="94">
        <f t="shared" si="29"/>
        <v>0</v>
      </c>
      <c r="S204" s="94">
        <f t="shared" si="30"/>
        <v>0</v>
      </c>
      <c r="T204" t="e">
        <f>VLOOKUP(G204,'FTE Lookup fields'!$A$38:$C$43,3,FALSE)</f>
        <v>#N/A</v>
      </c>
      <c r="U204" t="e">
        <f>VLOOKUP(G204,'FTE Lookup fields'!$A$38:$C$43,2,FALSE)</f>
        <v>#N/A</v>
      </c>
      <c r="V204" s="83" t="str">
        <f t="shared" si="31"/>
        <v>,   / :  [ Company Code #]</v>
      </c>
    </row>
    <row r="205" spans="1:22" s="80" customFormat="1" ht="15" x14ac:dyDescent="0.25">
      <c r="A205" s="40"/>
      <c r="B205" s="40" t="e">
        <f>VLOOKUP(A205,'NETL Codes'!$A$1:$B$57,2,FALSE)</f>
        <v>#N/A</v>
      </c>
      <c r="C205" s="40"/>
      <c r="D205" s="40"/>
      <c r="E205" s="40"/>
      <c r="F205" s="40" t="s">
        <v>58</v>
      </c>
      <c r="G205" s="51" t="s">
        <v>206</v>
      </c>
      <c r="H205" s="79"/>
      <c r="I205" s="41"/>
      <c r="K205" s="81"/>
      <c r="L205" s="131" t="e">
        <f>VLOOKUP(Table1[[#This Row],[14 NETL Labor Support Area (Required)*
(See instructions, and select from pull-down menu.)]],'FTE Lookup fields'!$A$54:$B$57,2,FALSE)</f>
        <v>#N/A</v>
      </c>
      <c r="M205" s="93">
        <f t="shared" si="24"/>
        <v>0</v>
      </c>
      <c r="N205" s="94">
        <f t="shared" si="25"/>
        <v>0</v>
      </c>
      <c r="O205" s="94">
        <f t="shared" si="26"/>
        <v>0</v>
      </c>
      <c r="P205" s="94">
        <f t="shared" si="27"/>
        <v>0</v>
      </c>
      <c r="Q205" s="94">
        <f t="shared" si="28"/>
        <v>0</v>
      </c>
      <c r="R205" s="94">
        <f t="shared" si="29"/>
        <v>0</v>
      </c>
      <c r="S205" s="94">
        <f t="shared" si="30"/>
        <v>0</v>
      </c>
      <c r="T205" t="e">
        <f>VLOOKUP(G205,'FTE Lookup fields'!$A$38:$C$43,3,FALSE)</f>
        <v>#N/A</v>
      </c>
      <c r="U205" t="e">
        <f>VLOOKUP(G205,'FTE Lookup fields'!$A$38:$C$43,2,FALSE)</f>
        <v>#N/A</v>
      </c>
      <c r="V205" s="83" t="str">
        <f t="shared" si="31"/>
        <v>,   / :  [ Company Code #]</v>
      </c>
    </row>
    <row r="206" spans="1:22" s="80" customFormat="1" ht="15" x14ac:dyDescent="0.25">
      <c r="A206" s="40"/>
      <c r="B206" s="40" t="e">
        <f>VLOOKUP(A206,'NETL Codes'!$A$1:$B$57,2,FALSE)</f>
        <v>#N/A</v>
      </c>
      <c r="C206" s="40"/>
      <c r="D206" s="40"/>
      <c r="E206" s="40"/>
      <c r="F206" s="40" t="s">
        <v>58</v>
      </c>
      <c r="G206" s="51" t="s">
        <v>206</v>
      </c>
      <c r="H206" s="79"/>
      <c r="I206" s="41"/>
      <c r="K206" s="81"/>
      <c r="L206" s="131" t="e">
        <f>VLOOKUP(Table1[[#This Row],[14 NETL Labor Support Area (Required)*
(See instructions, and select from pull-down menu.)]],'FTE Lookup fields'!$A$54:$B$57,2,FALSE)</f>
        <v>#N/A</v>
      </c>
      <c r="M206" s="93">
        <f t="shared" si="24"/>
        <v>0</v>
      </c>
      <c r="N206" s="94">
        <f t="shared" si="25"/>
        <v>0</v>
      </c>
      <c r="O206" s="94">
        <f t="shared" si="26"/>
        <v>0</v>
      </c>
      <c r="P206" s="94">
        <f t="shared" si="27"/>
        <v>0</v>
      </c>
      <c r="Q206" s="94">
        <f t="shared" si="28"/>
        <v>0</v>
      </c>
      <c r="R206" s="94">
        <f t="shared" si="29"/>
        <v>0</v>
      </c>
      <c r="S206" s="94">
        <f t="shared" si="30"/>
        <v>0</v>
      </c>
      <c r="T206" t="e">
        <f>VLOOKUP(G206,'FTE Lookup fields'!$A$38:$C$43,3,FALSE)</f>
        <v>#N/A</v>
      </c>
      <c r="U206" t="e">
        <f>VLOOKUP(G206,'FTE Lookup fields'!$A$38:$C$43,2,FALSE)</f>
        <v>#N/A</v>
      </c>
      <c r="V206" s="83" t="str">
        <f t="shared" si="31"/>
        <v>,   / :  [ Company Code #]</v>
      </c>
    </row>
    <row r="207" spans="1:22" s="80" customFormat="1" ht="15" x14ac:dyDescent="0.25">
      <c r="A207" s="40"/>
      <c r="B207" s="40" t="e">
        <f>VLOOKUP(A207,'NETL Codes'!$A$1:$B$57,2,FALSE)</f>
        <v>#N/A</v>
      </c>
      <c r="C207" s="40"/>
      <c r="D207" s="40"/>
      <c r="E207" s="40"/>
      <c r="F207" s="40" t="s">
        <v>58</v>
      </c>
      <c r="G207" s="51" t="s">
        <v>206</v>
      </c>
      <c r="H207" s="79"/>
      <c r="I207" s="41"/>
      <c r="K207" s="81"/>
      <c r="L207" s="131" t="e">
        <f>VLOOKUP(Table1[[#This Row],[14 NETL Labor Support Area (Required)*
(See instructions, and select from pull-down menu.)]],'FTE Lookup fields'!$A$54:$B$57,2,FALSE)</f>
        <v>#N/A</v>
      </c>
      <c r="M207" s="93">
        <f t="shared" si="24"/>
        <v>0</v>
      </c>
      <c r="N207" s="94">
        <f t="shared" si="25"/>
        <v>0</v>
      </c>
      <c r="O207" s="94">
        <f t="shared" si="26"/>
        <v>0</v>
      </c>
      <c r="P207" s="94">
        <f t="shared" si="27"/>
        <v>0</v>
      </c>
      <c r="Q207" s="94">
        <f t="shared" si="28"/>
        <v>0</v>
      </c>
      <c r="R207" s="94">
        <f t="shared" si="29"/>
        <v>0</v>
      </c>
      <c r="S207" s="94">
        <f t="shared" si="30"/>
        <v>0</v>
      </c>
      <c r="T207" t="e">
        <f>VLOOKUP(G207,'FTE Lookup fields'!$A$38:$C$43,3,FALSE)</f>
        <v>#N/A</v>
      </c>
      <c r="U207" t="e">
        <f>VLOOKUP(G207,'FTE Lookup fields'!$A$38:$C$43,2,FALSE)</f>
        <v>#N/A</v>
      </c>
      <c r="V207" s="83" t="str">
        <f t="shared" si="31"/>
        <v>,   / :  [ Company Code #]</v>
      </c>
    </row>
    <row r="208" spans="1:22" s="80" customFormat="1" ht="15" x14ac:dyDescent="0.25">
      <c r="A208" s="40"/>
      <c r="B208" s="40" t="e">
        <f>VLOOKUP(A208,'NETL Codes'!$A$1:$B$57,2,FALSE)</f>
        <v>#N/A</v>
      </c>
      <c r="C208" s="40"/>
      <c r="D208" s="40"/>
      <c r="E208" s="40"/>
      <c r="F208" s="40" t="s">
        <v>58</v>
      </c>
      <c r="G208" s="51" t="s">
        <v>206</v>
      </c>
      <c r="H208" s="79"/>
      <c r="I208" s="41"/>
      <c r="K208" s="81"/>
      <c r="L208" s="131" t="e">
        <f>VLOOKUP(Table1[[#This Row],[14 NETL Labor Support Area (Required)*
(See instructions, and select from pull-down menu.)]],'FTE Lookup fields'!$A$54:$B$57,2,FALSE)</f>
        <v>#N/A</v>
      </c>
      <c r="M208" s="93">
        <f t="shared" si="24"/>
        <v>0</v>
      </c>
      <c r="N208" s="94">
        <f t="shared" si="25"/>
        <v>0</v>
      </c>
      <c r="O208" s="94">
        <f t="shared" si="26"/>
        <v>0</v>
      </c>
      <c r="P208" s="94">
        <f t="shared" si="27"/>
        <v>0</v>
      </c>
      <c r="Q208" s="94">
        <f t="shared" si="28"/>
        <v>0</v>
      </c>
      <c r="R208" s="94">
        <f t="shared" si="29"/>
        <v>0</v>
      </c>
      <c r="S208" s="94">
        <f t="shared" si="30"/>
        <v>0</v>
      </c>
      <c r="T208" t="e">
        <f>VLOOKUP(G208,'FTE Lookup fields'!$A$38:$C$43,3,FALSE)</f>
        <v>#N/A</v>
      </c>
      <c r="U208" t="e">
        <f>VLOOKUP(G208,'FTE Lookup fields'!$A$38:$C$43,2,FALSE)</f>
        <v>#N/A</v>
      </c>
      <c r="V208" s="83" t="str">
        <f t="shared" si="31"/>
        <v>,   / :  [ Company Code #]</v>
      </c>
    </row>
    <row r="209" spans="1:22" s="80" customFormat="1" ht="15" x14ac:dyDescent="0.25">
      <c r="A209" s="40"/>
      <c r="B209" s="40" t="e">
        <f>VLOOKUP(A209,'NETL Codes'!$A$1:$B$57,2,FALSE)</f>
        <v>#N/A</v>
      </c>
      <c r="C209" s="40"/>
      <c r="D209" s="40"/>
      <c r="E209" s="40"/>
      <c r="F209" s="40" t="s">
        <v>58</v>
      </c>
      <c r="G209" s="51" t="s">
        <v>206</v>
      </c>
      <c r="H209" s="79"/>
      <c r="I209" s="41"/>
      <c r="K209" s="81"/>
      <c r="L209" s="131" t="e">
        <f>VLOOKUP(Table1[[#This Row],[14 NETL Labor Support Area (Required)*
(See instructions, and select from pull-down menu.)]],'FTE Lookup fields'!$A$54:$B$57,2,FALSE)</f>
        <v>#N/A</v>
      </c>
      <c r="M209" s="93">
        <f t="shared" si="24"/>
        <v>0</v>
      </c>
      <c r="N209" s="94">
        <f t="shared" si="25"/>
        <v>0</v>
      </c>
      <c r="O209" s="94">
        <f t="shared" si="26"/>
        <v>0</v>
      </c>
      <c r="P209" s="94">
        <f t="shared" si="27"/>
        <v>0</v>
      </c>
      <c r="Q209" s="94">
        <f t="shared" si="28"/>
        <v>0</v>
      </c>
      <c r="R209" s="94">
        <f t="shared" si="29"/>
        <v>0</v>
      </c>
      <c r="S209" s="94">
        <f t="shared" si="30"/>
        <v>0</v>
      </c>
      <c r="T209" t="e">
        <f>VLOOKUP(G209,'FTE Lookup fields'!$A$38:$C$43,3,FALSE)</f>
        <v>#N/A</v>
      </c>
      <c r="U209" t="e">
        <f>VLOOKUP(G209,'FTE Lookup fields'!$A$38:$C$43,2,FALSE)</f>
        <v>#N/A</v>
      </c>
      <c r="V209" s="83" t="str">
        <f t="shared" si="31"/>
        <v>,   / :  [ Company Code #]</v>
      </c>
    </row>
    <row r="210" spans="1:22" s="80" customFormat="1" ht="15" x14ac:dyDescent="0.25">
      <c r="A210" s="40"/>
      <c r="B210" s="40" t="e">
        <f>VLOOKUP(A210,'NETL Codes'!$A$1:$B$57,2,FALSE)</f>
        <v>#N/A</v>
      </c>
      <c r="C210" s="40"/>
      <c r="D210" s="40"/>
      <c r="E210" s="40"/>
      <c r="F210" s="40" t="s">
        <v>58</v>
      </c>
      <c r="G210" s="51" t="s">
        <v>206</v>
      </c>
      <c r="H210" s="79"/>
      <c r="I210" s="41"/>
      <c r="K210" s="81"/>
      <c r="L210" s="131" t="e">
        <f>VLOOKUP(Table1[[#This Row],[14 NETL Labor Support Area (Required)*
(See instructions, and select from pull-down menu.)]],'FTE Lookup fields'!$A$54:$B$57,2,FALSE)</f>
        <v>#N/A</v>
      </c>
      <c r="M210" s="93">
        <f t="shared" si="24"/>
        <v>0</v>
      </c>
      <c r="N210" s="94">
        <f t="shared" si="25"/>
        <v>0</v>
      </c>
      <c r="O210" s="94">
        <f t="shared" si="26"/>
        <v>0</v>
      </c>
      <c r="P210" s="94">
        <f t="shared" si="27"/>
        <v>0</v>
      </c>
      <c r="Q210" s="94">
        <f t="shared" si="28"/>
        <v>0</v>
      </c>
      <c r="R210" s="94">
        <f t="shared" si="29"/>
        <v>0</v>
      </c>
      <c r="S210" s="94">
        <f t="shared" si="30"/>
        <v>0</v>
      </c>
      <c r="T210" t="e">
        <f>VLOOKUP(G210,'FTE Lookup fields'!$A$38:$C$43,3,FALSE)</f>
        <v>#N/A</v>
      </c>
      <c r="U210" t="e">
        <f>VLOOKUP(G210,'FTE Lookup fields'!$A$38:$C$43,2,FALSE)</f>
        <v>#N/A</v>
      </c>
      <c r="V210" s="83" t="str">
        <f t="shared" si="31"/>
        <v>,   / :  [ Company Code #]</v>
      </c>
    </row>
    <row r="211" spans="1:22" s="80" customFormat="1" ht="15" x14ac:dyDescent="0.25">
      <c r="A211" s="40"/>
      <c r="B211" s="40" t="e">
        <f>VLOOKUP(A211,'NETL Codes'!$A$1:$B$57,2,FALSE)</f>
        <v>#N/A</v>
      </c>
      <c r="C211" s="40"/>
      <c r="D211" s="40"/>
      <c r="E211" s="40"/>
      <c r="F211" s="40" t="s">
        <v>58</v>
      </c>
      <c r="G211" s="51" t="s">
        <v>206</v>
      </c>
      <c r="H211" s="79"/>
      <c r="I211" s="41"/>
      <c r="K211" s="81"/>
      <c r="L211" s="131" t="e">
        <f>VLOOKUP(Table1[[#This Row],[14 NETL Labor Support Area (Required)*
(See instructions, and select from pull-down menu.)]],'FTE Lookup fields'!$A$54:$B$57,2,FALSE)</f>
        <v>#N/A</v>
      </c>
      <c r="M211" s="93">
        <f t="shared" si="24"/>
        <v>0</v>
      </c>
      <c r="N211" s="94">
        <f t="shared" si="25"/>
        <v>0</v>
      </c>
      <c r="O211" s="94">
        <f t="shared" si="26"/>
        <v>0</v>
      </c>
      <c r="P211" s="94">
        <f t="shared" si="27"/>
        <v>0</v>
      </c>
      <c r="Q211" s="94">
        <f t="shared" si="28"/>
        <v>0</v>
      </c>
      <c r="R211" s="94">
        <f t="shared" si="29"/>
        <v>0</v>
      </c>
      <c r="S211" s="94">
        <f t="shared" si="30"/>
        <v>0</v>
      </c>
      <c r="T211" t="e">
        <f>VLOOKUP(G211,'FTE Lookup fields'!$A$38:$C$43,3,FALSE)</f>
        <v>#N/A</v>
      </c>
      <c r="U211" t="e">
        <f>VLOOKUP(G211,'FTE Lookup fields'!$A$38:$C$43,2,FALSE)</f>
        <v>#N/A</v>
      </c>
      <c r="V211" s="83" t="str">
        <f t="shared" si="31"/>
        <v>,   / :  [ Company Code #]</v>
      </c>
    </row>
    <row r="212" spans="1:22" s="80" customFormat="1" ht="15" x14ac:dyDescent="0.25">
      <c r="A212" s="40"/>
      <c r="B212" s="40" t="e">
        <f>VLOOKUP(A212,'NETL Codes'!$A$1:$B$57,2,FALSE)</f>
        <v>#N/A</v>
      </c>
      <c r="C212" s="40"/>
      <c r="D212" s="40"/>
      <c r="E212" s="40"/>
      <c r="F212" s="40" t="s">
        <v>58</v>
      </c>
      <c r="G212" s="51" t="s">
        <v>206</v>
      </c>
      <c r="H212" s="79"/>
      <c r="I212" s="41"/>
      <c r="K212" s="81"/>
      <c r="L212" s="131" t="e">
        <f>VLOOKUP(Table1[[#This Row],[14 NETL Labor Support Area (Required)*
(See instructions, and select from pull-down menu.)]],'FTE Lookup fields'!$A$54:$B$57,2,FALSE)</f>
        <v>#N/A</v>
      </c>
      <c r="M212" s="93">
        <f t="shared" si="24"/>
        <v>0</v>
      </c>
      <c r="N212" s="94">
        <f t="shared" si="25"/>
        <v>0</v>
      </c>
      <c r="O212" s="94">
        <f t="shared" si="26"/>
        <v>0</v>
      </c>
      <c r="P212" s="94">
        <f t="shared" si="27"/>
        <v>0</v>
      </c>
      <c r="Q212" s="94">
        <f t="shared" si="28"/>
        <v>0</v>
      </c>
      <c r="R212" s="94">
        <f t="shared" si="29"/>
        <v>0</v>
      </c>
      <c r="S212" s="94">
        <f t="shared" si="30"/>
        <v>0</v>
      </c>
      <c r="T212" t="e">
        <f>VLOOKUP(G212,'FTE Lookup fields'!$A$38:$C$43,3,FALSE)</f>
        <v>#N/A</v>
      </c>
      <c r="U212" t="e">
        <f>VLOOKUP(G212,'FTE Lookup fields'!$A$38:$C$43,2,FALSE)</f>
        <v>#N/A</v>
      </c>
      <c r="V212" s="83" t="str">
        <f t="shared" si="31"/>
        <v>,   / :  [ Company Code #]</v>
      </c>
    </row>
    <row r="213" spans="1:22" s="80" customFormat="1" ht="15" x14ac:dyDescent="0.25">
      <c r="A213" s="40"/>
      <c r="B213" s="40" t="e">
        <f>VLOOKUP(A213,'NETL Codes'!$A$1:$B$57,2,FALSE)</f>
        <v>#N/A</v>
      </c>
      <c r="C213" s="40"/>
      <c r="D213" s="40"/>
      <c r="E213" s="40"/>
      <c r="F213" s="40" t="s">
        <v>58</v>
      </c>
      <c r="G213" s="51" t="s">
        <v>206</v>
      </c>
      <c r="H213" s="79"/>
      <c r="I213" s="41"/>
      <c r="K213" s="81"/>
      <c r="L213" s="131" t="e">
        <f>VLOOKUP(Table1[[#This Row],[14 NETL Labor Support Area (Required)*
(See instructions, and select from pull-down menu.)]],'FTE Lookup fields'!$A$54:$B$57,2,FALSE)</f>
        <v>#N/A</v>
      </c>
      <c r="M213" s="93">
        <f t="shared" si="24"/>
        <v>0</v>
      </c>
      <c r="N213" s="94">
        <f t="shared" si="25"/>
        <v>0</v>
      </c>
      <c r="O213" s="94">
        <f t="shared" si="26"/>
        <v>0</v>
      </c>
      <c r="P213" s="94">
        <f t="shared" si="27"/>
        <v>0</v>
      </c>
      <c r="Q213" s="94">
        <f t="shared" si="28"/>
        <v>0</v>
      </c>
      <c r="R213" s="94">
        <f t="shared" si="29"/>
        <v>0</v>
      </c>
      <c r="S213" s="94">
        <f t="shared" si="30"/>
        <v>0</v>
      </c>
      <c r="T213" t="e">
        <f>VLOOKUP(G213,'FTE Lookup fields'!$A$38:$C$43,3,FALSE)</f>
        <v>#N/A</v>
      </c>
      <c r="U213" t="e">
        <f>VLOOKUP(G213,'FTE Lookup fields'!$A$38:$C$43,2,FALSE)</f>
        <v>#N/A</v>
      </c>
      <c r="V213" s="83" t="str">
        <f t="shared" si="31"/>
        <v>,   / :  [ Company Code #]</v>
      </c>
    </row>
    <row r="214" spans="1:22" s="80" customFormat="1" ht="15" x14ac:dyDescent="0.25">
      <c r="A214" s="40"/>
      <c r="B214" s="40" t="e">
        <f>VLOOKUP(A214,'NETL Codes'!$A$1:$B$57,2,FALSE)</f>
        <v>#N/A</v>
      </c>
      <c r="C214" s="40"/>
      <c r="D214" s="40"/>
      <c r="E214" s="40"/>
      <c r="F214" s="40" t="s">
        <v>58</v>
      </c>
      <c r="G214" s="51" t="s">
        <v>206</v>
      </c>
      <c r="H214" s="79"/>
      <c r="I214" s="41"/>
      <c r="K214" s="81"/>
      <c r="L214" s="131" t="e">
        <f>VLOOKUP(Table1[[#This Row],[14 NETL Labor Support Area (Required)*
(See instructions, and select from pull-down menu.)]],'FTE Lookup fields'!$A$54:$B$57,2,FALSE)</f>
        <v>#N/A</v>
      </c>
      <c r="M214" s="93">
        <f t="shared" si="24"/>
        <v>0</v>
      </c>
      <c r="N214" s="94">
        <f t="shared" si="25"/>
        <v>0</v>
      </c>
      <c r="O214" s="94">
        <f t="shared" si="26"/>
        <v>0</v>
      </c>
      <c r="P214" s="94">
        <f t="shared" si="27"/>
        <v>0</v>
      </c>
      <c r="Q214" s="94">
        <f t="shared" si="28"/>
        <v>0</v>
      </c>
      <c r="R214" s="94">
        <f t="shared" si="29"/>
        <v>0</v>
      </c>
      <c r="S214" s="94">
        <f t="shared" si="30"/>
        <v>0</v>
      </c>
      <c r="T214" t="e">
        <f>VLOOKUP(G214,'FTE Lookup fields'!$A$38:$C$43,3,FALSE)</f>
        <v>#N/A</v>
      </c>
      <c r="U214" t="e">
        <f>VLOOKUP(G214,'FTE Lookup fields'!$A$38:$C$43,2,FALSE)</f>
        <v>#N/A</v>
      </c>
      <c r="V214" s="83" t="str">
        <f t="shared" si="31"/>
        <v>,   / :  [ Company Code #]</v>
      </c>
    </row>
    <row r="215" spans="1:22" s="80" customFormat="1" ht="15" x14ac:dyDescent="0.25">
      <c r="A215" s="40"/>
      <c r="B215" s="40" t="e">
        <f>VLOOKUP(A215,'NETL Codes'!$A$1:$B$57,2,FALSE)</f>
        <v>#N/A</v>
      </c>
      <c r="C215" s="40"/>
      <c r="D215" s="40"/>
      <c r="E215" s="40"/>
      <c r="F215" s="40" t="s">
        <v>58</v>
      </c>
      <c r="G215" s="51" t="s">
        <v>206</v>
      </c>
      <c r="H215" s="79"/>
      <c r="I215" s="41"/>
      <c r="K215" s="81"/>
      <c r="L215" s="131" t="e">
        <f>VLOOKUP(Table1[[#This Row],[14 NETL Labor Support Area (Required)*
(See instructions, and select from pull-down menu.)]],'FTE Lookup fields'!$A$54:$B$57,2,FALSE)</f>
        <v>#N/A</v>
      </c>
      <c r="M215" s="93">
        <f t="shared" si="24"/>
        <v>0</v>
      </c>
      <c r="N215" s="94">
        <f t="shared" si="25"/>
        <v>0</v>
      </c>
      <c r="O215" s="94">
        <f t="shared" si="26"/>
        <v>0</v>
      </c>
      <c r="P215" s="94">
        <f t="shared" si="27"/>
        <v>0</v>
      </c>
      <c r="Q215" s="94">
        <f t="shared" si="28"/>
        <v>0</v>
      </c>
      <c r="R215" s="94">
        <f t="shared" si="29"/>
        <v>0</v>
      </c>
      <c r="S215" s="94">
        <f t="shared" si="30"/>
        <v>0</v>
      </c>
      <c r="T215" t="e">
        <f>VLOOKUP(G215,'FTE Lookup fields'!$A$38:$C$43,3,FALSE)</f>
        <v>#N/A</v>
      </c>
      <c r="U215" t="e">
        <f>VLOOKUP(G215,'FTE Lookup fields'!$A$38:$C$43,2,FALSE)</f>
        <v>#N/A</v>
      </c>
      <c r="V215" s="83" t="str">
        <f t="shared" si="31"/>
        <v>,   / :  [ Company Code #]</v>
      </c>
    </row>
    <row r="216" spans="1:22" s="80" customFormat="1" ht="15" x14ac:dyDescent="0.25">
      <c r="A216" s="40"/>
      <c r="B216" s="40" t="e">
        <f>VLOOKUP(A216,'NETL Codes'!$A$1:$B$57,2,FALSE)</f>
        <v>#N/A</v>
      </c>
      <c r="C216" s="40"/>
      <c r="D216" s="40"/>
      <c r="E216" s="40"/>
      <c r="F216" s="40" t="s">
        <v>58</v>
      </c>
      <c r="G216" s="51" t="s">
        <v>206</v>
      </c>
      <c r="H216" s="79"/>
      <c r="I216" s="41"/>
      <c r="K216" s="81"/>
      <c r="L216" s="131" t="e">
        <f>VLOOKUP(Table1[[#This Row],[14 NETL Labor Support Area (Required)*
(See instructions, and select from pull-down menu.)]],'FTE Lookup fields'!$A$54:$B$57,2,FALSE)</f>
        <v>#N/A</v>
      </c>
      <c r="M216" s="93">
        <f t="shared" si="24"/>
        <v>0</v>
      </c>
      <c r="N216" s="94">
        <f t="shared" si="25"/>
        <v>0</v>
      </c>
      <c r="O216" s="94">
        <f t="shared" si="26"/>
        <v>0</v>
      </c>
      <c r="P216" s="94">
        <f t="shared" si="27"/>
        <v>0</v>
      </c>
      <c r="Q216" s="94">
        <f t="shared" si="28"/>
        <v>0</v>
      </c>
      <c r="R216" s="94">
        <f t="shared" si="29"/>
        <v>0</v>
      </c>
      <c r="S216" s="94">
        <f t="shared" si="30"/>
        <v>0</v>
      </c>
      <c r="T216" t="e">
        <f>VLOOKUP(G216,'FTE Lookup fields'!$A$38:$C$43,3,FALSE)</f>
        <v>#N/A</v>
      </c>
      <c r="U216" t="e">
        <f>VLOOKUP(G216,'FTE Lookup fields'!$A$38:$C$43,2,FALSE)</f>
        <v>#N/A</v>
      </c>
      <c r="V216" s="83" t="str">
        <f t="shared" si="31"/>
        <v>,   / :  [ Company Code #]</v>
      </c>
    </row>
    <row r="217" spans="1:22" s="80" customFormat="1" ht="15" x14ac:dyDescent="0.25">
      <c r="A217" s="40"/>
      <c r="B217" s="40" t="e">
        <f>VLOOKUP(A217,'NETL Codes'!$A$1:$B$57,2,FALSE)</f>
        <v>#N/A</v>
      </c>
      <c r="C217" s="40"/>
      <c r="D217" s="40"/>
      <c r="E217" s="40"/>
      <c r="F217" s="40" t="s">
        <v>58</v>
      </c>
      <c r="G217" s="51" t="s">
        <v>206</v>
      </c>
      <c r="H217" s="79"/>
      <c r="I217" s="41"/>
      <c r="K217" s="81"/>
      <c r="L217" s="131" t="e">
        <f>VLOOKUP(Table1[[#This Row],[14 NETL Labor Support Area (Required)*
(See instructions, and select from pull-down menu.)]],'FTE Lookup fields'!$A$54:$B$57,2,FALSE)</f>
        <v>#N/A</v>
      </c>
      <c r="M217" s="93">
        <f t="shared" si="24"/>
        <v>0</v>
      </c>
      <c r="N217" s="94">
        <f t="shared" si="25"/>
        <v>0</v>
      </c>
      <c r="O217" s="94">
        <f t="shared" si="26"/>
        <v>0</v>
      </c>
      <c r="P217" s="94">
        <f t="shared" si="27"/>
        <v>0</v>
      </c>
      <c r="Q217" s="94">
        <f t="shared" si="28"/>
        <v>0</v>
      </c>
      <c r="R217" s="94">
        <f t="shared" si="29"/>
        <v>0</v>
      </c>
      <c r="S217" s="94">
        <f t="shared" si="30"/>
        <v>0</v>
      </c>
      <c r="T217" t="e">
        <f>VLOOKUP(G217,'FTE Lookup fields'!$A$38:$C$43,3,FALSE)</f>
        <v>#N/A</v>
      </c>
      <c r="U217" t="e">
        <f>VLOOKUP(G217,'FTE Lookup fields'!$A$38:$C$43,2,FALSE)</f>
        <v>#N/A</v>
      </c>
      <c r="V217" s="83" t="str">
        <f t="shared" si="31"/>
        <v>,   / :  [ Company Code #]</v>
      </c>
    </row>
    <row r="218" spans="1:22" s="80" customFormat="1" ht="15" x14ac:dyDescent="0.25">
      <c r="A218" s="40"/>
      <c r="B218" s="40" t="e">
        <f>VLOOKUP(A218,'NETL Codes'!$A$1:$B$57,2,FALSE)</f>
        <v>#N/A</v>
      </c>
      <c r="C218" s="40"/>
      <c r="D218" s="40"/>
      <c r="E218" s="40"/>
      <c r="F218" s="40" t="s">
        <v>58</v>
      </c>
      <c r="G218" s="51" t="s">
        <v>206</v>
      </c>
      <c r="H218" s="79"/>
      <c r="I218" s="41"/>
      <c r="K218" s="81"/>
      <c r="L218" s="131" t="e">
        <f>VLOOKUP(Table1[[#This Row],[14 NETL Labor Support Area (Required)*
(See instructions, and select from pull-down menu.)]],'FTE Lookup fields'!$A$54:$B$57,2,FALSE)</f>
        <v>#N/A</v>
      </c>
      <c r="M218" s="93">
        <f t="shared" si="24"/>
        <v>0</v>
      </c>
      <c r="N218" s="94">
        <f t="shared" si="25"/>
        <v>0</v>
      </c>
      <c r="O218" s="94">
        <f t="shared" si="26"/>
        <v>0</v>
      </c>
      <c r="P218" s="94">
        <f t="shared" si="27"/>
        <v>0</v>
      </c>
      <c r="Q218" s="94">
        <f t="shared" si="28"/>
        <v>0</v>
      </c>
      <c r="R218" s="94">
        <f t="shared" si="29"/>
        <v>0</v>
      </c>
      <c r="S218" s="94">
        <f t="shared" si="30"/>
        <v>0</v>
      </c>
      <c r="T218" t="e">
        <f>VLOOKUP(G218,'FTE Lookup fields'!$A$38:$C$43,3,FALSE)</f>
        <v>#N/A</v>
      </c>
      <c r="U218" t="e">
        <f>VLOOKUP(G218,'FTE Lookup fields'!$A$38:$C$43,2,FALSE)</f>
        <v>#N/A</v>
      </c>
      <c r="V218" s="83" t="str">
        <f t="shared" si="31"/>
        <v>,   / :  [ Company Code #]</v>
      </c>
    </row>
    <row r="219" spans="1:22" s="80" customFormat="1" ht="15" x14ac:dyDescent="0.25">
      <c r="A219" s="40"/>
      <c r="B219" s="40" t="e">
        <f>VLOOKUP(A219,'NETL Codes'!$A$1:$B$57,2,FALSE)</f>
        <v>#N/A</v>
      </c>
      <c r="C219" s="40"/>
      <c r="D219" s="40"/>
      <c r="E219" s="40"/>
      <c r="F219" s="40" t="s">
        <v>58</v>
      </c>
      <c r="G219" s="51" t="s">
        <v>206</v>
      </c>
      <c r="H219" s="79"/>
      <c r="I219" s="41"/>
      <c r="K219" s="81"/>
      <c r="L219" s="131" t="e">
        <f>VLOOKUP(Table1[[#This Row],[14 NETL Labor Support Area (Required)*
(See instructions, and select from pull-down menu.)]],'FTE Lookup fields'!$A$54:$B$57,2,FALSE)</f>
        <v>#N/A</v>
      </c>
      <c r="M219" s="93">
        <f t="shared" si="24"/>
        <v>0</v>
      </c>
      <c r="N219" s="94">
        <f t="shared" si="25"/>
        <v>0</v>
      </c>
      <c r="O219" s="94">
        <f t="shared" si="26"/>
        <v>0</v>
      </c>
      <c r="P219" s="94">
        <f t="shared" si="27"/>
        <v>0</v>
      </c>
      <c r="Q219" s="94">
        <f t="shared" si="28"/>
        <v>0</v>
      </c>
      <c r="R219" s="94">
        <f t="shared" si="29"/>
        <v>0</v>
      </c>
      <c r="S219" s="94">
        <f t="shared" si="30"/>
        <v>0</v>
      </c>
      <c r="T219" t="e">
        <f>VLOOKUP(G219,'FTE Lookup fields'!$A$38:$C$43,3,FALSE)</f>
        <v>#N/A</v>
      </c>
      <c r="U219" t="e">
        <f>VLOOKUP(G219,'FTE Lookup fields'!$A$38:$C$43,2,FALSE)</f>
        <v>#N/A</v>
      </c>
      <c r="V219" s="83" t="str">
        <f t="shared" si="31"/>
        <v>,   / :  [ Company Code #]</v>
      </c>
    </row>
    <row r="220" spans="1:22" s="80" customFormat="1" ht="15" x14ac:dyDescent="0.25">
      <c r="A220" s="40"/>
      <c r="B220" s="40" t="e">
        <f>VLOOKUP(A220,'NETL Codes'!$A$1:$B$57,2,FALSE)</f>
        <v>#N/A</v>
      </c>
      <c r="C220" s="40"/>
      <c r="D220" s="40"/>
      <c r="E220" s="40"/>
      <c r="F220" s="40" t="s">
        <v>58</v>
      </c>
      <c r="G220" s="51" t="s">
        <v>206</v>
      </c>
      <c r="H220" s="79"/>
      <c r="I220" s="41"/>
      <c r="K220" s="81"/>
      <c r="L220" s="131" t="e">
        <f>VLOOKUP(Table1[[#This Row],[14 NETL Labor Support Area (Required)*
(See instructions, and select from pull-down menu.)]],'FTE Lookup fields'!$A$54:$B$57,2,FALSE)</f>
        <v>#N/A</v>
      </c>
      <c r="M220" s="93">
        <f t="shared" si="24"/>
        <v>0</v>
      </c>
      <c r="N220" s="94">
        <f t="shared" si="25"/>
        <v>0</v>
      </c>
      <c r="O220" s="94">
        <f t="shared" si="26"/>
        <v>0</v>
      </c>
      <c r="P220" s="94">
        <f t="shared" si="27"/>
        <v>0</v>
      </c>
      <c r="Q220" s="94">
        <f t="shared" si="28"/>
        <v>0</v>
      </c>
      <c r="R220" s="94">
        <f t="shared" si="29"/>
        <v>0</v>
      </c>
      <c r="S220" s="94">
        <f t="shared" si="30"/>
        <v>0</v>
      </c>
      <c r="T220" t="e">
        <f>VLOOKUP(G220,'FTE Lookup fields'!$A$38:$C$43,3,FALSE)</f>
        <v>#N/A</v>
      </c>
      <c r="U220" t="e">
        <f>VLOOKUP(G220,'FTE Lookup fields'!$A$38:$C$43,2,FALSE)</f>
        <v>#N/A</v>
      </c>
      <c r="V220" s="83" t="str">
        <f t="shared" si="31"/>
        <v>,   / :  [ Company Code #]</v>
      </c>
    </row>
    <row r="221" spans="1:22" s="80" customFormat="1" ht="15" x14ac:dyDescent="0.25">
      <c r="A221" s="40"/>
      <c r="B221" s="40" t="e">
        <f>VLOOKUP(A221,'NETL Codes'!$A$1:$B$57,2,FALSE)</f>
        <v>#N/A</v>
      </c>
      <c r="C221" s="40"/>
      <c r="D221" s="40"/>
      <c r="E221" s="40"/>
      <c r="F221" s="40" t="s">
        <v>58</v>
      </c>
      <c r="G221" s="51" t="s">
        <v>206</v>
      </c>
      <c r="H221" s="79"/>
      <c r="I221" s="41"/>
      <c r="K221" s="81"/>
      <c r="L221" s="131" t="e">
        <f>VLOOKUP(Table1[[#This Row],[14 NETL Labor Support Area (Required)*
(See instructions, and select from pull-down menu.)]],'FTE Lookup fields'!$A$54:$B$57,2,FALSE)</f>
        <v>#N/A</v>
      </c>
      <c r="M221" s="93">
        <f t="shared" si="24"/>
        <v>0</v>
      </c>
      <c r="N221" s="94">
        <f t="shared" si="25"/>
        <v>0</v>
      </c>
      <c r="O221" s="94">
        <f t="shared" si="26"/>
        <v>0</v>
      </c>
      <c r="P221" s="94">
        <f t="shared" si="27"/>
        <v>0</v>
      </c>
      <c r="Q221" s="94">
        <f t="shared" si="28"/>
        <v>0</v>
      </c>
      <c r="R221" s="94">
        <f t="shared" si="29"/>
        <v>0</v>
      </c>
      <c r="S221" s="94">
        <f t="shared" si="30"/>
        <v>0</v>
      </c>
      <c r="T221" t="e">
        <f>VLOOKUP(G221,'FTE Lookup fields'!$A$38:$C$43,3,FALSE)</f>
        <v>#N/A</v>
      </c>
      <c r="U221" t="e">
        <f>VLOOKUP(G221,'FTE Lookup fields'!$A$38:$C$43,2,FALSE)</f>
        <v>#N/A</v>
      </c>
      <c r="V221" s="83" t="str">
        <f t="shared" si="31"/>
        <v>,   / :  [ Company Code #]</v>
      </c>
    </row>
    <row r="222" spans="1:22" s="80" customFormat="1" ht="15" x14ac:dyDescent="0.25">
      <c r="A222" s="40"/>
      <c r="B222" s="40" t="e">
        <f>VLOOKUP(A222,'NETL Codes'!$A$1:$B$57,2,FALSE)</f>
        <v>#N/A</v>
      </c>
      <c r="C222" s="40"/>
      <c r="D222" s="40"/>
      <c r="E222" s="40"/>
      <c r="F222" s="40" t="s">
        <v>58</v>
      </c>
      <c r="G222" s="51" t="s">
        <v>206</v>
      </c>
      <c r="H222" s="79"/>
      <c r="I222" s="41"/>
      <c r="K222" s="81"/>
      <c r="L222" s="131" t="e">
        <f>VLOOKUP(Table1[[#This Row],[14 NETL Labor Support Area (Required)*
(See instructions, and select from pull-down menu.)]],'FTE Lookup fields'!$A$54:$B$57,2,FALSE)</f>
        <v>#N/A</v>
      </c>
      <c r="M222" s="93">
        <f t="shared" si="24"/>
        <v>0</v>
      </c>
      <c r="N222" s="94">
        <f t="shared" si="25"/>
        <v>0</v>
      </c>
      <c r="O222" s="94">
        <f t="shared" si="26"/>
        <v>0</v>
      </c>
      <c r="P222" s="94">
        <f t="shared" si="27"/>
        <v>0</v>
      </c>
      <c r="Q222" s="94">
        <f t="shared" si="28"/>
        <v>0</v>
      </c>
      <c r="R222" s="94">
        <f t="shared" si="29"/>
        <v>0</v>
      </c>
      <c r="S222" s="94">
        <f t="shared" si="30"/>
        <v>0</v>
      </c>
      <c r="T222" t="e">
        <f>VLOOKUP(G222,'FTE Lookup fields'!$A$38:$C$43,3,FALSE)</f>
        <v>#N/A</v>
      </c>
      <c r="U222" t="e">
        <f>VLOOKUP(G222,'FTE Lookup fields'!$A$38:$C$43,2,FALSE)</f>
        <v>#N/A</v>
      </c>
      <c r="V222" s="83" t="str">
        <f t="shared" si="31"/>
        <v>,   / :  [ Company Code #]</v>
      </c>
    </row>
    <row r="223" spans="1:22" s="80" customFormat="1" ht="15" x14ac:dyDescent="0.25">
      <c r="A223" s="40"/>
      <c r="B223" s="40" t="e">
        <f>VLOOKUP(A223,'NETL Codes'!$A$1:$B$57,2,FALSE)</f>
        <v>#N/A</v>
      </c>
      <c r="C223" s="40"/>
      <c r="D223" s="40"/>
      <c r="E223" s="40"/>
      <c r="F223" s="40" t="s">
        <v>58</v>
      </c>
      <c r="G223" s="51" t="s">
        <v>206</v>
      </c>
      <c r="H223" s="79"/>
      <c r="I223" s="41"/>
      <c r="K223" s="81"/>
      <c r="L223" s="131" t="e">
        <f>VLOOKUP(Table1[[#This Row],[14 NETL Labor Support Area (Required)*
(See instructions, and select from pull-down menu.)]],'FTE Lookup fields'!$A$54:$B$57,2,FALSE)</f>
        <v>#N/A</v>
      </c>
      <c r="M223" s="93">
        <f t="shared" si="24"/>
        <v>0</v>
      </c>
      <c r="N223" s="94">
        <f t="shared" si="25"/>
        <v>0</v>
      </c>
      <c r="O223" s="94">
        <f t="shared" si="26"/>
        <v>0</v>
      </c>
      <c r="P223" s="94">
        <f t="shared" si="27"/>
        <v>0</v>
      </c>
      <c r="Q223" s="94">
        <f t="shared" si="28"/>
        <v>0</v>
      </c>
      <c r="R223" s="94">
        <f t="shared" si="29"/>
        <v>0</v>
      </c>
      <c r="S223" s="94">
        <f t="shared" si="30"/>
        <v>0</v>
      </c>
      <c r="T223" t="e">
        <f>VLOOKUP(G223,'FTE Lookup fields'!$A$38:$C$43,3,FALSE)</f>
        <v>#N/A</v>
      </c>
      <c r="U223" t="e">
        <f>VLOOKUP(G223,'FTE Lookup fields'!$A$38:$C$43,2,FALSE)</f>
        <v>#N/A</v>
      </c>
      <c r="V223" s="83" t="str">
        <f t="shared" si="31"/>
        <v>,   / :  [ Company Code #]</v>
      </c>
    </row>
    <row r="224" spans="1:22" s="80" customFormat="1" ht="15" x14ac:dyDescent="0.25">
      <c r="A224" s="40"/>
      <c r="B224" s="40" t="e">
        <f>VLOOKUP(A224,'NETL Codes'!$A$1:$B$57,2,FALSE)</f>
        <v>#N/A</v>
      </c>
      <c r="C224" s="40"/>
      <c r="D224" s="40"/>
      <c r="E224" s="40"/>
      <c r="F224" s="40" t="s">
        <v>58</v>
      </c>
      <c r="G224" s="51" t="s">
        <v>206</v>
      </c>
      <c r="H224" s="79"/>
      <c r="I224" s="41"/>
      <c r="K224" s="81"/>
      <c r="L224" s="131" t="e">
        <f>VLOOKUP(Table1[[#This Row],[14 NETL Labor Support Area (Required)*
(See instructions, and select from pull-down menu.)]],'FTE Lookup fields'!$A$54:$B$57,2,FALSE)</f>
        <v>#N/A</v>
      </c>
      <c r="M224" s="93">
        <f t="shared" si="24"/>
        <v>0</v>
      </c>
      <c r="N224" s="94">
        <f t="shared" si="25"/>
        <v>0</v>
      </c>
      <c r="O224" s="94">
        <f t="shared" si="26"/>
        <v>0</v>
      </c>
      <c r="P224" s="94">
        <f t="shared" si="27"/>
        <v>0</v>
      </c>
      <c r="Q224" s="94">
        <f t="shared" si="28"/>
        <v>0</v>
      </c>
      <c r="R224" s="94">
        <f t="shared" si="29"/>
        <v>0</v>
      </c>
      <c r="S224" s="94">
        <f t="shared" si="30"/>
        <v>0</v>
      </c>
      <c r="T224" t="e">
        <f>VLOOKUP(G224,'FTE Lookup fields'!$A$38:$C$43,3,FALSE)</f>
        <v>#N/A</v>
      </c>
      <c r="U224" t="e">
        <f>VLOOKUP(G224,'FTE Lookup fields'!$A$38:$C$43,2,FALSE)</f>
        <v>#N/A</v>
      </c>
      <c r="V224" s="83" t="str">
        <f t="shared" si="31"/>
        <v>,   / :  [ Company Code #]</v>
      </c>
    </row>
    <row r="225" spans="1:22" s="80" customFormat="1" ht="15" x14ac:dyDescent="0.25">
      <c r="A225" s="40"/>
      <c r="B225" s="40" t="e">
        <f>VLOOKUP(A225,'NETL Codes'!$A$1:$B$57,2,FALSE)</f>
        <v>#N/A</v>
      </c>
      <c r="C225" s="40"/>
      <c r="D225" s="40"/>
      <c r="E225" s="40"/>
      <c r="F225" s="40" t="s">
        <v>58</v>
      </c>
      <c r="G225" s="51" t="s">
        <v>206</v>
      </c>
      <c r="H225" s="79"/>
      <c r="I225" s="41"/>
      <c r="K225" s="81"/>
      <c r="L225" s="131" t="e">
        <f>VLOOKUP(Table1[[#This Row],[14 NETL Labor Support Area (Required)*
(See instructions, and select from pull-down menu.)]],'FTE Lookup fields'!$A$54:$B$57,2,FALSE)</f>
        <v>#N/A</v>
      </c>
      <c r="M225" s="93">
        <f t="shared" si="24"/>
        <v>0</v>
      </c>
      <c r="N225" s="94">
        <f t="shared" si="25"/>
        <v>0</v>
      </c>
      <c r="O225" s="94">
        <f t="shared" si="26"/>
        <v>0</v>
      </c>
      <c r="P225" s="94">
        <f t="shared" si="27"/>
        <v>0</v>
      </c>
      <c r="Q225" s="94">
        <f t="shared" si="28"/>
        <v>0</v>
      </c>
      <c r="R225" s="94">
        <f t="shared" si="29"/>
        <v>0</v>
      </c>
      <c r="S225" s="94">
        <f t="shared" si="30"/>
        <v>0</v>
      </c>
      <c r="T225" t="e">
        <f>VLOOKUP(G225,'FTE Lookup fields'!$A$38:$C$43,3,FALSE)</f>
        <v>#N/A</v>
      </c>
      <c r="U225" t="e">
        <f>VLOOKUP(G225,'FTE Lookup fields'!$A$38:$C$43,2,FALSE)</f>
        <v>#N/A</v>
      </c>
      <c r="V225" s="83" t="str">
        <f t="shared" si="31"/>
        <v>,   / :  [ Company Code #]</v>
      </c>
    </row>
    <row r="226" spans="1:22" s="80" customFormat="1" ht="15" x14ac:dyDescent="0.25">
      <c r="A226" s="40"/>
      <c r="B226" s="40" t="e">
        <f>VLOOKUP(A226,'NETL Codes'!$A$1:$B$57,2,FALSE)</f>
        <v>#N/A</v>
      </c>
      <c r="C226" s="40"/>
      <c r="D226" s="40"/>
      <c r="E226" s="40"/>
      <c r="F226" s="40" t="s">
        <v>58</v>
      </c>
      <c r="G226" s="51" t="s">
        <v>206</v>
      </c>
      <c r="H226" s="79"/>
      <c r="I226" s="41"/>
      <c r="K226" s="81"/>
      <c r="L226" s="131" t="e">
        <f>VLOOKUP(Table1[[#This Row],[14 NETL Labor Support Area (Required)*
(See instructions, and select from pull-down menu.)]],'FTE Lookup fields'!$A$54:$B$57,2,FALSE)</f>
        <v>#N/A</v>
      </c>
      <c r="M226" s="93">
        <f t="shared" si="24"/>
        <v>0</v>
      </c>
      <c r="N226" s="94">
        <f t="shared" si="25"/>
        <v>0</v>
      </c>
      <c r="O226" s="94">
        <f t="shared" si="26"/>
        <v>0</v>
      </c>
      <c r="P226" s="94">
        <f t="shared" si="27"/>
        <v>0</v>
      </c>
      <c r="Q226" s="94">
        <f t="shared" si="28"/>
        <v>0</v>
      </c>
      <c r="R226" s="94">
        <f t="shared" si="29"/>
        <v>0</v>
      </c>
      <c r="S226" s="94">
        <f t="shared" si="30"/>
        <v>0</v>
      </c>
      <c r="T226" t="e">
        <f>VLOOKUP(G226,'FTE Lookup fields'!$A$38:$C$43,3,FALSE)</f>
        <v>#N/A</v>
      </c>
      <c r="U226" t="e">
        <f>VLOOKUP(G226,'FTE Lookup fields'!$A$38:$C$43,2,FALSE)</f>
        <v>#N/A</v>
      </c>
      <c r="V226" s="83" t="str">
        <f t="shared" si="31"/>
        <v>,   / :  [ Company Code #]</v>
      </c>
    </row>
    <row r="227" spans="1:22" s="80" customFormat="1" ht="15" x14ac:dyDescent="0.25">
      <c r="A227" s="40"/>
      <c r="B227" s="40" t="e">
        <f>VLOOKUP(A227,'NETL Codes'!$A$1:$B$57,2,FALSE)</f>
        <v>#N/A</v>
      </c>
      <c r="C227" s="40"/>
      <c r="D227" s="40"/>
      <c r="E227" s="40"/>
      <c r="F227" s="40" t="s">
        <v>58</v>
      </c>
      <c r="G227" s="51" t="s">
        <v>206</v>
      </c>
      <c r="H227" s="79"/>
      <c r="I227" s="41"/>
      <c r="K227" s="81"/>
      <c r="L227" s="131" t="e">
        <f>VLOOKUP(Table1[[#This Row],[14 NETL Labor Support Area (Required)*
(See instructions, and select from pull-down menu.)]],'FTE Lookup fields'!$A$54:$B$57,2,FALSE)</f>
        <v>#N/A</v>
      </c>
      <c r="M227" s="93">
        <f t="shared" si="24"/>
        <v>0</v>
      </c>
      <c r="N227" s="94">
        <f t="shared" si="25"/>
        <v>0</v>
      </c>
      <c r="O227" s="94">
        <f t="shared" si="26"/>
        <v>0</v>
      </c>
      <c r="P227" s="94">
        <f t="shared" si="27"/>
        <v>0</v>
      </c>
      <c r="Q227" s="94">
        <f t="shared" si="28"/>
        <v>0</v>
      </c>
      <c r="R227" s="94">
        <f t="shared" si="29"/>
        <v>0</v>
      </c>
      <c r="S227" s="94">
        <f t="shared" si="30"/>
        <v>0</v>
      </c>
      <c r="T227" t="e">
        <f>VLOOKUP(G227,'FTE Lookup fields'!$A$38:$C$43,3,FALSE)</f>
        <v>#N/A</v>
      </c>
      <c r="U227" t="e">
        <f>VLOOKUP(G227,'FTE Lookup fields'!$A$38:$C$43,2,FALSE)</f>
        <v>#N/A</v>
      </c>
      <c r="V227" s="83" t="str">
        <f t="shared" si="31"/>
        <v>,   / :  [ Company Code #]</v>
      </c>
    </row>
    <row r="228" spans="1:22" s="80" customFormat="1" ht="15" x14ac:dyDescent="0.25">
      <c r="A228" s="40"/>
      <c r="B228" s="40" t="e">
        <f>VLOOKUP(A228,'NETL Codes'!$A$1:$B$57,2,FALSE)</f>
        <v>#N/A</v>
      </c>
      <c r="C228" s="40"/>
      <c r="D228" s="40"/>
      <c r="E228" s="40"/>
      <c r="F228" s="40" t="s">
        <v>58</v>
      </c>
      <c r="G228" s="51" t="s">
        <v>206</v>
      </c>
      <c r="H228" s="79"/>
      <c r="I228" s="41"/>
      <c r="K228" s="81"/>
      <c r="L228" s="131" t="e">
        <f>VLOOKUP(Table1[[#This Row],[14 NETL Labor Support Area (Required)*
(See instructions, and select from pull-down menu.)]],'FTE Lookup fields'!$A$54:$B$57,2,FALSE)</f>
        <v>#N/A</v>
      </c>
      <c r="M228" s="93">
        <f t="shared" si="24"/>
        <v>0</v>
      </c>
      <c r="N228" s="94">
        <f t="shared" si="25"/>
        <v>0</v>
      </c>
      <c r="O228" s="94">
        <f t="shared" si="26"/>
        <v>0</v>
      </c>
      <c r="P228" s="94">
        <f t="shared" si="27"/>
        <v>0</v>
      </c>
      <c r="Q228" s="94">
        <f t="shared" si="28"/>
        <v>0</v>
      </c>
      <c r="R228" s="94">
        <f t="shared" si="29"/>
        <v>0</v>
      </c>
      <c r="S228" s="94">
        <f t="shared" si="30"/>
        <v>0</v>
      </c>
      <c r="T228" t="e">
        <f>VLOOKUP(G228,'FTE Lookup fields'!$A$38:$C$43,3,FALSE)</f>
        <v>#N/A</v>
      </c>
      <c r="U228" t="e">
        <f>VLOOKUP(G228,'FTE Lookup fields'!$A$38:$C$43,2,FALSE)</f>
        <v>#N/A</v>
      </c>
      <c r="V228" s="83" t="str">
        <f t="shared" si="31"/>
        <v>,   / :  [ Company Code #]</v>
      </c>
    </row>
    <row r="229" spans="1:22" s="80" customFormat="1" ht="15" x14ac:dyDescent="0.25">
      <c r="A229" s="40"/>
      <c r="B229" s="40" t="e">
        <f>VLOOKUP(A229,'NETL Codes'!$A$1:$B$57,2,FALSE)</f>
        <v>#N/A</v>
      </c>
      <c r="C229" s="40"/>
      <c r="D229" s="40"/>
      <c r="E229" s="40"/>
      <c r="F229" s="40" t="s">
        <v>58</v>
      </c>
      <c r="G229" s="51" t="s">
        <v>206</v>
      </c>
      <c r="H229" s="79"/>
      <c r="I229" s="41"/>
      <c r="K229" s="81"/>
      <c r="L229" s="131" t="e">
        <f>VLOOKUP(Table1[[#This Row],[14 NETL Labor Support Area (Required)*
(See instructions, and select from pull-down menu.)]],'FTE Lookup fields'!$A$54:$B$57,2,FALSE)</f>
        <v>#N/A</v>
      </c>
      <c r="M229" s="93">
        <f t="shared" si="24"/>
        <v>0</v>
      </c>
      <c r="N229" s="94">
        <f t="shared" si="25"/>
        <v>0</v>
      </c>
      <c r="O229" s="94">
        <f t="shared" si="26"/>
        <v>0</v>
      </c>
      <c r="P229" s="94">
        <f t="shared" si="27"/>
        <v>0</v>
      </c>
      <c r="Q229" s="94">
        <f t="shared" si="28"/>
        <v>0</v>
      </c>
      <c r="R229" s="94">
        <f t="shared" si="29"/>
        <v>0</v>
      </c>
      <c r="S229" s="94">
        <f t="shared" si="30"/>
        <v>0</v>
      </c>
      <c r="T229" t="e">
        <f>VLOOKUP(G229,'FTE Lookup fields'!$A$38:$C$43,3,FALSE)</f>
        <v>#N/A</v>
      </c>
      <c r="U229" t="e">
        <f>VLOOKUP(G229,'FTE Lookup fields'!$A$38:$C$43,2,FALSE)</f>
        <v>#N/A</v>
      </c>
      <c r="V229" s="83" t="str">
        <f t="shared" si="31"/>
        <v>,   / :  [ Company Code #]</v>
      </c>
    </row>
    <row r="230" spans="1:22" s="80" customFormat="1" ht="15" x14ac:dyDescent="0.25">
      <c r="A230" s="40"/>
      <c r="B230" s="40" t="e">
        <f>VLOOKUP(A230,'NETL Codes'!$A$1:$B$57,2,FALSE)</f>
        <v>#N/A</v>
      </c>
      <c r="C230" s="40"/>
      <c r="D230" s="40"/>
      <c r="E230" s="40"/>
      <c r="F230" s="40" t="s">
        <v>58</v>
      </c>
      <c r="G230" s="51" t="s">
        <v>206</v>
      </c>
      <c r="H230" s="79"/>
      <c r="I230" s="41"/>
      <c r="K230" s="81"/>
      <c r="L230" s="131" t="e">
        <f>VLOOKUP(Table1[[#This Row],[14 NETL Labor Support Area (Required)*
(See instructions, and select from pull-down menu.)]],'FTE Lookup fields'!$A$54:$B$57,2,FALSE)</f>
        <v>#N/A</v>
      </c>
      <c r="M230" s="93">
        <f t="shared" si="24"/>
        <v>0</v>
      </c>
      <c r="N230" s="94">
        <f t="shared" si="25"/>
        <v>0</v>
      </c>
      <c r="O230" s="94">
        <f t="shared" si="26"/>
        <v>0</v>
      </c>
      <c r="P230" s="94">
        <f t="shared" si="27"/>
        <v>0</v>
      </c>
      <c r="Q230" s="94">
        <f t="shared" si="28"/>
        <v>0</v>
      </c>
      <c r="R230" s="94">
        <f t="shared" si="29"/>
        <v>0</v>
      </c>
      <c r="S230" s="94">
        <f t="shared" si="30"/>
        <v>0</v>
      </c>
      <c r="T230" t="e">
        <f>VLOOKUP(G230,'FTE Lookup fields'!$A$38:$C$43,3,FALSE)</f>
        <v>#N/A</v>
      </c>
      <c r="U230" t="e">
        <f>VLOOKUP(G230,'FTE Lookup fields'!$A$38:$C$43,2,FALSE)</f>
        <v>#N/A</v>
      </c>
      <c r="V230" s="83" t="str">
        <f t="shared" si="31"/>
        <v>,   / :  [ Company Code #]</v>
      </c>
    </row>
    <row r="231" spans="1:22" s="80" customFormat="1" ht="15" x14ac:dyDescent="0.25">
      <c r="A231" s="40"/>
      <c r="B231" s="40" t="e">
        <f>VLOOKUP(A231,'NETL Codes'!$A$1:$B$57,2,FALSE)</f>
        <v>#N/A</v>
      </c>
      <c r="C231" s="40"/>
      <c r="D231" s="40"/>
      <c r="E231" s="40"/>
      <c r="F231" s="40" t="s">
        <v>58</v>
      </c>
      <c r="G231" s="51" t="s">
        <v>206</v>
      </c>
      <c r="H231" s="79"/>
      <c r="I231" s="41"/>
      <c r="K231" s="81"/>
      <c r="L231" s="131" t="e">
        <f>VLOOKUP(Table1[[#This Row],[14 NETL Labor Support Area (Required)*
(See instructions, and select from pull-down menu.)]],'FTE Lookup fields'!$A$54:$B$57,2,FALSE)</f>
        <v>#N/A</v>
      </c>
      <c r="M231" s="93">
        <f t="shared" si="24"/>
        <v>0</v>
      </c>
      <c r="N231" s="94">
        <f t="shared" si="25"/>
        <v>0</v>
      </c>
      <c r="O231" s="94">
        <f t="shared" si="26"/>
        <v>0</v>
      </c>
      <c r="P231" s="94">
        <f t="shared" si="27"/>
        <v>0</v>
      </c>
      <c r="Q231" s="94">
        <f t="shared" si="28"/>
        <v>0</v>
      </c>
      <c r="R231" s="94">
        <f t="shared" si="29"/>
        <v>0</v>
      </c>
      <c r="S231" s="94">
        <f t="shared" si="30"/>
        <v>0</v>
      </c>
      <c r="T231" t="e">
        <f>VLOOKUP(G231,'FTE Lookup fields'!$A$38:$C$43,3,FALSE)</f>
        <v>#N/A</v>
      </c>
      <c r="U231" t="e">
        <f>VLOOKUP(G231,'FTE Lookup fields'!$A$38:$C$43,2,FALSE)</f>
        <v>#N/A</v>
      </c>
      <c r="V231" s="83" t="str">
        <f t="shared" si="31"/>
        <v>,   / :  [ Company Code #]</v>
      </c>
    </row>
    <row r="232" spans="1:22" s="80" customFormat="1" ht="15" x14ac:dyDescent="0.25">
      <c r="A232" s="40"/>
      <c r="B232" s="40" t="e">
        <f>VLOOKUP(A232,'NETL Codes'!$A$1:$B$57,2,FALSE)</f>
        <v>#N/A</v>
      </c>
      <c r="C232" s="40"/>
      <c r="D232" s="40"/>
      <c r="E232" s="40"/>
      <c r="F232" s="40" t="s">
        <v>58</v>
      </c>
      <c r="G232" s="51" t="s">
        <v>206</v>
      </c>
      <c r="H232" s="79"/>
      <c r="I232" s="41"/>
      <c r="K232" s="81"/>
      <c r="L232" s="131" t="e">
        <f>VLOOKUP(Table1[[#This Row],[14 NETL Labor Support Area (Required)*
(See instructions, and select from pull-down menu.)]],'FTE Lookup fields'!$A$54:$B$57,2,FALSE)</f>
        <v>#N/A</v>
      </c>
      <c r="M232" s="93">
        <f t="shared" si="24"/>
        <v>0</v>
      </c>
      <c r="N232" s="94">
        <f t="shared" si="25"/>
        <v>0</v>
      </c>
      <c r="O232" s="94">
        <f t="shared" si="26"/>
        <v>0</v>
      </c>
      <c r="P232" s="94">
        <f t="shared" si="27"/>
        <v>0</v>
      </c>
      <c r="Q232" s="94">
        <f t="shared" si="28"/>
        <v>0</v>
      </c>
      <c r="R232" s="94">
        <f t="shared" si="29"/>
        <v>0</v>
      </c>
      <c r="S232" s="94">
        <f t="shared" si="30"/>
        <v>0</v>
      </c>
      <c r="T232" t="e">
        <f>VLOOKUP(G232,'FTE Lookup fields'!$A$38:$C$43,3,FALSE)</f>
        <v>#N/A</v>
      </c>
      <c r="U232" t="e">
        <f>VLOOKUP(G232,'FTE Lookup fields'!$A$38:$C$43,2,FALSE)</f>
        <v>#N/A</v>
      </c>
      <c r="V232" s="83" t="str">
        <f t="shared" si="31"/>
        <v>,   / :  [ Company Code #]</v>
      </c>
    </row>
    <row r="233" spans="1:22" s="80" customFormat="1" ht="15" x14ac:dyDescent="0.25">
      <c r="A233" s="40"/>
      <c r="B233" s="40" t="e">
        <f>VLOOKUP(A233,'NETL Codes'!$A$1:$B$57,2,FALSE)</f>
        <v>#N/A</v>
      </c>
      <c r="C233" s="40"/>
      <c r="D233" s="40"/>
      <c r="E233" s="40"/>
      <c r="F233" s="40" t="s">
        <v>58</v>
      </c>
      <c r="G233" s="51" t="s">
        <v>206</v>
      </c>
      <c r="H233" s="79"/>
      <c r="I233" s="41"/>
      <c r="K233" s="81"/>
      <c r="L233" s="131" t="e">
        <f>VLOOKUP(Table1[[#This Row],[14 NETL Labor Support Area (Required)*
(See instructions, and select from pull-down menu.)]],'FTE Lookup fields'!$A$54:$B$57,2,FALSE)</f>
        <v>#N/A</v>
      </c>
      <c r="M233" s="93">
        <f t="shared" si="24"/>
        <v>0</v>
      </c>
      <c r="N233" s="94">
        <f t="shared" si="25"/>
        <v>0</v>
      </c>
      <c r="O233" s="94">
        <f t="shared" si="26"/>
        <v>0</v>
      </c>
      <c r="P233" s="94">
        <f t="shared" si="27"/>
        <v>0</v>
      </c>
      <c r="Q233" s="94">
        <f t="shared" si="28"/>
        <v>0</v>
      </c>
      <c r="R233" s="94">
        <f t="shared" si="29"/>
        <v>0</v>
      </c>
      <c r="S233" s="94">
        <f t="shared" si="30"/>
        <v>0</v>
      </c>
      <c r="T233" t="e">
        <f>VLOOKUP(G233,'FTE Lookup fields'!$A$38:$C$43,3,FALSE)</f>
        <v>#N/A</v>
      </c>
      <c r="U233" t="e">
        <f>VLOOKUP(G233,'FTE Lookup fields'!$A$38:$C$43,2,FALSE)</f>
        <v>#N/A</v>
      </c>
      <c r="V233" s="83" t="str">
        <f t="shared" si="31"/>
        <v>,   / :  [ Company Code #]</v>
      </c>
    </row>
    <row r="234" spans="1:22" s="80" customFormat="1" ht="15" x14ac:dyDescent="0.25">
      <c r="A234" s="40"/>
      <c r="B234" s="40" t="e">
        <f>VLOOKUP(A234,'NETL Codes'!$A$1:$B$57,2,FALSE)</f>
        <v>#N/A</v>
      </c>
      <c r="C234" s="40"/>
      <c r="D234" s="40"/>
      <c r="E234" s="40"/>
      <c r="F234" s="40" t="s">
        <v>58</v>
      </c>
      <c r="G234" s="51" t="s">
        <v>206</v>
      </c>
      <c r="H234" s="79"/>
      <c r="I234" s="41"/>
      <c r="K234" s="81"/>
      <c r="L234" s="131" t="e">
        <f>VLOOKUP(Table1[[#This Row],[14 NETL Labor Support Area (Required)*
(See instructions, and select from pull-down menu.)]],'FTE Lookup fields'!$A$54:$B$57,2,FALSE)</f>
        <v>#N/A</v>
      </c>
      <c r="M234" s="93">
        <f t="shared" si="24"/>
        <v>0</v>
      </c>
      <c r="N234" s="94">
        <f t="shared" si="25"/>
        <v>0</v>
      </c>
      <c r="O234" s="94">
        <f t="shared" si="26"/>
        <v>0</v>
      </c>
      <c r="P234" s="94">
        <f t="shared" si="27"/>
        <v>0</v>
      </c>
      <c r="Q234" s="94">
        <f t="shared" si="28"/>
        <v>0</v>
      </c>
      <c r="R234" s="94">
        <f t="shared" si="29"/>
        <v>0</v>
      </c>
      <c r="S234" s="94">
        <f t="shared" si="30"/>
        <v>0</v>
      </c>
      <c r="T234" t="e">
        <f>VLOOKUP(G234,'FTE Lookup fields'!$A$38:$C$43,3,FALSE)</f>
        <v>#N/A</v>
      </c>
      <c r="U234" t="e">
        <f>VLOOKUP(G234,'FTE Lookup fields'!$A$38:$C$43,2,FALSE)</f>
        <v>#N/A</v>
      </c>
      <c r="V234" s="83" t="str">
        <f t="shared" si="31"/>
        <v>,   / :  [ Company Code #]</v>
      </c>
    </row>
    <row r="235" spans="1:22" s="80" customFormat="1" ht="15" x14ac:dyDescent="0.25">
      <c r="A235" s="40"/>
      <c r="B235" s="40" t="e">
        <f>VLOOKUP(A235,'NETL Codes'!$A$1:$B$57,2,FALSE)</f>
        <v>#N/A</v>
      </c>
      <c r="C235" s="40"/>
      <c r="D235" s="40"/>
      <c r="E235" s="40"/>
      <c r="F235" s="40" t="s">
        <v>58</v>
      </c>
      <c r="G235" s="51" t="s">
        <v>206</v>
      </c>
      <c r="H235" s="79"/>
      <c r="I235" s="41"/>
      <c r="K235" s="81"/>
      <c r="L235" s="131" t="e">
        <f>VLOOKUP(Table1[[#This Row],[14 NETL Labor Support Area (Required)*
(See instructions, and select from pull-down menu.)]],'FTE Lookup fields'!$A$54:$B$57,2,FALSE)</f>
        <v>#N/A</v>
      </c>
      <c r="M235" s="93">
        <f t="shared" si="24"/>
        <v>0</v>
      </c>
      <c r="N235" s="94">
        <f t="shared" si="25"/>
        <v>0</v>
      </c>
      <c r="O235" s="94">
        <f t="shared" si="26"/>
        <v>0</v>
      </c>
      <c r="P235" s="94">
        <f t="shared" si="27"/>
        <v>0</v>
      </c>
      <c r="Q235" s="94">
        <f t="shared" si="28"/>
        <v>0</v>
      </c>
      <c r="R235" s="94">
        <f t="shared" si="29"/>
        <v>0</v>
      </c>
      <c r="S235" s="94">
        <f t="shared" si="30"/>
        <v>0</v>
      </c>
      <c r="T235" t="e">
        <f>VLOOKUP(G235,'FTE Lookup fields'!$A$38:$C$43,3,FALSE)</f>
        <v>#N/A</v>
      </c>
      <c r="U235" t="e">
        <f>VLOOKUP(G235,'FTE Lookup fields'!$A$38:$C$43,2,FALSE)</f>
        <v>#N/A</v>
      </c>
      <c r="V235" s="83" t="str">
        <f t="shared" si="31"/>
        <v>,   / :  [ Company Code #]</v>
      </c>
    </row>
    <row r="236" spans="1:22" s="80" customFormat="1" ht="15" x14ac:dyDescent="0.25">
      <c r="A236" s="40"/>
      <c r="B236" s="40" t="e">
        <f>VLOOKUP(A236,'NETL Codes'!$A$1:$B$57,2,FALSE)</f>
        <v>#N/A</v>
      </c>
      <c r="C236" s="40"/>
      <c r="D236" s="40"/>
      <c r="E236" s="40"/>
      <c r="F236" s="40" t="s">
        <v>58</v>
      </c>
      <c r="G236" s="51" t="s">
        <v>206</v>
      </c>
      <c r="H236" s="79"/>
      <c r="I236" s="41"/>
      <c r="K236" s="81"/>
      <c r="L236" s="131" t="e">
        <f>VLOOKUP(Table1[[#This Row],[14 NETL Labor Support Area (Required)*
(See instructions, and select from pull-down menu.)]],'FTE Lookup fields'!$A$54:$B$57,2,FALSE)</f>
        <v>#N/A</v>
      </c>
      <c r="M236" s="93">
        <f t="shared" si="24"/>
        <v>0</v>
      </c>
      <c r="N236" s="94">
        <f t="shared" si="25"/>
        <v>0</v>
      </c>
      <c r="O236" s="94">
        <f t="shared" si="26"/>
        <v>0</v>
      </c>
      <c r="P236" s="94">
        <f t="shared" si="27"/>
        <v>0</v>
      </c>
      <c r="Q236" s="94">
        <f t="shared" si="28"/>
        <v>0</v>
      </c>
      <c r="R236" s="94">
        <f t="shared" si="29"/>
        <v>0</v>
      </c>
      <c r="S236" s="94">
        <f t="shared" si="30"/>
        <v>0</v>
      </c>
      <c r="T236" t="e">
        <f>VLOOKUP(G236,'FTE Lookup fields'!$A$38:$C$43,3,FALSE)</f>
        <v>#N/A</v>
      </c>
      <c r="U236" t="e">
        <f>VLOOKUP(G236,'FTE Lookup fields'!$A$38:$C$43,2,FALSE)</f>
        <v>#N/A</v>
      </c>
      <c r="V236" s="83" t="str">
        <f t="shared" si="31"/>
        <v>,   / :  [ Company Code #]</v>
      </c>
    </row>
    <row r="237" spans="1:22" s="80" customFormat="1" ht="15" x14ac:dyDescent="0.25">
      <c r="A237" s="40"/>
      <c r="B237" s="40" t="e">
        <f>VLOOKUP(A237,'NETL Codes'!$A$1:$B$57,2,FALSE)</f>
        <v>#N/A</v>
      </c>
      <c r="C237" s="40"/>
      <c r="D237" s="40"/>
      <c r="E237" s="40"/>
      <c r="F237" s="40" t="s">
        <v>58</v>
      </c>
      <c r="G237" s="51" t="s">
        <v>206</v>
      </c>
      <c r="H237" s="79"/>
      <c r="I237" s="41"/>
      <c r="K237" s="81"/>
      <c r="L237" s="131" t="e">
        <f>VLOOKUP(Table1[[#This Row],[14 NETL Labor Support Area (Required)*
(See instructions, and select from pull-down menu.)]],'FTE Lookup fields'!$A$54:$B$57,2,FALSE)</f>
        <v>#N/A</v>
      </c>
      <c r="M237" s="93">
        <f t="shared" si="24"/>
        <v>0</v>
      </c>
      <c r="N237" s="94">
        <f t="shared" si="25"/>
        <v>0</v>
      </c>
      <c r="O237" s="94">
        <f t="shared" si="26"/>
        <v>0</v>
      </c>
      <c r="P237" s="94">
        <f t="shared" si="27"/>
        <v>0</v>
      </c>
      <c r="Q237" s="94">
        <f t="shared" si="28"/>
        <v>0</v>
      </c>
      <c r="R237" s="94">
        <f t="shared" si="29"/>
        <v>0</v>
      </c>
      <c r="S237" s="94">
        <f t="shared" si="30"/>
        <v>0</v>
      </c>
      <c r="T237" t="e">
        <f>VLOOKUP(G237,'FTE Lookup fields'!$A$38:$C$43,3,FALSE)</f>
        <v>#N/A</v>
      </c>
      <c r="U237" t="e">
        <f>VLOOKUP(G237,'FTE Lookup fields'!$A$38:$C$43,2,FALSE)</f>
        <v>#N/A</v>
      </c>
      <c r="V237" s="83" t="str">
        <f t="shared" si="31"/>
        <v>,   / :  [ Company Code #]</v>
      </c>
    </row>
    <row r="238" spans="1:22" s="80" customFormat="1" ht="15" x14ac:dyDescent="0.25">
      <c r="A238" s="40"/>
      <c r="B238" s="40" t="e">
        <f>VLOOKUP(A238,'NETL Codes'!$A$1:$B$57,2,FALSE)</f>
        <v>#N/A</v>
      </c>
      <c r="C238" s="40"/>
      <c r="D238" s="40"/>
      <c r="E238" s="40"/>
      <c r="F238" s="40" t="s">
        <v>58</v>
      </c>
      <c r="G238" s="51" t="s">
        <v>206</v>
      </c>
      <c r="H238" s="79"/>
      <c r="I238" s="41"/>
      <c r="K238" s="81"/>
      <c r="L238" s="131" t="e">
        <f>VLOOKUP(Table1[[#This Row],[14 NETL Labor Support Area (Required)*
(See instructions, and select from pull-down menu.)]],'FTE Lookup fields'!$A$54:$B$57,2,FALSE)</f>
        <v>#N/A</v>
      </c>
      <c r="M238" s="93">
        <f t="shared" si="24"/>
        <v>0</v>
      </c>
      <c r="N238" s="94">
        <f t="shared" si="25"/>
        <v>0</v>
      </c>
      <c r="O238" s="94">
        <f t="shared" si="26"/>
        <v>0</v>
      </c>
      <c r="P238" s="94">
        <f t="shared" si="27"/>
        <v>0</v>
      </c>
      <c r="Q238" s="94">
        <f t="shared" si="28"/>
        <v>0</v>
      </c>
      <c r="R238" s="94">
        <f t="shared" si="29"/>
        <v>0</v>
      </c>
      <c r="S238" s="94">
        <f t="shared" si="30"/>
        <v>0</v>
      </c>
      <c r="T238" t="e">
        <f>VLOOKUP(G238,'FTE Lookup fields'!$A$38:$C$43,3,FALSE)</f>
        <v>#N/A</v>
      </c>
      <c r="U238" t="e">
        <f>VLOOKUP(G238,'FTE Lookup fields'!$A$38:$C$43,2,FALSE)</f>
        <v>#N/A</v>
      </c>
      <c r="V238" s="83" t="str">
        <f t="shared" si="31"/>
        <v>,   / :  [ Company Code #]</v>
      </c>
    </row>
    <row r="239" spans="1:22" s="80" customFormat="1" ht="15" x14ac:dyDescent="0.25">
      <c r="A239" s="40"/>
      <c r="B239" s="40" t="e">
        <f>VLOOKUP(A239,'NETL Codes'!$A$1:$B$57,2,FALSE)</f>
        <v>#N/A</v>
      </c>
      <c r="C239" s="40"/>
      <c r="D239" s="40"/>
      <c r="E239" s="40"/>
      <c r="F239" s="40" t="s">
        <v>58</v>
      </c>
      <c r="G239" s="51" t="s">
        <v>206</v>
      </c>
      <c r="H239" s="79"/>
      <c r="I239" s="41"/>
      <c r="K239" s="81"/>
      <c r="L239" s="131" t="e">
        <f>VLOOKUP(Table1[[#This Row],[14 NETL Labor Support Area (Required)*
(See instructions, and select from pull-down menu.)]],'FTE Lookup fields'!$A$54:$B$57,2,FALSE)</f>
        <v>#N/A</v>
      </c>
      <c r="M239" s="93">
        <f t="shared" si="24"/>
        <v>0</v>
      </c>
      <c r="N239" s="94">
        <f t="shared" si="25"/>
        <v>0</v>
      </c>
      <c r="O239" s="94">
        <f t="shared" si="26"/>
        <v>0</v>
      </c>
      <c r="P239" s="94">
        <f t="shared" si="27"/>
        <v>0</v>
      </c>
      <c r="Q239" s="94">
        <f t="shared" si="28"/>
        <v>0</v>
      </c>
      <c r="R239" s="94">
        <f t="shared" si="29"/>
        <v>0</v>
      </c>
      <c r="S239" s="94">
        <f t="shared" si="30"/>
        <v>0</v>
      </c>
      <c r="T239" t="e">
        <f>VLOOKUP(G239,'FTE Lookup fields'!$A$38:$C$43,3,FALSE)</f>
        <v>#N/A</v>
      </c>
      <c r="U239" t="e">
        <f>VLOOKUP(G239,'FTE Lookup fields'!$A$38:$C$43,2,FALSE)</f>
        <v>#N/A</v>
      </c>
      <c r="V239" s="83" t="str">
        <f t="shared" si="31"/>
        <v>,   / :  [ Company Code #]</v>
      </c>
    </row>
    <row r="240" spans="1:22" s="80" customFormat="1" ht="15" x14ac:dyDescent="0.25">
      <c r="A240" s="40"/>
      <c r="B240" s="40" t="e">
        <f>VLOOKUP(A240,'NETL Codes'!$A$1:$B$57,2,FALSE)</f>
        <v>#N/A</v>
      </c>
      <c r="C240" s="40"/>
      <c r="D240" s="40"/>
      <c r="E240" s="40"/>
      <c r="F240" s="40" t="s">
        <v>58</v>
      </c>
      <c r="G240" s="51" t="s">
        <v>206</v>
      </c>
      <c r="H240" s="79"/>
      <c r="I240" s="41"/>
      <c r="K240" s="81"/>
      <c r="L240" s="131" t="e">
        <f>VLOOKUP(Table1[[#This Row],[14 NETL Labor Support Area (Required)*
(See instructions, and select from pull-down menu.)]],'FTE Lookup fields'!$A$54:$B$57,2,FALSE)</f>
        <v>#N/A</v>
      </c>
      <c r="M240" s="93">
        <f t="shared" si="24"/>
        <v>0</v>
      </c>
      <c r="N240" s="94">
        <f t="shared" si="25"/>
        <v>0</v>
      </c>
      <c r="O240" s="94">
        <f t="shared" si="26"/>
        <v>0</v>
      </c>
      <c r="P240" s="94">
        <f t="shared" si="27"/>
        <v>0</v>
      </c>
      <c r="Q240" s="94">
        <f t="shared" si="28"/>
        <v>0</v>
      </c>
      <c r="R240" s="94">
        <f t="shared" si="29"/>
        <v>0</v>
      </c>
      <c r="S240" s="94">
        <f t="shared" si="30"/>
        <v>0</v>
      </c>
      <c r="T240" t="e">
        <f>VLOOKUP(G240,'FTE Lookup fields'!$A$38:$C$43,3,FALSE)</f>
        <v>#N/A</v>
      </c>
      <c r="U240" t="e">
        <f>VLOOKUP(G240,'FTE Lookup fields'!$A$38:$C$43,2,FALSE)</f>
        <v>#N/A</v>
      </c>
      <c r="V240" s="83" t="str">
        <f t="shared" si="31"/>
        <v>,   / :  [ Company Code #]</v>
      </c>
    </row>
    <row r="241" spans="1:22" s="80" customFormat="1" ht="15" x14ac:dyDescent="0.25">
      <c r="A241" s="40"/>
      <c r="B241" s="40" t="e">
        <f>VLOOKUP(A241,'NETL Codes'!$A$1:$B$57,2,FALSE)</f>
        <v>#N/A</v>
      </c>
      <c r="C241" s="40"/>
      <c r="D241" s="40"/>
      <c r="E241" s="40"/>
      <c r="F241" s="40" t="s">
        <v>58</v>
      </c>
      <c r="G241" s="51" t="s">
        <v>206</v>
      </c>
      <c r="H241" s="79"/>
      <c r="I241" s="41"/>
      <c r="K241" s="81"/>
      <c r="L241" s="131" t="e">
        <f>VLOOKUP(Table1[[#This Row],[14 NETL Labor Support Area (Required)*
(See instructions, and select from pull-down menu.)]],'FTE Lookup fields'!$A$54:$B$57,2,FALSE)</f>
        <v>#N/A</v>
      </c>
      <c r="M241" s="93">
        <f t="shared" si="24"/>
        <v>0</v>
      </c>
      <c r="N241" s="94">
        <f t="shared" si="25"/>
        <v>0</v>
      </c>
      <c r="O241" s="94">
        <f t="shared" si="26"/>
        <v>0</v>
      </c>
      <c r="P241" s="94">
        <f t="shared" si="27"/>
        <v>0</v>
      </c>
      <c r="Q241" s="94">
        <f t="shared" si="28"/>
        <v>0</v>
      </c>
      <c r="R241" s="94">
        <f t="shared" si="29"/>
        <v>0</v>
      </c>
      <c r="S241" s="94">
        <f t="shared" si="30"/>
        <v>0</v>
      </c>
      <c r="T241" t="e">
        <f>VLOOKUP(G241,'FTE Lookup fields'!$A$38:$C$43,3,FALSE)</f>
        <v>#N/A</v>
      </c>
      <c r="U241" t="e">
        <f>VLOOKUP(G241,'FTE Lookup fields'!$A$38:$C$43,2,FALSE)</f>
        <v>#N/A</v>
      </c>
      <c r="V241" s="83" t="str">
        <f t="shared" si="31"/>
        <v>,   / :  [ Company Code #]</v>
      </c>
    </row>
    <row r="242" spans="1:22" s="80" customFormat="1" ht="15" x14ac:dyDescent="0.25">
      <c r="A242" s="40"/>
      <c r="B242" s="40" t="e">
        <f>VLOOKUP(A242,'NETL Codes'!$A$1:$B$57,2,FALSE)</f>
        <v>#N/A</v>
      </c>
      <c r="C242" s="40"/>
      <c r="D242" s="40"/>
      <c r="E242" s="40"/>
      <c r="F242" s="40" t="s">
        <v>58</v>
      </c>
      <c r="G242" s="51" t="s">
        <v>206</v>
      </c>
      <c r="H242" s="79"/>
      <c r="I242" s="41"/>
      <c r="K242" s="81"/>
      <c r="L242" s="131" t="e">
        <f>VLOOKUP(Table1[[#This Row],[14 NETL Labor Support Area (Required)*
(See instructions, and select from pull-down menu.)]],'FTE Lookup fields'!$A$54:$B$57,2,FALSE)</f>
        <v>#N/A</v>
      </c>
      <c r="M242" s="93">
        <f t="shared" si="24"/>
        <v>0</v>
      </c>
      <c r="N242" s="94">
        <f t="shared" si="25"/>
        <v>0</v>
      </c>
      <c r="O242" s="94">
        <f t="shared" si="26"/>
        <v>0</v>
      </c>
      <c r="P242" s="94">
        <f t="shared" si="27"/>
        <v>0</v>
      </c>
      <c r="Q242" s="94">
        <f t="shared" si="28"/>
        <v>0</v>
      </c>
      <c r="R242" s="94">
        <f t="shared" si="29"/>
        <v>0</v>
      </c>
      <c r="S242" s="94">
        <f t="shared" si="30"/>
        <v>0</v>
      </c>
      <c r="T242" t="e">
        <f>VLOOKUP(G242,'FTE Lookup fields'!$A$38:$C$43,3,FALSE)</f>
        <v>#N/A</v>
      </c>
      <c r="U242" t="e">
        <f>VLOOKUP(G242,'FTE Lookup fields'!$A$38:$C$43,2,FALSE)</f>
        <v>#N/A</v>
      </c>
      <c r="V242" s="83" t="str">
        <f t="shared" si="31"/>
        <v>,   / :  [ Company Code #]</v>
      </c>
    </row>
    <row r="243" spans="1:22" s="80" customFormat="1" ht="15" x14ac:dyDescent="0.25">
      <c r="A243" s="40"/>
      <c r="B243" s="40" t="e">
        <f>VLOOKUP(A243,'NETL Codes'!$A$1:$B$57,2,FALSE)</f>
        <v>#N/A</v>
      </c>
      <c r="C243" s="40"/>
      <c r="D243" s="40"/>
      <c r="E243" s="40"/>
      <c r="F243" s="40" t="s">
        <v>58</v>
      </c>
      <c r="G243" s="51" t="s">
        <v>206</v>
      </c>
      <c r="H243" s="79"/>
      <c r="I243" s="41"/>
      <c r="K243" s="81"/>
      <c r="L243" s="131" t="e">
        <f>VLOOKUP(Table1[[#This Row],[14 NETL Labor Support Area (Required)*
(See instructions, and select from pull-down menu.)]],'FTE Lookup fields'!$A$54:$B$57,2,FALSE)</f>
        <v>#N/A</v>
      </c>
      <c r="M243" s="93">
        <f t="shared" si="24"/>
        <v>0</v>
      </c>
      <c r="N243" s="94">
        <f t="shared" si="25"/>
        <v>0</v>
      </c>
      <c r="O243" s="94">
        <f t="shared" si="26"/>
        <v>0</v>
      </c>
      <c r="P243" s="94">
        <f t="shared" si="27"/>
        <v>0</v>
      </c>
      <c r="Q243" s="94">
        <f t="shared" si="28"/>
        <v>0</v>
      </c>
      <c r="R243" s="94">
        <f t="shared" si="29"/>
        <v>0</v>
      </c>
      <c r="S243" s="94">
        <f t="shared" si="30"/>
        <v>0</v>
      </c>
      <c r="T243" t="e">
        <f>VLOOKUP(G243,'FTE Lookup fields'!$A$38:$C$43,3,FALSE)</f>
        <v>#N/A</v>
      </c>
      <c r="U243" t="e">
        <f>VLOOKUP(G243,'FTE Lookup fields'!$A$38:$C$43,2,FALSE)</f>
        <v>#N/A</v>
      </c>
      <c r="V243" s="83" t="str">
        <f t="shared" si="31"/>
        <v>,   / :  [ Company Code #]</v>
      </c>
    </row>
    <row r="244" spans="1:22" s="80" customFormat="1" ht="15" x14ac:dyDescent="0.25">
      <c r="A244" s="40"/>
      <c r="B244" s="40" t="e">
        <f>VLOOKUP(A244,'NETL Codes'!$A$1:$B$57,2,FALSE)</f>
        <v>#N/A</v>
      </c>
      <c r="C244" s="40"/>
      <c r="D244" s="40"/>
      <c r="E244" s="40"/>
      <c r="F244" s="40" t="s">
        <v>58</v>
      </c>
      <c r="G244" s="51" t="s">
        <v>206</v>
      </c>
      <c r="H244" s="79"/>
      <c r="I244" s="41"/>
      <c r="K244" s="81"/>
      <c r="L244" s="131" t="e">
        <f>VLOOKUP(Table1[[#This Row],[14 NETL Labor Support Area (Required)*
(See instructions, and select from pull-down menu.)]],'FTE Lookup fields'!$A$54:$B$57,2,FALSE)</f>
        <v>#N/A</v>
      </c>
      <c r="M244" s="93">
        <f t="shared" si="24"/>
        <v>0</v>
      </c>
      <c r="N244" s="94">
        <f t="shared" si="25"/>
        <v>0</v>
      </c>
      <c r="O244" s="94">
        <f t="shared" si="26"/>
        <v>0</v>
      </c>
      <c r="P244" s="94">
        <f t="shared" si="27"/>
        <v>0</v>
      </c>
      <c r="Q244" s="94">
        <f t="shared" si="28"/>
        <v>0</v>
      </c>
      <c r="R244" s="94">
        <f t="shared" si="29"/>
        <v>0</v>
      </c>
      <c r="S244" s="94">
        <f t="shared" si="30"/>
        <v>0</v>
      </c>
      <c r="T244" t="e">
        <f>VLOOKUP(G244,'FTE Lookup fields'!$A$38:$C$43,3,FALSE)</f>
        <v>#N/A</v>
      </c>
      <c r="U244" t="e">
        <f>VLOOKUP(G244,'FTE Lookup fields'!$A$38:$C$43,2,FALSE)</f>
        <v>#N/A</v>
      </c>
      <c r="V244" s="83" t="str">
        <f t="shared" si="31"/>
        <v>,   / :  [ Company Code #]</v>
      </c>
    </row>
    <row r="245" spans="1:22" s="80" customFormat="1" ht="15" x14ac:dyDescent="0.25">
      <c r="A245" s="40"/>
      <c r="B245" s="40" t="e">
        <f>VLOOKUP(A245,'NETL Codes'!$A$1:$B$57,2,FALSE)</f>
        <v>#N/A</v>
      </c>
      <c r="C245" s="40"/>
      <c r="D245" s="40"/>
      <c r="E245" s="40"/>
      <c r="F245" s="40" t="s">
        <v>58</v>
      </c>
      <c r="G245" s="51" t="s">
        <v>206</v>
      </c>
      <c r="H245" s="79"/>
      <c r="I245" s="41"/>
      <c r="K245" s="81"/>
      <c r="L245" s="131" t="e">
        <f>VLOOKUP(Table1[[#This Row],[14 NETL Labor Support Area (Required)*
(See instructions, and select from pull-down menu.)]],'FTE Lookup fields'!$A$54:$B$57,2,FALSE)</f>
        <v>#N/A</v>
      </c>
      <c r="M245" s="93">
        <f t="shared" si="24"/>
        <v>0</v>
      </c>
      <c r="N245" s="94">
        <f t="shared" si="25"/>
        <v>0</v>
      </c>
      <c r="O245" s="94">
        <f t="shared" si="26"/>
        <v>0</v>
      </c>
      <c r="P245" s="94">
        <f t="shared" si="27"/>
        <v>0</v>
      </c>
      <c r="Q245" s="94">
        <f t="shared" si="28"/>
        <v>0</v>
      </c>
      <c r="R245" s="94">
        <f t="shared" si="29"/>
        <v>0</v>
      </c>
      <c r="S245" s="94">
        <f t="shared" si="30"/>
        <v>0</v>
      </c>
      <c r="T245" t="e">
        <f>VLOOKUP(G245,'FTE Lookup fields'!$A$38:$C$43,3,FALSE)</f>
        <v>#N/A</v>
      </c>
      <c r="U245" t="e">
        <f>VLOOKUP(G245,'FTE Lookup fields'!$A$38:$C$43,2,FALSE)</f>
        <v>#N/A</v>
      </c>
      <c r="V245" s="83" t="str">
        <f t="shared" si="31"/>
        <v>,   / :  [ Company Code #]</v>
      </c>
    </row>
    <row r="246" spans="1:22" s="80" customFormat="1" ht="15" x14ac:dyDescent="0.25">
      <c r="A246" s="40"/>
      <c r="B246" s="40" t="e">
        <f>VLOOKUP(A246,'NETL Codes'!$A$1:$B$57,2,FALSE)</f>
        <v>#N/A</v>
      </c>
      <c r="C246" s="40"/>
      <c r="D246" s="40"/>
      <c r="E246" s="40"/>
      <c r="F246" s="40" t="s">
        <v>58</v>
      </c>
      <c r="G246" s="51" t="s">
        <v>206</v>
      </c>
      <c r="H246" s="79"/>
      <c r="I246" s="41"/>
      <c r="K246" s="81"/>
      <c r="L246" s="131" t="e">
        <f>VLOOKUP(Table1[[#This Row],[14 NETL Labor Support Area (Required)*
(See instructions, and select from pull-down menu.)]],'FTE Lookup fields'!$A$54:$B$57,2,FALSE)</f>
        <v>#N/A</v>
      </c>
      <c r="M246" s="93">
        <f t="shared" si="24"/>
        <v>0</v>
      </c>
      <c r="N246" s="94">
        <f t="shared" si="25"/>
        <v>0</v>
      </c>
      <c r="O246" s="94">
        <f t="shared" si="26"/>
        <v>0</v>
      </c>
      <c r="P246" s="94">
        <f t="shared" si="27"/>
        <v>0</v>
      </c>
      <c r="Q246" s="94">
        <f t="shared" si="28"/>
        <v>0</v>
      </c>
      <c r="R246" s="94">
        <f t="shared" si="29"/>
        <v>0</v>
      </c>
      <c r="S246" s="94">
        <f t="shared" si="30"/>
        <v>0</v>
      </c>
      <c r="T246" t="e">
        <f>VLOOKUP(G246,'FTE Lookup fields'!$A$38:$C$43,3,FALSE)</f>
        <v>#N/A</v>
      </c>
      <c r="U246" t="e">
        <f>VLOOKUP(G246,'FTE Lookup fields'!$A$38:$C$43,2,FALSE)</f>
        <v>#N/A</v>
      </c>
      <c r="V246" s="83" t="str">
        <f t="shared" si="31"/>
        <v>,   / :  [ Company Code #]</v>
      </c>
    </row>
    <row r="247" spans="1:22" s="80" customFormat="1" ht="15" x14ac:dyDescent="0.25">
      <c r="A247" s="40"/>
      <c r="B247" s="40" t="e">
        <f>VLOOKUP(A247,'NETL Codes'!$A$1:$B$57,2,FALSE)</f>
        <v>#N/A</v>
      </c>
      <c r="C247" s="40"/>
      <c r="D247" s="40"/>
      <c r="E247" s="40"/>
      <c r="F247" s="40" t="s">
        <v>58</v>
      </c>
      <c r="G247" s="51" t="s">
        <v>206</v>
      </c>
      <c r="H247" s="79"/>
      <c r="I247" s="41"/>
      <c r="K247" s="81"/>
      <c r="L247" s="131" t="e">
        <f>VLOOKUP(Table1[[#This Row],[14 NETL Labor Support Area (Required)*
(See instructions, and select from pull-down menu.)]],'FTE Lookup fields'!$A$54:$B$57,2,FALSE)</f>
        <v>#N/A</v>
      </c>
      <c r="M247" s="93">
        <f t="shared" si="24"/>
        <v>0</v>
      </c>
      <c r="N247" s="94">
        <f t="shared" si="25"/>
        <v>0</v>
      </c>
      <c r="O247" s="94">
        <f t="shared" si="26"/>
        <v>0</v>
      </c>
      <c r="P247" s="94">
        <f t="shared" si="27"/>
        <v>0</v>
      </c>
      <c r="Q247" s="94">
        <f t="shared" si="28"/>
        <v>0</v>
      </c>
      <c r="R247" s="94">
        <f t="shared" si="29"/>
        <v>0</v>
      </c>
      <c r="S247" s="94">
        <f t="shared" si="30"/>
        <v>0</v>
      </c>
      <c r="T247" t="e">
        <f>VLOOKUP(G247,'FTE Lookup fields'!$A$38:$C$43,3,FALSE)</f>
        <v>#N/A</v>
      </c>
      <c r="U247" t="e">
        <f>VLOOKUP(G247,'FTE Lookup fields'!$A$38:$C$43,2,FALSE)</f>
        <v>#N/A</v>
      </c>
      <c r="V247" s="83" t="str">
        <f t="shared" si="31"/>
        <v>,   / :  [ Company Code #]</v>
      </c>
    </row>
    <row r="248" spans="1:22" s="80" customFormat="1" ht="15" x14ac:dyDescent="0.25">
      <c r="A248" s="40"/>
      <c r="B248" s="40" t="e">
        <f>VLOOKUP(A248,'NETL Codes'!$A$1:$B$57,2,FALSE)</f>
        <v>#N/A</v>
      </c>
      <c r="C248" s="40"/>
      <c r="D248" s="40"/>
      <c r="E248" s="40"/>
      <c r="F248" s="40" t="s">
        <v>58</v>
      </c>
      <c r="G248" s="51" t="s">
        <v>206</v>
      </c>
      <c r="H248" s="79"/>
      <c r="I248" s="41"/>
      <c r="K248" s="81"/>
      <c r="L248" s="131" t="e">
        <f>VLOOKUP(Table1[[#This Row],[14 NETL Labor Support Area (Required)*
(See instructions, and select from pull-down menu.)]],'FTE Lookup fields'!$A$54:$B$57,2,FALSE)</f>
        <v>#N/A</v>
      </c>
      <c r="M248" s="93">
        <f t="shared" si="24"/>
        <v>0</v>
      </c>
      <c r="N248" s="94">
        <f t="shared" si="25"/>
        <v>0</v>
      </c>
      <c r="O248" s="94">
        <f t="shared" si="26"/>
        <v>0</v>
      </c>
      <c r="P248" s="94">
        <f t="shared" si="27"/>
        <v>0</v>
      </c>
      <c r="Q248" s="94">
        <f t="shared" si="28"/>
        <v>0</v>
      </c>
      <c r="R248" s="94">
        <f t="shared" si="29"/>
        <v>0</v>
      </c>
      <c r="S248" s="94">
        <f t="shared" si="30"/>
        <v>0</v>
      </c>
      <c r="T248" t="e">
        <f>VLOOKUP(G248,'FTE Lookup fields'!$A$38:$C$43,3,FALSE)</f>
        <v>#N/A</v>
      </c>
      <c r="U248" t="e">
        <f>VLOOKUP(G248,'FTE Lookup fields'!$A$38:$C$43,2,FALSE)</f>
        <v>#N/A</v>
      </c>
      <c r="V248" s="83" t="str">
        <f t="shared" si="31"/>
        <v>,   / :  [ Company Code #]</v>
      </c>
    </row>
    <row r="249" spans="1:22" s="80" customFormat="1" ht="15" x14ac:dyDescent="0.25">
      <c r="A249" s="40"/>
      <c r="B249" s="40" t="e">
        <f>VLOOKUP(A249,'NETL Codes'!$A$1:$B$57,2,FALSE)</f>
        <v>#N/A</v>
      </c>
      <c r="C249" s="40"/>
      <c r="D249" s="40"/>
      <c r="E249" s="40"/>
      <c r="F249" s="40" t="s">
        <v>58</v>
      </c>
      <c r="G249" s="51" t="s">
        <v>206</v>
      </c>
      <c r="H249" s="79"/>
      <c r="I249" s="41"/>
      <c r="K249" s="81"/>
      <c r="L249" s="131" t="e">
        <f>VLOOKUP(Table1[[#This Row],[14 NETL Labor Support Area (Required)*
(See instructions, and select from pull-down menu.)]],'FTE Lookup fields'!$A$54:$B$57,2,FALSE)</f>
        <v>#N/A</v>
      </c>
      <c r="M249" s="93">
        <f t="shared" si="24"/>
        <v>0</v>
      </c>
      <c r="N249" s="94">
        <f t="shared" si="25"/>
        <v>0</v>
      </c>
      <c r="O249" s="94">
        <f t="shared" si="26"/>
        <v>0</v>
      </c>
      <c r="P249" s="94">
        <f t="shared" si="27"/>
        <v>0</v>
      </c>
      <c r="Q249" s="94">
        <f t="shared" si="28"/>
        <v>0</v>
      </c>
      <c r="R249" s="94">
        <f t="shared" si="29"/>
        <v>0</v>
      </c>
      <c r="S249" s="94">
        <f t="shared" si="30"/>
        <v>0</v>
      </c>
      <c r="T249" t="e">
        <f>VLOOKUP(G249,'FTE Lookup fields'!$A$38:$C$43,3,FALSE)</f>
        <v>#N/A</v>
      </c>
      <c r="U249" t="e">
        <f>VLOOKUP(G249,'FTE Lookup fields'!$A$38:$C$43,2,FALSE)</f>
        <v>#N/A</v>
      </c>
      <c r="V249" s="83" t="str">
        <f t="shared" si="31"/>
        <v>,   / :  [ Company Code #]</v>
      </c>
    </row>
    <row r="250" spans="1:22" s="80" customFormat="1" ht="15" x14ac:dyDescent="0.25">
      <c r="A250" s="40"/>
      <c r="B250" s="40" t="e">
        <f>VLOOKUP(A250,'NETL Codes'!$A$1:$B$57,2,FALSE)</f>
        <v>#N/A</v>
      </c>
      <c r="C250" s="40"/>
      <c r="D250" s="40"/>
      <c r="E250" s="40"/>
      <c r="F250" s="40" t="s">
        <v>58</v>
      </c>
      <c r="G250" s="51" t="s">
        <v>206</v>
      </c>
      <c r="H250" s="79"/>
      <c r="I250" s="41"/>
      <c r="K250" s="81"/>
      <c r="L250" s="131" t="e">
        <f>VLOOKUP(Table1[[#This Row],[14 NETL Labor Support Area (Required)*
(See instructions, and select from pull-down menu.)]],'FTE Lookup fields'!$A$54:$B$57,2,FALSE)</f>
        <v>#N/A</v>
      </c>
      <c r="M250" s="93">
        <f t="shared" si="24"/>
        <v>0</v>
      </c>
      <c r="N250" s="94">
        <f t="shared" si="25"/>
        <v>0</v>
      </c>
      <c r="O250" s="94">
        <f t="shared" si="26"/>
        <v>0</v>
      </c>
      <c r="P250" s="94">
        <f t="shared" si="27"/>
        <v>0</v>
      </c>
      <c r="Q250" s="94">
        <f t="shared" si="28"/>
        <v>0</v>
      </c>
      <c r="R250" s="94">
        <f t="shared" si="29"/>
        <v>0</v>
      </c>
      <c r="S250" s="94">
        <f t="shared" si="30"/>
        <v>0</v>
      </c>
      <c r="T250" t="e">
        <f>VLOOKUP(G250,'FTE Lookup fields'!$A$38:$C$43,3,FALSE)</f>
        <v>#N/A</v>
      </c>
      <c r="U250" t="e">
        <f>VLOOKUP(G250,'FTE Lookup fields'!$A$38:$C$43,2,FALSE)</f>
        <v>#N/A</v>
      </c>
      <c r="V250" s="83" t="str">
        <f t="shared" si="31"/>
        <v>,   / :  [ Company Code #]</v>
      </c>
    </row>
    <row r="251" spans="1:22" s="80" customFormat="1" ht="15" x14ac:dyDescent="0.25">
      <c r="A251" s="40"/>
      <c r="B251" s="40" t="e">
        <f>VLOOKUP(A251,'NETL Codes'!$A$1:$B$57,2,FALSE)</f>
        <v>#N/A</v>
      </c>
      <c r="C251" s="40"/>
      <c r="D251" s="40"/>
      <c r="E251" s="40"/>
      <c r="F251" s="40" t="s">
        <v>58</v>
      </c>
      <c r="G251" s="51" t="s">
        <v>206</v>
      </c>
      <c r="H251" s="79"/>
      <c r="I251" s="41"/>
      <c r="K251" s="81"/>
      <c r="L251" s="131" t="e">
        <f>VLOOKUP(Table1[[#This Row],[14 NETL Labor Support Area (Required)*
(See instructions, and select from pull-down menu.)]],'FTE Lookup fields'!$A$54:$B$57,2,FALSE)</f>
        <v>#N/A</v>
      </c>
      <c r="M251" s="93">
        <f t="shared" si="24"/>
        <v>0</v>
      </c>
      <c r="N251" s="94">
        <f t="shared" si="25"/>
        <v>0</v>
      </c>
      <c r="O251" s="94">
        <f t="shared" si="26"/>
        <v>0</v>
      </c>
      <c r="P251" s="94">
        <f t="shared" si="27"/>
        <v>0</v>
      </c>
      <c r="Q251" s="94">
        <f t="shared" si="28"/>
        <v>0</v>
      </c>
      <c r="R251" s="94">
        <f t="shared" si="29"/>
        <v>0</v>
      </c>
      <c r="S251" s="94">
        <f t="shared" si="30"/>
        <v>0</v>
      </c>
      <c r="T251" t="e">
        <f>VLOOKUP(G251,'FTE Lookup fields'!$A$38:$C$43,3,FALSE)</f>
        <v>#N/A</v>
      </c>
      <c r="U251" t="e">
        <f>VLOOKUP(G251,'FTE Lookup fields'!$A$38:$C$43,2,FALSE)</f>
        <v>#N/A</v>
      </c>
      <c r="V251" s="83" t="str">
        <f t="shared" si="31"/>
        <v>,   / :  [ Company Code #]</v>
      </c>
    </row>
    <row r="252" spans="1:22" s="80" customFormat="1" ht="15" x14ac:dyDescent="0.25">
      <c r="A252" s="40"/>
      <c r="B252" s="40" t="e">
        <f>VLOOKUP(A252,'NETL Codes'!$A$1:$B$57,2,FALSE)</f>
        <v>#N/A</v>
      </c>
      <c r="C252" s="40"/>
      <c r="D252" s="40"/>
      <c r="E252" s="40"/>
      <c r="F252" s="40" t="s">
        <v>58</v>
      </c>
      <c r="G252" s="51" t="s">
        <v>206</v>
      </c>
      <c r="H252" s="79"/>
      <c r="I252" s="41"/>
      <c r="K252" s="81"/>
      <c r="L252" s="131" t="e">
        <f>VLOOKUP(Table1[[#This Row],[14 NETL Labor Support Area (Required)*
(See instructions, and select from pull-down menu.)]],'FTE Lookup fields'!$A$54:$B$57,2,FALSE)</f>
        <v>#N/A</v>
      </c>
      <c r="M252" s="93">
        <f t="shared" si="24"/>
        <v>0</v>
      </c>
      <c r="N252" s="94">
        <f t="shared" si="25"/>
        <v>0</v>
      </c>
      <c r="O252" s="94">
        <f t="shared" si="26"/>
        <v>0</v>
      </c>
      <c r="P252" s="94">
        <f t="shared" si="27"/>
        <v>0</v>
      </c>
      <c r="Q252" s="94">
        <f t="shared" si="28"/>
        <v>0</v>
      </c>
      <c r="R252" s="94">
        <f t="shared" si="29"/>
        <v>0</v>
      </c>
      <c r="S252" s="94">
        <f t="shared" si="30"/>
        <v>0</v>
      </c>
      <c r="T252" t="e">
        <f>VLOOKUP(G252,'FTE Lookup fields'!$A$38:$C$43,3,FALSE)</f>
        <v>#N/A</v>
      </c>
      <c r="U252" t="e">
        <f>VLOOKUP(G252,'FTE Lookup fields'!$A$38:$C$43,2,FALSE)</f>
        <v>#N/A</v>
      </c>
      <c r="V252" s="83" t="str">
        <f t="shared" si="31"/>
        <v>,   / :  [ Company Code #]</v>
      </c>
    </row>
    <row r="253" spans="1:22" s="80" customFormat="1" ht="15" x14ac:dyDescent="0.25">
      <c r="A253" s="40"/>
      <c r="B253" s="40" t="e">
        <f>VLOOKUP(A253,'NETL Codes'!$A$1:$B$57,2,FALSE)</f>
        <v>#N/A</v>
      </c>
      <c r="C253" s="40"/>
      <c r="D253" s="40"/>
      <c r="E253" s="40"/>
      <c r="F253" s="40" t="s">
        <v>58</v>
      </c>
      <c r="G253" s="51" t="s">
        <v>206</v>
      </c>
      <c r="H253" s="79"/>
      <c r="I253" s="41"/>
      <c r="K253" s="81"/>
      <c r="L253" s="131" t="e">
        <f>VLOOKUP(Table1[[#This Row],[14 NETL Labor Support Area (Required)*
(See instructions, and select from pull-down menu.)]],'FTE Lookup fields'!$A$54:$B$57,2,FALSE)</f>
        <v>#N/A</v>
      </c>
      <c r="M253" s="93">
        <f t="shared" si="24"/>
        <v>0</v>
      </c>
      <c r="N253" s="94">
        <f t="shared" si="25"/>
        <v>0</v>
      </c>
      <c r="O253" s="94">
        <f t="shared" si="26"/>
        <v>0</v>
      </c>
      <c r="P253" s="94">
        <f t="shared" si="27"/>
        <v>0</v>
      </c>
      <c r="Q253" s="94">
        <f t="shared" si="28"/>
        <v>0</v>
      </c>
      <c r="R253" s="94">
        <f t="shared" si="29"/>
        <v>0</v>
      </c>
      <c r="S253" s="94">
        <f t="shared" si="30"/>
        <v>0</v>
      </c>
      <c r="T253" t="e">
        <f>VLOOKUP(G253,'FTE Lookup fields'!$A$38:$C$43,3,FALSE)</f>
        <v>#N/A</v>
      </c>
      <c r="U253" t="e">
        <f>VLOOKUP(G253,'FTE Lookup fields'!$A$38:$C$43,2,FALSE)</f>
        <v>#N/A</v>
      </c>
      <c r="V253" s="83" t="str">
        <f t="shared" si="31"/>
        <v>,   / :  [ Company Code #]</v>
      </c>
    </row>
    <row r="254" spans="1:22" s="80" customFormat="1" ht="15" x14ac:dyDescent="0.25">
      <c r="A254" s="40"/>
      <c r="B254" s="40" t="e">
        <f>VLOOKUP(A254,'NETL Codes'!$A$1:$B$57,2,FALSE)</f>
        <v>#N/A</v>
      </c>
      <c r="C254" s="40"/>
      <c r="D254" s="40"/>
      <c r="E254" s="40"/>
      <c r="F254" s="40" t="s">
        <v>58</v>
      </c>
      <c r="G254" s="51" t="s">
        <v>206</v>
      </c>
      <c r="H254" s="79"/>
      <c r="I254" s="41"/>
      <c r="K254" s="81"/>
      <c r="L254" s="131" t="e">
        <f>VLOOKUP(Table1[[#This Row],[14 NETL Labor Support Area (Required)*
(See instructions, and select from pull-down menu.)]],'FTE Lookup fields'!$A$54:$B$57,2,FALSE)</f>
        <v>#N/A</v>
      </c>
      <c r="M254" s="93">
        <f t="shared" si="24"/>
        <v>0</v>
      </c>
      <c r="N254" s="94">
        <f t="shared" si="25"/>
        <v>0</v>
      </c>
      <c r="O254" s="94">
        <f t="shared" si="26"/>
        <v>0</v>
      </c>
      <c r="P254" s="94">
        <f t="shared" si="27"/>
        <v>0</v>
      </c>
      <c r="Q254" s="94">
        <f t="shared" si="28"/>
        <v>0</v>
      </c>
      <c r="R254" s="94">
        <f t="shared" si="29"/>
        <v>0</v>
      </c>
      <c r="S254" s="94">
        <f t="shared" si="30"/>
        <v>0</v>
      </c>
      <c r="T254" t="e">
        <f>VLOOKUP(G254,'FTE Lookup fields'!$A$38:$C$43,3,FALSE)</f>
        <v>#N/A</v>
      </c>
      <c r="U254" t="e">
        <f>VLOOKUP(G254,'FTE Lookup fields'!$A$38:$C$43,2,FALSE)</f>
        <v>#N/A</v>
      </c>
      <c r="V254" s="83" t="str">
        <f t="shared" si="31"/>
        <v>,   / :  [ Company Code #]</v>
      </c>
    </row>
    <row r="255" spans="1:22" s="80" customFormat="1" ht="15" x14ac:dyDescent="0.25">
      <c r="A255" s="40"/>
      <c r="B255" s="40" t="e">
        <f>VLOOKUP(A255,'NETL Codes'!$A$1:$B$57,2,FALSE)</f>
        <v>#N/A</v>
      </c>
      <c r="C255" s="40"/>
      <c r="D255" s="40"/>
      <c r="E255" s="40"/>
      <c r="F255" s="40" t="s">
        <v>58</v>
      </c>
      <c r="G255" s="51" t="s">
        <v>206</v>
      </c>
      <c r="H255" s="79"/>
      <c r="I255" s="41"/>
      <c r="K255" s="81"/>
      <c r="L255" s="131" t="e">
        <f>VLOOKUP(Table1[[#This Row],[14 NETL Labor Support Area (Required)*
(See instructions, and select from pull-down menu.)]],'FTE Lookup fields'!$A$54:$B$57,2,FALSE)</f>
        <v>#N/A</v>
      </c>
      <c r="M255" s="93">
        <f t="shared" si="24"/>
        <v>0</v>
      </c>
      <c r="N255" s="94">
        <f t="shared" si="25"/>
        <v>0</v>
      </c>
      <c r="O255" s="94">
        <f t="shared" si="26"/>
        <v>0</v>
      </c>
      <c r="P255" s="94">
        <f t="shared" si="27"/>
        <v>0</v>
      </c>
      <c r="Q255" s="94">
        <f t="shared" si="28"/>
        <v>0</v>
      </c>
      <c r="R255" s="94">
        <f t="shared" si="29"/>
        <v>0</v>
      </c>
      <c r="S255" s="94">
        <f t="shared" si="30"/>
        <v>0</v>
      </c>
      <c r="T255" t="e">
        <f>VLOOKUP(G255,'FTE Lookup fields'!$A$38:$C$43,3,FALSE)</f>
        <v>#N/A</v>
      </c>
      <c r="U255" t="e">
        <f>VLOOKUP(G255,'FTE Lookup fields'!$A$38:$C$43,2,FALSE)</f>
        <v>#N/A</v>
      </c>
      <c r="V255" s="83" t="str">
        <f t="shared" si="31"/>
        <v>,   / :  [ Company Code #]</v>
      </c>
    </row>
    <row r="256" spans="1:22" s="80" customFormat="1" ht="15" x14ac:dyDescent="0.25">
      <c r="A256" s="40"/>
      <c r="B256" s="40" t="e">
        <f>VLOOKUP(A256,'NETL Codes'!$A$1:$B$57,2,FALSE)</f>
        <v>#N/A</v>
      </c>
      <c r="C256" s="40"/>
      <c r="D256" s="40"/>
      <c r="E256" s="40"/>
      <c r="F256" s="40" t="s">
        <v>58</v>
      </c>
      <c r="G256" s="51" t="s">
        <v>206</v>
      </c>
      <c r="H256" s="79"/>
      <c r="I256" s="41"/>
      <c r="K256" s="81"/>
      <c r="L256" s="131" t="e">
        <f>VLOOKUP(Table1[[#This Row],[14 NETL Labor Support Area (Required)*
(See instructions, and select from pull-down menu.)]],'FTE Lookup fields'!$A$54:$B$57,2,FALSE)</f>
        <v>#N/A</v>
      </c>
      <c r="M256" s="93">
        <f t="shared" si="24"/>
        <v>0</v>
      </c>
      <c r="N256" s="94">
        <f t="shared" si="25"/>
        <v>0</v>
      </c>
      <c r="O256" s="94">
        <f t="shared" si="26"/>
        <v>0</v>
      </c>
      <c r="P256" s="94">
        <f t="shared" si="27"/>
        <v>0</v>
      </c>
      <c r="Q256" s="94">
        <f t="shared" si="28"/>
        <v>0</v>
      </c>
      <c r="R256" s="94">
        <f t="shared" si="29"/>
        <v>0</v>
      </c>
      <c r="S256" s="94">
        <f t="shared" si="30"/>
        <v>0</v>
      </c>
      <c r="T256" t="e">
        <f>VLOOKUP(G256,'FTE Lookup fields'!$A$38:$C$43,3,FALSE)</f>
        <v>#N/A</v>
      </c>
      <c r="U256" t="e">
        <f>VLOOKUP(G256,'FTE Lookup fields'!$A$38:$C$43,2,FALSE)</f>
        <v>#N/A</v>
      </c>
      <c r="V256" s="83" t="str">
        <f t="shared" si="31"/>
        <v>,   / :  [ Company Code #]</v>
      </c>
    </row>
    <row r="257" spans="1:22" s="80" customFormat="1" ht="15" x14ac:dyDescent="0.25">
      <c r="A257" s="40"/>
      <c r="B257" s="40" t="e">
        <f>VLOOKUP(A257,'NETL Codes'!$A$1:$B$57,2,FALSE)</f>
        <v>#N/A</v>
      </c>
      <c r="C257" s="40"/>
      <c r="D257" s="40"/>
      <c r="E257" s="40"/>
      <c r="F257" s="40" t="s">
        <v>58</v>
      </c>
      <c r="G257" s="51" t="s">
        <v>206</v>
      </c>
      <c r="H257" s="79"/>
      <c r="I257" s="41"/>
      <c r="K257" s="81"/>
      <c r="L257" s="131" t="e">
        <f>VLOOKUP(Table1[[#This Row],[14 NETL Labor Support Area (Required)*
(See instructions, and select from pull-down menu.)]],'FTE Lookup fields'!$A$54:$B$57,2,FALSE)</f>
        <v>#N/A</v>
      </c>
      <c r="M257" s="93">
        <f t="shared" si="24"/>
        <v>0</v>
      </c>
      <c r="N257" s="94">
        <f t="shared" si="25"/>
        <v>0</v>
      </c>
      <c r="O257" s="94">
        <f t="shared" si="26"/>
        <v>0</v>
      </c>
      <c r="P257" s="94">
        <f t="shared" si="27"/>
        <v>0</v>
      </c>
      <c r="Q257" s="94">
        <f t="shared" si="28"/>
        <v>0</v>
      </c>
      <c r="R257" s="94">
        <f t="shared" si="29"/>
        <v>0</v>
      </c>
      <c r="S257" s="94">
        <f t="shared" si="30"/>
        <v>0</v>
      </c>
      <c r="T257" t="e">
        <f>VLOOKUP(G257,'FTE Lookup fields'!$A$38:$C$43,3,FALSE)</f>
        <v>#N/A</v>
      </c>
      <c r="U257" t="e">
        <f>VLOOKUP(G257,'FTE Lookup fields'!$A$38:$C$43,2,FALSE)</f>
        <v>#N/A</v>
      </c>
      <c r="V257" s="83" t="str">
        <f t="shared" si="31"/>
        <v>,   / :  [ Company Code #]</v>
      </c>
    </row>
    <row r="258" spans="1:22" s="80" customFormat="1" ht="15" x14ac:dyDescent="0.25">
      <c r="A258" s="40"/>
      <c r="B258" s="40" t="e">
        <f>VLOOKUP(A258,'NETL Codes'!$A$1:$B$57,2,FALSE)</f>
        <v>#N/A</v>
      </c>
      <c r="C258" s="40"/>
      <c r="D258" s="40"/>
      <c r="E258" s="40"/>
      <c r="F258" s="40" t="s">
        <v>58</v>
      </c>
      <c r="G258" s="51" t="s">
        <v>206</v>
      </c>
      <c r="H258" s="79"/>
      <c r="I258" s="41"/>
      <c r="K258" s="81"/>
      <c r="L258" s="131" t="e">
        <f>VLOOKUP(Table1[[#This Row],[14 NETL Labor Support Area (Required)*
(See instructions, and select from pull-down menu.)]],'FTE Lookup fields'!$A$54:$B$57,2,FALSE)</f>
        <v>#N/A</v>
      </c>
      <c r="M258" s="93">
        <f t="shared" si="24"/>
        <v>0</v>
      </c>
      <c r="N258" s="94">
        <f t="shared" si="25"/>
        <v>0</v>
      </c>
      <c r="O258" s="94">
        <f t="shared" si="26"/>
        <v>0</v>
      </c>
      <c r="P258" s="94">
        <f t="shared" si="27"/>
        <v>0</v>
      </c>
      <c r="Q258" s="94">
        <f t="shared" si="28"/>
        <v>0</v>
      </c>
      <c r="R258" s="94">
        <f t="shared" si="29"/>
        <v>0</v>
      </c>
      <c r="S258" s="94">
        <f t="shared" si="30"/>
        <v>0</v>
      </c>
      <c r="T258" t="e">
        <f>VLOOKUP(G258,'FTE Lookup fields'!$A$38:$C$43,3,FALSE)</f>
        <v>#N/A</v>
      </c>
      <c r="U258" t="e">
        <f>VLOOKUP(G258,'FTE Lookup fields'!$A$38:$C$43,2,FALSE)</f>
        <v>#N/A</v>
      </c>
      <c r="V258" s="83" t="str">
        <f t="shared" si="31"/>
        <v>,   / :  [ Company Code #]</v>
      </c>
    </row>
    <row r="259" spans="1:22" s="80" customFormat="1" ht="15" x14ac:dyDescent="0.25">
      <c r="A259" s="40"/>
      <c r="B259" s="40" t="e">
        <f>VLOOKUP(A259,'NETL Codes'!$A$1:$B$57,2,FALSE)</f>
        <v>#N/A</v>
      </c>
      <c r="C259" s="40"/>
      <c r="D259" s="40"/>
      <c r="E259" s="40"/>
      <c r="F259" s="40" t="s">
        <v>58</v>
      </c>
      <c r="G259" s="51" t="s">
        <v>206</v>
      </c>
      <c r="H259" s="79"/>
      <c r="I259" s="41"/>
      <c r="K259" s="81"/>
      <c r="L259" s="131" t="e">
        <f>VLOOKUP(Table1[[#This Row],[14 NETL Labor Support Area (Required)*
(See instructions, and select from pull-down menu.)]],'FTE Lookup fields'!$A$54:$B$57,2,FALSE)</f>
        <v>#N/A</v>
      </c>
      <c r="M259" s="93">
        <f t="shared" si="24"/>
        <v>0</v>
      </c>
      <c r="N259" s="94">
        <f t="shared" si="25"/>
        <v>0</v>
      </c>
      <c r="O259" s="94">
        <f t="shared" si="26"/>
        <v>0</v>
      </c>
      <c r="P259" s="94">
        <f t="shared" si="27"/>
        <v>0</v>
      </c>
      <c r="Q259" s="94">
        <f t="shared" si="28"/>
        <v>0</v>
      </c>
      <c r="R259" s="94">
        <f t="shared" si="29"/>
        <v>0</v>
      </c>
      <c r="S259" s="94">
        <f t="shared" si="30"/>
        <v>0</v>
      </c>
      <c r="T259" t="e">
        <f>VLOOKUP(G259,'FTE Lookup fields'!$A$38:$C$43,3,FALSE)</f>
        <v>#N/A</v>
      </c>
      <c r="U259" t="e">
        <f>VLOOKUP(G259,'FTE Lookup fields'!$A$38:$C$43,2,FALSE)</f>
        <v>#N/A</v>
      </c>
      <c r="V259" s="83" t="str">
        <f t="shared" si="31"/>
        <v>,   / :  [ Company Code #]</v>
      </c>
    </row>
    <row r="260" spans="1:22" s="80" customFormat="1" ht="15" x14ac:dyDescent="0.25">
      <c r="A260" s="40"/>
      <c r="B260" s="40" t="e">
        <f>VLOOKUP(A260,'NETL Codes'!$A$1:$B$57,2,FALSE)</f>
        <v>#N/A</v>
      </c>
      <c r="C260" s="40"/>
      <c r="D260" s="40"/>
      <c r="E260" s="40"/>
      <c r="F260" s="40" t="s">
        <v>58</v>
      </c>
      <c r="G260" s="51" t="s">
        <v>206</v>
      </c>
      <c r="H260" s="79"/>
      <c r="I260" s="41"/>
      <c r="K260" s="81"/>
      <c r="L260" s="131" t="e">
        <f>VLOOKUP(Table1[[#This Row],[14 NETL Labor Support Area (Required)*
(See instructions, and select from pull-down menu.)]],'FTE Lookup fields'!$A$54:$B$57,2,FALSE)</f>
        <v>#N/A</v>
      </c>
      <c r="M260" s="93">
        <f t="shared" si="24"/>
        <v>0</v>
      </c>
      <c r="N260" s="94">
        <f t="shared" si="25"/>
        <v>0</v>
      </c>
      <c r="O260" s="94">
        <f t="shared" si="26"/>
        <v>0</v>
      </c>
      <c r="P260" s="94">
        <f t="shared" si="27"/>
        <v>0</v>
      </c>
      <c r="Q260" s="94">
        <f t="shared" si="28"/>
        <v>0</v>
      </c>
      <c r="R260" s="94">
        <f t="shared" si="29"/>
        <v>0</v>
      </c>
      <c r="S260" s="94">
        <f t="shared" si="30"/>
        <v>0</v>
      </c>
      <c r="T260" t="e">
        <f>VLOOKUP(G260,'FTE Lookup fields'!$A$38:$C$43,3,FALSE)</f>
        <v>#N/A</v>
      </c>
      <c r="U260" t="e">
        <f>VLOOKUP(G260,'FTE Lookup fields'!$A$38:$C$43,2,FALSE)</f>
        <v>#N/A</v>
      </c>
      <c r="V260" s="83" t="str">
        <f t="shared" si="31"/>
        <v>,   / :  [ Company Code #]</v>
      </c>
    </row>
    <row r="261" spans="1:22" s="80" customFormat="1" ht="15" x14ac:dyDescent="0.25">
      <c r="A261" s="40"/>
      <c r="B261" s="40" t="e">
        <f>VLOOKUP(A261,'NETL Codes'!$A$1:$B$57,2,FALSE)</f>
        <v>#N/A</v>
      </c>
      <c r="C261" s="40"/>
      <c r="D261" s="40"/>
      <c r="E261" s="40"/>
      <c r="F261" s="40" t="s">
        <v>58</v>
      </c>
      <c r="G261" s="51" t="s">
        <v>206</v>
      </c>
      <c r="H261" s="79"/>
      <c r="I261" s="41"/>
      <c r="K261" s="81"/>
      <c r="L261" s="131" t="e">
        <f>VLOOKUP(Table1[[#This Row],[14 NETL Labor Support Area (Required)*
(See instructions, and select from pull-down menu.)]],'FTE Lookup fields'!$A$54:$B$57,2,FALSE)</f>
        <v>#N/A</v>
      </c>
      <c r="M261" s="93">
        <f t="shared" si="24"/>
        <v>0</v>
      </c>
      <c r="N261" s="94">
        <f t="shared" si="25"/>
        <v>0</v>
      </c>
      <c r="O261" s="94">
        <f t="shared" si="26"/>
        <v>0</v>
      </c>
      <c r="P261" s="94">
        <f t="shared" si="27"/>
        <v>0</v>
      </c>
      <c r="Q261" s="94">
        <f t="shared" si="28"/>
        <v>0</v>
      </c>
      <c r="R261" s="94">
        <f t="shared" si="29"/>
        <v>0</v>
      </c>
      <c r="S261" s="94">
        <f t="shared" si="30"/>
        <v>0</v>
      </c>
      <c r="T261" t="e">
        <f>VLOOKUP(G261,'FTE Lookup fields'!$A$38:$C$43,3,FALSE)</f>
        <v>#N/A</v>
      </c>
      <c r="U261" t="e">
        <f>VLOOKUP(G261,'FTE Lookup fields'!$A$38:$C$43,2,FALSE)</f>
        <v>#N/A</v>
      </c>
      <c r="V261" s="83" t="str">
        <f t="shared" si="31"/>
        <v>,   / :  [ Company Code #]</v>
      </c>
    </row>
    <row r="262" spans="1:22" s="80" customFormat="1" ht="15" x14ac:dyDescent="0.25">
      <c r="A262" s="40"/>
      <c r="B262" s="40" t="e">
        <f>VLOOKUP(A262,'NETL Codes'!$A$1:$B$57,2,FALSE)</f>
        <v>#N/A</v>
      </c>
      <c r="C262" s="40"/>
      <c r="D262" s="40"/>
      <c r="E262" s="40"/>
      <c r="F262" s="40" t="s">
        <v>58</v>
      </c>
      <c r="G262" s="51" t="s">
        <v>206</v>
      </c>
      <c r="H262" s="79"/>
      <c r="I262" s="41"/>
      <c r="K262" s="81"/>
      <c r="L262" s="131" t="e">
        <f>VLOOKUP(Table1[[#This Row],[14 NETL Labor Support Area (Required)*
(See instructions, and select from pull-down menu.)]],'FTE Lookup fields'!$A$54:$B$57,2,FALSE)</f>
        <v>#N/A</v>
      </c>
      <c r="M262" s="93">
        <f t="shared" ref="M262:M325" si="32">IF($I262="A",$H262,0)</f>
        <v>0</v>
      </c>
      <c r="N262" s="94">
        <f t="shared" ref="N262:N325" si="33">IF($I262="P",$H262,0)</f>
        <v>0</v>
      </c>
      <c r="O262" s="94">
        <f t="shared" ref="O262:O325" si="34">IF($I262="M",$H262,0)</f>
        <v>0</v>
      </c>
      <c r="P262" s="94">
        <f t="shared" ref="P262:P325" si="35">IF($I262="H",$H262,0)</f>
        <v>0</v>
      </c>
      <c r="Q262" s="94">
        <f t="shared" ref="Q262:Q325" si="36">IF($I262="AK",$H262,0)</f>
        <v>0</v>
      </c>
      <c r="R262" s="94">
        <f t="shared" ref="R262:R325" si="37">IF($I262="R-LO",$H262,0)</f>
        <v>0</v>
      </c>
      <c r="S262" s="94">
        <f t="shared" ref="S262:S325" si="38">IF($I262="R-US",$H262,0)</f>
        <v>0</v>
      </c>
      <c r="T262" t="e">
        <f>VLOOKUP(G262,'FTE Lookup fields'!$A$38:$C$43,3,FALSE)</f>
        <v>#N/A</v>
      </c>
      <c r="U262" t="e">
        <f>VLOOKUP(G262,'FTE Lookup fields'!$A$38:$C$43,2,FALSE)</f>
        <v>#N/A</v>
      </c>
      <c r="V262" s="83" t="str">
        <f t="shared" ref="V262:V325" si="39">D262&amp;", "&amp;E262&amp;"  / "&amp;C262&amp;": "&amp;" "&amp;"["&amp;G262&amp;"]"</f>
        <v>,   / :  [ Company Code #]</v>
      </c>
    </row>
    <row r="263" spans="1:22" s="80" customFormat="1" ht="15" x14ac:dyDescent="0.25">
      <c r="A263" s="40"/>
      <c r="B263" s="40" t="e">
        <f>VLOOKUP(A263,'NETL Codes'!$A$1:$B$57,2,FALSE)</f>
        <v>#N/A</v>
      </c>
      <c r="C263" s="40"/>
      <c r="D263" s="40"/>
      <c r="E263" s="40"/>
      <c r="F263" s="40" t="s">
        <v>58</v>
      </c>
      <c r="G263" s="51" t="s">
        <v>206</v>
      </c>
      <c r="H263" s="79"/>
      <c r="I263" s="41"/>
      <c r="K263" s="81"/>
      <c r="L263" s="131" t="e">
        <f>VLOOKUP(Table1[[#This Row],[14 NETL Labor Support Area (Required)*
(See instructions, and select from pull-down menu.)]],'FTE Lookup fields'!$A$54:$B$57,2,FALSE)</f>
        <v>#N/A</v>
      </c>
      <c r="M263" s="93">
        <f t="shared" si="32"/>
        <v>0</v>
      </c>
      <c r="N263" s="94">
        <f t="shared" si="33"/>
        <v>0</v>
      </c>
      <c r="O263" s="94">
        <f t="shared" si="34"/>
        <v>0</v>
      </c>
      <c r="P263" s="94">
        <f t="shared" si="35"/>
        <v>0</v>
      </c>
      <c r="Q263" s="94">
        <f t="shared" si="36"/>
        <v>0</v>
      </c>
      <c r="R263" s="94">
        <f t="shared" si="37"/>
        <v>0</v>
      </c>
      <c r="S263" s="94">
        <f t="shared" si="38"/>
        <v>0</v>
      </c>
      <c r="T263" t="e">
        <f>VLOOKUP(G263,'FTE Lookup fields'!$A$38:$C$43,3,FALSE)</f>
        <v>#N/A</v>
      </c>
      <c r="U263" t="e">
        <f>VLOOKUP(G263,'FTE Lookup fields'!$A$38:$C$43,2,FALSE)</f>
        <v>#N/A</v>
      </c>
      <c r="V263" s="83" t="str">
        <f t="shared" si="39"/>
        <v>,   / :  [ Company Code #]</v>
      </c>
    </row>
    <row r="264" spans="1:22" s="80" customFormat="1" ht="15" x14ac:dyDescent="0.25">
      <c r="A264" s="40"/>
      <c r="B264" s="40" t="e">
        <f>VLOOKUP(A264,'NETL Codes'!$A$1:$B$57,2,FALSE)</f>
        <v>#N/A</v>
      </c>
      <c r="C264" s="40"/>
      <c r="D264" s="40"/>
      <c r="E264" s="40"/>
      <c r="F264" s="40" t="s">
        <v>58</v>
      </c>
      <c r="G264" s="51" t="s">
        <v>206</v>
      </c>
      <c r="H264" s="79"/>
      <c r="I264" s="41"/>
      <c r="K264" s="81"/>
      <c r="L264" s="131" t="e">
        <f>VLOOKUP(Table1[[#This Row],[14 NETL Labor Support Area (Required)*
(See instructions, and select from pull-down menu.)]],'FTE Lookup fields'!$A$54:$B$57,2,FALSE)</f>
        <v>#N/A</v>
      </c>
      <c r="M264" s="93">
        <f t="shared" si="32"/>
        <v>0</v>
      </c>
      <c r="N264" s="94">
        <f t="shared" si="33"/>
        <v>0</v>
      </c>
      <c r="O264" s="94">
        <f t="shared" si="34"/>
        <v>0</v>
      </c>
      <c r="P264" s="94">
        <f t="shared" si="35"/>
        <v>0</v>
      </c>
      <c r="Q264" s="94">
        <f t="shared" si="36"/>
        <v>0</v>
      </c>
      <c r="R264" s="94">
        <f t="shared" si="37"/>
        <v>0</v>
      </c>
      <c r="S264" s="94">
        <f t="shared" si="38"/>
        <v>0</v>
      </c>
      <c r="T264" t="e">
        <f>VLOOKUP(G264,'FTE Lookup fields'!$A$38:$C$43,3,FALSE)</f>
        <v>#N/A</v>
      </c>
      <c r="U264" t="e">
        <f>VLOOKUP(G264,'FTE Lookup fields'!$A$38:$C$43,2,FALSE)</f>
        <v>#N/A</v>
      </c>
      <c r="V264" s="83" t="str">
        <f t="shared" si="39"/>
        <v>,   / :  [ Company Code #]</v>
      </c>
    </row>
    <row r="265" spans="1:22" s="80" customFormat="1" ht="15" x14ac:dyDescent="0.25">
      <c r="A265" s="40"/>
      <c r="B265" s="40" t="e">
        <f>VLOOKUP(A265,'NETL Codes'!$A$1:$B$57,2,FALSE)</f>
        <v>#N/A</v>
      </c>
      <c r="C265" s="40"/>
      <c r="D265" s="40"/>
      <c r="E265" s="40"/>
      <c r="F265" s="40" t="s">
        <v>58</v>
      </c>
      <c r="G265" s="51" t="s">
        <v>206</v>
      </c>
      <c r="H265" s="79"/>
      <c r="I265" s="41"/>
      <c r="K265" s="81"/>
      <c r="L265" s="131" t="e">
        <f>VLOOKUP(Table1[[#This Row],[14 NETL Labor Support Area (Required)*
(See instructions, and select from pull-down menu.)]],'FTE Lookup fields'!$A$54:$B$57,2,FALSE)</f>
        <v>#N/A</v>
      </c>
      <c r="M265" s="93">
        <f t="shared" si="32"/>
        <v>0</v>
      </c>
      <c r="N265" s="94">
        <f t="shared" si="33"/>
        <v>0</v>
      </c>
      <c r="O265" s="94">
        <f t="shared" si="34"/>
        <v>0</v>
      </c>
      <c r="P265" s="94">
        <f t="shared" si="35"/>
        <v>0</v>
      </c>
      <c r="Q265" s="94">
        <f t="shared" si="36"/>
        <v>0</v>
      </c>
      <c r="R265" s="94">
        <f t="shared" si="37"/>
        <v>0</v>
      </c>
      <c r="S265" s="94">
        <f t="shared" si="38"/>
        <v>0</v>
      </c>
      <c r="T265" t="e">
        <f>VLOOKUP(G265,'FTE Lookup fields'!$A$38:$C$43,3,FALSE)</f>
        <v>#N/A</v>
      </c>
      <c r="U265" t="e">
        <f>VLOOKUP(G265,'FTE Lookup fields'!$A$38:$C$43,2,FALSE)</f>
        <v>#N/A</v>
      </c>
      <c r="V265" s="83" t="str">
        <f t="shared" si="39"/>
        <v>,   / :  [ Company Code #]</v>
      </c>
    </row>
    <row r="266" spans="1:22" s="80" customFormat="1" ht="15" x14ac:dyDescent="0.25">
      <c r="A266" s="40"/>
      <c r="B266" s="40" t="e">
        <f>VLOOKUP(A266,'NETL Codes'!$A$1:$B$57,2,FALSE)</f>
        <v>#N/A</v>
      </c>
      <c r="C266" s="40"/>
      <c r="D266" s="40"/>
      <c r="E266" s="40"/>
      <c r="F266" s="40" t="s">
        <v>58</v>
      </c>
      <c r="G266" s="51" t="s">
        <v>206</v>
      </c>
      <c r="H266" s="79"/>
      <c r="I266" s="41"/>
      <c r="K266" s="81"/>
      <c r="L266" s="131" t="e">
        <f>VLOOKUP(Table1[[#This Row],[14 NETL Labor Support Area (Required)*
(See instructions, and select from pull-down menu.)]],'FTE Lookup fields'!$A$54:$B$57,2,FALSE)</f>
        <v>#N/A</v>
      </c>
      <c r="M266" s="93">
        <f t="shared" si="32"/>
        <v>0</v>
      </c>
      <c r="N266" s="94">
        <f t="shared" si="33"/>
        <v>0</v>
      </c>
      <c r="O266" s="94">
        <f t="shared" si="34"/>
        <v>0</v>
      </c>
      <c r="P266" s="94">
        <f t="shared" si="35"/>
        <v>0</v>
      </c>
      <c r="Q266" s="94">
        <f t="shared" si="36"/>
        <v>0</v>
      </c>
      <c r="R266" s="94">
        <f t="shared" si="37"/>
        <v>0</v>
      </c>
      <c r="S266" s="94">
        <f t="shared" si="38"/>
        <v>0</v>
      </c>
      <c r="T266" t="e">
        <f>VLOOKUP(G266,'FTE Lookup fields'!$A$38:$C$43,3,FALSE)</f>
        <v>#N/A</v>
      </c>
      <c r="U266" t="e">
        <f>VLOOKUP(G266,'FTE Lookup fields'!$A$38:$C$43,2,FALSE)</f>
        <v>#N/A</v>
      </c>
      <c r="V266" s="83" t="str">
        <f t="shared" si="39"/>
        <v>,   / :  [ Company Code #]</v>
      </c>
    </row>
    <row r="267" spans="1:22" s="80" customFormat="1" ht="15" x14ac:dyDescent="0.25">
      <c r="A267" s="40"/>
      <c r="B267" s="40" t="e">
        <f>VLOOKUP(A267,'NETL Codes'!$A$1:$B$57,2,FALSE)</f>
        <v>#N/A</v>
      </c>
      <c r="C267" s="40"/>
      <c r="D267" s="40"/>
      <c r="E267" s="40"/>
      <c r="F267" s="40" t="s">
        <v>58</v>
      </c>
      <c r="G267" s="51" t="s">
        <v>206</v>
      </c>
      <c r="H267" s="79"/>
      <c r="I267" s="41"/>
      <c r="K267" s="81"/>
      <c r="L267" s="131" t="e">
        <f>VLOOKUP(Table1[[#This Row],[14 NETL Labor Support Area (Required)*
(See instructions, and select from pull-down menu.)]],'FTE Lookup fields'!$A$54:$B$57,2,FALSE)</f>
        <v>#N/A</v>
      </c>
      <c r="M267" s="93">
        <f t="shared" si="32"/>
        <v>0</v>
      </c>
      <c r="N267" s="94">
        <f t="shared" si="33"/>
        <v>0</v>
      </c>
      <c r="O267" s="94">
        <f t="shared" si="34"/>
        <v>0</v>
      </c>
      <c r="P267" s="94">
        <f t="shared" si="35"/>
        <v>0</v>
      </c>
      <c r="Q267" s="94">
        <f t="shared" si="36"/>
        <v>0</v>
      </c>
      <c r="R267" s="94">
        <f t="shared" si="37"/>
        <v>0</v>
      </c>
      <c r="S267" s="94">
        <f t="shared" si="38"/>
        <v>0</v>
      </c>
      <c r="T267" t="e">
        <f>VLOOKUP(G267,'FTE Lookup fields'!$A$38:$C$43,3,FALSE)</f>
        <v>#N/A</v>
      </c>
      <c r="U267" t="e">
        <f>VLOOKUP(G267,'FTE Lookup fields'!$A$38:$C$43,2,FALSE)</f>
        <v>#N/A</v>
      </c>
      <c r="V267" s="83" t="str">
        <f t="shared" si="39"/>
        <v>,   / :  [ Company Code #]</v>
      </c>
    </row>
    <row r="268" spans="1:22" s="80" customFormat="1" ht="15" x14ac:dyDescent="0.25">
      <c r="A268" s="40"/>
      <c r="B268" s="40" t="e">
        <f>VLOOKUP(A268,'NETL Codes'!$A$1:$B$57,2,FALSE)</f>
        <v>#N/A</v>
      </c>
      <c r="C268" s="40"/>
      <c r="D268" s="40"/>
      <c r="E268" s="40"/>
      <c r="F268" s="40" t="s">
        <v>58</v>
      </c>
      <c r="G268" s="51" t="s">
        <v>206</v>
      </c>
      <c r="H268" s="79"/>
      <c r="I268" s="41"/>
      <c r="K268" s="81"/>
      <c r="L268" s="131" t="e">
        <f>VLOOKUP(Table1[[#This Row],[14 NETL Labor Support Area (Required)*
(See instructions, and select from pull-down menu.)]],'FTE Lookup fields'!$A$54:$B$57,2,FALSE)</f>
        <v>#N/A</v>
      </c>
      <c r="M268" s="93">
        <f t="shared" si="32"/>
        <v>0</v>
      </c>
      <c r="N268" s="94">
        <f t="shared" si="33"/>
        <v>0</v>
      </c>
      <c r="O268" s="94">
        <f t="shared" si="34"/>
        <v>0</v>
      </c>
      <c r="P268" s="94">
        <f t="shared" si="35"/>
        <v>0</v>
      </c>
      <c r="Q268" s="94">
        <f t="shared" si="36"/>
        <v>0</v>
      </c>
      <c r="R268" s="94">
        <f t="shared" si="37"/>
        <v>0</v>
      </c>
      <c r="S268" s="94">
        <f t="shared" si="38"/>
        <v>0</v>
      </c>
      <c r="T268" t="e">
        <f>VLOOKUP(G268,'FTE Lookup fields'!$A$38:$C$43,3,FALSE)</f>
        <v>#N/A</v>
      </c>
      <c r="U268" t="e">
        <f>VLOOKUP(G268,'FTE Lookup fields'!$A$38:$C$43,2,FALSE)</f>
        <v>#N/A</v>
      </c>
      <c r="V268" s="83" t="str">
        <f t="shared" si="39"/>
        <v>,   / :  [ Company Code #]</v>
      </c>
    </row>
    <row r="269" spans="1:22" s="80" customFormat="1" ht="15" x14ac:dyDescent="0.25">
      <c r="A269" s="40"/>
      <c r="B269" s="40" t="e">
        <f>VLOOKUP(A269,'NETL Codes'!$A$1:$B$57,2,FALSE)</f>
        <v>#N/A</v>
      </c>
      <c r="C269" s="40"/>
      <c r="D269" s="40"/>
      <c r="E269" s="40"/>
      <c r="F269" s="40" t="s">
        <v>58</v>
      </c>
      <c r="G269" s="51" t="s">
        <v>206</v>
      </c>
      <c r="H269" s="79"/>
      <c r="I269" s="41"/>
      <c r="K269" s="81"/>
      <c r="L269" s="131" t="e">
        <f>VLOOKUP(Table1[[#This Row],[14 NETL Labor Support Area (Required)*
(See instructions, and select from pull-down menu.)]],'FTE Lookup fields'!$A$54:$B$57,2,FALSE)</f>
        <v>#N/A</v>
      </c>
      <c r="M269" s="93">
        <f t="shared" si="32"/>
        <v>0</v>
      </c>
      <c r="N269" s="94">
        <f t="shared" si="33"/>
        <v>0</v>
      </c>
      <c r="O269" s="94">
        <f t="shared" si="34"/>
        <v>0</v>
      </c>
      <c r="P269" s="94">
        <f t="shared" si="35"/>
        <v>0</v>
      </c>
      <c r="Q269" s="94">
        <f t="shared" si="36"/>
        <v>0</v>
      </c>
      <c r="R269" s="94">
        <f t="shared" si="37"/>
        <v>0</v>
      </c>
      <c r="S269" s="94">
        <f t="shared" si="38"/>
        <v>0</v>
      </c>
      <c r="T269" t="e">
        <f>VLOOKUP(G269,'FTE Lookup fields'!$A$38:$C$43,3,FALSE)</f>
        <v>#N/A</v>
      </c>
      <c r="U269" t="e">
        <f>VLOOKUP(G269,'FTE Lookup fields'!$A$38:$C$43,2,FALSE)</f>
        <v>#N/A</v>
      </c>
      <c r="V269" s="83" t="str">
        <f t="shared" si="39"/>
        <v>,   / :  [ Company Code #]</v>
      </c>
    </row>
    <row r="270" spans="1:22" s="80" customFormat="1" ht="15" x14ac:dyDescent="0.25">
      <c r="A270" s="40"/>
      <c r="B270" s="40" t="e">
        <f>VLOOKUP(A270,'NETL Codes'!$A$1:$B$57,2,FALSE)</f>
        <v>#N/A</v>
      </c>
      <c r="C270" s="40"/>
      <c r="D270" s="40"/>
      <c r="E270" s="40"/>
      <c r="F270" s="40" t="s">
        <v>58</v>
      </c>
      <c r="G270" s="51" t="s">
        <v>206</v>
      </c>
      <c r="H270" s="79"/>
      <c r="I270" s="41"/>
      <c r="K270" s="81"/>
      <c r="L270" s="131" t="e">
        <f>VLOOKUP(Table1[[#This Row],[14 NETL Labor Support Area (Required)*
(See instructions, and select from pull-down menu.)]],'FTE Lookup fields'!$A$54:$B$57,2,FALSE)</f>
        <v>#N/A</v>
      </c>
      <c r="M270" s="93">
        <f t="shared" si="32"/>
        <v>0</v>
      </c>
      <c r="N270" s="94">
        <f t="shared" si="33"/>
        <v>0</v>
      </c>
      <c r="O270" s="94">
        <f t="shared" si="34"/>
        <v>0</v>
      </c>
      <c r="P270" s="94">
        <f t="shared" si="35"/>
        <v>0</v>
      </c>
      <c r="Q270" s="94">
        <f t="shared" si="36"/>
        <v>0</v>
      </c>
      <c r="R270" s="94">
        <f t="shared" si="37"/>
        <v>0</v>
      </c>
      <c r="S270" s="94">
        <f t="shared" si="38"/>
        <v>0</v>
      </c>
      <c r="T270" t="e">
        <f>VLOOKUP(G270,'FTE Lookup fields'!$A$38:$C$43,3,FALSE)</f>
        <v>#N/A</v>
      </c>
      <c r="U270" t="e">
        <f>VLOOKUP(G270,'FTE Lookup fields'!$A$38:$C$43,2,FALSE)</f>
        <v>#N/A</v>
      </c>
      <c r="V270" s="83" t="str">
        <f t="shared" si="39"/>
        <v>,   / :  [ Company Code #]</v>
      </c>
    </row>
    <row r="271" spans="1:22" s="80" customFormat="1" ht="15" x14ac:dyDescent="0.25">
      <c r="A271" s="40"/>
      <c r="B271" s="40" t="e">
        <f>VLOOKUP(A271,'NETL Codes'!$A$1:$B$57,2,FALSE)</f>
        <v>#N/A</v>
      </c>
      <c r="C271" s="40"/>
      <c r="D271" s="40"/>
      <c r="E271" s="40"/>
      <c r="F271" s="40" t="s">
        <v>58</v>
      </c>
      <c r="G271" s="51" t="s">
        <v>206</v>
      </c>
      <c r="H271" s="79"/>
      <c r="I271" s="41"/>
      <c r="K271" s="81"/>
      <c r="L271" s="131" t="e">
        <f>VLOOKUP(Table1[[#This Row],[14 NETL Labor Support Area (Required)*
(See instructions, and select from pull-down menu.)]],'FTE Lookup fields'!$A$54:$B$57,2,FALSE)</f>
        <v>#N/A</v>
      </c>
      <c r="M271" s="93">
        <f t="shared" si="32"/>
        <v>0</v>
      </c>
      <c r="N271" s="94">
        <f t="shared" si="33"/>
        <v>0</v>
      </c>
      <c r="O271" s="94">
        <f t="shared" si="34"/>
        <v>0</v>
      </c>
      <c r="P271" s="94">
        <f t="shared" si="35"/>
        <v>0</v>
      </c>
      <c r="Q271" s="94">
        <f t="shared" si="36"/>
        <v>0</v>
      </c>
      <c r="R271" s="94">
        <f t="shared" si="37"/>
        <v>0</v>
      </c>
      <c r="S271" s="94">
        <f t="shared" si="38"/>
        <v>0</v>
      </c>
      <c r="T271" t="e">
        <f>VLOOKUP(G271,'FTE Lookup fields'!$A$38:$C$43,3,FALSE)</f>
        <v>#N/A</v>
      </c>
      <c r="U271" t="e">
        <f>VLOOKUP(G271,'FTE Lookup fields'!$A$38:$C$43,2,FALSE)</f>
        <v>#N/A</v>
      </c>
      <c r="V271" s="83" t="str">
        <f t="shared" si="39"/>
        <v>,   / :  [ Company Code #]</v>
      </c>
    </row>
    <row r="272" spans="1:22" s="80" customFormat="1" ht="15" x14ac:dyDescent="0.25">
      <c r="A272" s="40"/>
      <c r="B272" s="40" t="e">
        <f>VLOOKUP(A272,'NETL Codes'!$A$1:$B$57,2,FALSE)</f>
        <v>#N/A</v>
      </c>
      <c r="C272" s="40"/>
      <c r="D272" s="40"/>
      <c r="E272" s="40"/>
      <c r="F272" s="40" t="s">
        <v>58</v>
      </c>
      <c r="G272" s="51" t="s">
        <v>206</v>
      </c>
      <c r="H272" s="79"/>
      <c r="I272" s="41"/>
      <c r="K272" s="81"/>
      <c r="L272" s="131" t="e">
        <f>VLOOKUP(Table1[[#This Row],[14 NETL Labor Support Area (Required)*
(See instructions, and select from pull-down menu.)]],'FTE Lookup fields'!$A$54:$B$57,2,FALSE)</f>
        <v>#N/A</v>
      </c>
      <c r="M272" s="93">
        <f t="shared" si="32"/>
        <v>0</v>
      </c>
      <c r="N272" s="94">
        <f t="shared" si="33"/>
        <v>0</v>
      </c>
      <c r="O272" s="94">
        <f t="shared" si="34"/>
        <v>0</v>
      </c>
      <c r="P272" s="94">
        <f t="shared" si="35"/>
        <v>0</v>
      </c>
      <c r="Q272" s="94">
        <f t="shared" si="36"/>
        <v>0</v>
      </c>
      <c r="R272" s="94">
        <f t="shared" si="37"/>
        <v>0</v>
      </c>
      <c r="S272" s="94">
        <f t="shared" si="38"/>
        <v>0</v>
      </c>
      <c r="T272" t="e">
        <f>VLOOKUP(G272,'FTE Lookup fields'!$A$38:$C$43,3,FALSE)</f>
        <v>#N/A</v>
      </c>
      <c r="U272" t="e">
        <f>VLOOKUP(G272,'FTE Lookup fields'!$A$38:$C$43,2,FALSE)</f>
        <v>#N/A</v>
      </c>
      <c r="V272" s="83" t="str">
        <f t="shared" si="39"/>
        <v>,   / :  [ Company Code #]</v>
      </c>
    </row>
    <row r="273" spans="1:22" s="80" customFormat="1" ht="15" x14ac:dyDescent="0.25">
      <c r="A273" s="40"/>
      <c r="B273" s="40" t="e">
        <f>VLOOKUP(A273,'NETL Codes'!$A$1:$B$57,2,FALSE)</f>
        <v>#N/A</v>
      </c>
      <c r="C273" s="40"/>
      <c r="D273" s="40"/>
      <c r="E273" s="40"/>
      <c r="F273" s="40" t="s">
        <v>58</v>
      </c>
      <c r="G273" s="51" t="s">
        <v>206</v>
      </c>
      <c r="H273" s="79"/>
      <c r="I273" s="41"/>
      <c r="K273" s="81"/>
      <c r="L273" s="131" t="e">
        <f>VLOOKUP(Table1[[#This Row],[14 NETL Labor Support Area (Required)*
(See instructions, and select from pull-down menu.)]],'FTE Lookup fields'!$A$54:$B$57,2,FALSE)</f>
        <v>#N/A</v>
      </c>
      <c r="M273" s="93">
        <f t="shared" si="32"/>
        <v>0</v>
      </c>
      <c r="N273" s="94">
        <f t="shared" si="33"/>
        <v>0</v>
      </c>
      <c r="O273" s="94">
        <f t="shared" si="34"/>
        <v>0</v>
      </c>
      <c r="P273" s="94">
        <f t="shared" si="35"/>
        <v>0</v>
      </c>
      <c r="Q273" s="94">
        <f t="shared" si="36"/>
        <v>0</v>
      </c>
      <c r="R273" s="94">
        <f t="shared" si="37"/>
        <v>0</v>
      </c>
      <c r="S273" s="94">
        <f t="shared" si="38"/>
        <v>0</v>
      </c>
      <c r="T273" t="e">
        <f>VLOOKUP(G273,'FTE Lookup fields'!$A$38:$C$43,3,FALSE)</f>
        <v>#N/A</v>
      </c>
      <c r="U273" t="e">
        <f>VLOOKUP(G273,'FTE Lookup fields'!$A$38:$C$43,2,FALSE)</f>
        <v>#N/A</v>
      </c>
      <c r="V273" s="83" t="str">
        <f t="shared" si="39"/>
        <v>,   / :  [ Company Code #]</v>
      </c>
    </row>
    <row r="274" spans="1:22" s="80" customFormat="1" ht="15" x14ac:dyDescent="0.25">
      <c r="A274" s="40"/>
      <c r="B274" s="40" t="e">
        <f>VLOOKUP(A274,'NETL Codes'!$A$1:$B$57,2,FALSE)</f>
        <v>#N/A</v>
      </c>
      <c r="C274" s="40"/>
      <c r="D274" s="40"/>
      <c r="E274" s="40"/>
      <c r="F274" s="40" t="s">
        <v>58</v>
      </c>
      <c r="G274" s="51" t="s">
        <v>206</v>
      </c>
      <c r="H274" s="79"/>
      <c r="I274" s="41"/>
      <c r="K274" s="81"/>
      <c r="L274" s="131" t="e">
        <f>VLOOKUP(Table1[[#This Row],[14 NETL Labor Support Area (Required)*
(See instructions, and select from pull-down menu.)]],'FTE Lookup fields'!$A$54:$B$57,2,FALSE)</f>
        <v>#N/A</v>
      </c>
      <c r="M274" s="93">
        <f t="shared" si="32"/>
        <v>0</v>
      </c>
      <c r="N274" s="94">
        <f t="shared" si="33"/>
        <v>0</v>
      </c>
      <c r="O274" s="94">
        <f t="shared" si="34"/>
        <v>0</v>
      </c>
      <c r="P274" s="94">
        <f t="shared" si="35"/>
        <v>0</v>
      </c>
      <c r="Q274" s="94">
        <f t="shared" si="36"/>
        <v>0</v>
      </c>
      <c r="R274" s="94">
        <f t="shared" si="37"/>
        <v>0</v>
      </c>
      <c r="S274" s="94">
        <f t="shared" si="38"/>
        <v>0</v>
      </c>
      <c r="T274" t="e">
        <f>VLOOKUP(G274,'FTE Lookup fields'!$A$38:$C$43,3,FALSE)</f>
        <v>#N/A</v>
      </c>
      <c r="U274" t="e">
        <f>VLOOKUP(G274,'FTE Lookup fields'!$A$38:$C$43,2,FALSE)</f>
        <v>#N/A</v>
      </c>
      <c r="V274" s="83" t="str">
        <f t="shared" si="39"/>
        <v>,   / :  [ Company Code #]</v>
      </c>
    </row>
    <row r="275" spans="1:22" s="80" customFormat="1" ht="15" x14ac:dyDescent="0.25">
      <c r="A275" s="40"/>
      <c r="B275" s="40" t="e">
        <f>VLOOKUP(A275,'NETL Codes'!$A$1:$B$57,2,FALSE)</f>
        <v>#N/A</v>
      </c>
      <c r="C275" s="40"/>
      <c r="D275" s="40"/>
      <c r="E275" s="40"/>
      <c r="F275" s="40" t="s">
        <v>58</v>
      </c>
      <c r="G275" s="51" t="s">
        <v>206</v>
      </c>
      <c r="H275" s="79"/>
      <c r="I275" s="41"/>
      <c r="K275" s="81"/>
      <c r="L275" s="131" t="e">
        <f>VLOOKUP(Table1[[#This Row],[14 NETL Labor Support Area (Required)*
(See instructions, and select from pull-down menu.)]],'FTE Lookup fields'!$A$54:$B$57,2,FALSE)</f>
        <v>#N/A</v>
      </c>
      <c r="M275" s="93">
        <f t="shared" si="32"/>
        <v>0</v>
      </c>
      <c r="N275" s="94">
        <f t="shared" si="33"/>
        <v>0</v>
      </c>
      <c r="O275" s="94">
        <f t="shared" si="34"/>
        <v>0</v>
      </c>
      <c r="P275" s="94">
        <f t="shared" si="35"/>
        <v>0</v>
      </c>
      <c r="Q275" s="94">
        <f t="shared" si="36"/>
        <v>0</v>
      </c>
      <c r="R275" s="94">
        <f t="shared" si="37"/>
        <v>0</v>
      </c>
      <c r="S275" s="94">
        <f t="shared" si="38"/>
        <v>0</v>
      </c>
      <c r="T275" t="e">
        <f>VLOOKUP(G275,'FTE Lookup fields'!$A$38:$C$43,3,FALSE)</f>
        <v>#N/A</v>
      </c>
      <c r="U275" t="e">
        <f>VLOOKUP(G275,'FTE Lookup fields'!$A$38:$C$43,2,FALSE)</f>
        <v>#N/A</v>
      </c>
      <c r="V275" s="83" t="str">
        <f t="shared" si="39"/>
        <v>,   / :  [ Company Code #]</v>
      </c>
    </row>
    <row r="276" spans="1:22" s="80" customFormat="1" ht="15" x14ac:dyDescent="0.25">
      <c r="A276" s="40"/>
      <c r="B276" s="40" t="e">
        <f>VLOOKUP(A276,'NETL Codes'!$A$1:$B$57,2,FALSE)</f>
        <v>#N/A</v>
      </c>
      <c r="C276" s="40"/>
      <c r="D276" s="40"/>
      <c r="E276" s="40"/>
      <c r="F276" s="40" t="s">
        <v>58</v>
      </c>
      <c r="G276" s="51" t="s">
        <v>206</v>
      </c>
      <c r="H276" s="79"/>
      <c r="I276" s="41"/>
      <c r="K276" s="81"/>
      <c r="L276" s="131" t="e">
        <f>VLOOKUP(Table1[[#This Row],[14 NETL Labor Support Area (Required)*
(See instructions, and select from pull-down menu.)]],'FTE Lookup fields'!$A$54:$B$57,2,FALSE)</f>
        <v>#N/A</v>
      </c>
      <c r="M276" s="93">
        <f t="shared" si="32"/>
        <v>0</v>
      </c>
      <c r="N276" s="94">
        <f t="shared" si="33"/>
        <v>0</v>
      </c>
      <c r="O276" s="94">
        <f t="shared" si="34"/>
        <v>0</v>
      </c>
      <c r="P276" s="94">
        <f t="shared" si="35"/>
        <v>0</v>
      </c>
      <c r="Q276" s="94">
        <f t="shared" si="36"/>
        <v>0</v>
      </c>
      <c r="R276" s="94">
        <f t="shared" si="37"/>
        <v>0</v>
      </c>
      <c r="S276" s="94">
        <f t="shared" si="38"/>
        <v>0</v>
      </c>
      <c r="T276" t="e">
        <f>VLOOKUP(G276,'FTE Lookup fields'!$A$38:$C$43,3,FALSE)</f>
        <v>#N/A</v>
      </c>
      <c r="U276" t="e">
        <f>VLOOKUP(G276,'FTE Lookup fields'!$A$38:$C$43,2,FALSE)</f>
        <v>#N/A</v>
      </c>
      <c r="V276" s="83" t="str">
        <f t="shared" si="39"/>
        <v>,   / :  [ Company Code #]</v>
      </c>
    </row>
    <row r="277" spans="1:22" s="80" customFormat="1" ht="15" x14ac:dyDescent="0.25">
      <c r="A277" s="40"/>
      <c r="B277" s="40" t="e">
        <f>VLOOKUP(A277,'NETL Codes'!$A$1:$B$57,2,FALSE)</f>
        <v>#N/A</v>
      </c>
      <c r="C277" s="40"/>
      <c r="D277" s="40"/>
      <c r="E277" s="40"/>
      <c r="F277" s="40" t="s">
        <v>58</v>
      </c>
      <c r="G277" s="51" t="s">
        <v>206</v>
      </c>
      <c r="H277" s="79"/>
      <c r="I277" s="41"/>
      <c r="K277" s="81"/>
      <c r="L277" s="131" t="e">
        <f>VLOOKUP(Table1[[#This Row],[14 NETL Labor Support Area (Required)*
(See instructions, and select from pull-down menu.)]],'FTE Lookup fields'!$A$54:$B$57,2,FALSE)</f>
        <v>#N/A</v>
      </c>
      <c r="M277" s="93">
        <f t="shared" si="32"/>
        <v>0</v>
      </c>
      <c r="N277" s="94">
        <f t="shared" si="33"/>
        <v>0</v>
      </c>
      <c r="O277" s="94">
        <f t="shared" si="34"/>
        <v>0</v>
      </c>
      <c r="P277" s="94">
        <f t="shared" si="35"/>
        <v>0</v>
      </c>
      <c r="Q277" s="94">
        <f t="shared" si="36"/>
        <v>0</v>
      </c>
      <c r="R277" s="94">
        <f t="shared" si="37"/>
        <v>0</v>
      </c>
      <c r="S277" s="94">
        <f t="shared" si="38"/>
        <v>0</v>
      </c>
      <c r="T277" t="e">
        <f>VLOOKUP(G277,'FTE Lookup fields'!$A$38:$C$43,3,FALSE)</f>
        <v>#N/A</v>
      </c>
      <c r="U277" t="e">
        <f>VLOOKUP(G277,'FTE Lookup fields'!$A$38:$C$43,2,FALSE)</f>
        <v>#N/A</v>
      </c>
      <c r="V277" s="83" t="str">
        <f t="shared" si="39"/>
        <v>,   / :  [ Company Code #]</v>
      </c>
    </row>
    <row r="278" spans="1:22" s="80" customFormat="1" ht="15" x14ac:dyDescent="0.25">
      <c r="A278" s="40"/>
      <c r="B278" s="40" t="e">
        <f>VLOOKUP(A278,'NETL Codes'!$A$1:$B$57,2,FALSE)</f>
        <v>#N/A</v>
      </c>
      <c r="C278" s="40"/>
      <c r="D278" s="40"/>
      <c r="E278" s="40"/>
      <c r="F278" s="40" t="s">
        <v>58</v>
      </c>
      <c r="G278" s="51" t="s">
        <v>206</v>
      </c>
      <c r="H278" s="79"/>
      <c r="I278" s="41"/>
      <c r="K278" s="81"/>
      <c r="L278" s="131" t="e">
        <f>VLOOKUP(Table1[[#This Row],[14 NETL Labor Support Area (Required)*
(See instructions, and select from pull-down menu.)]],'FTE Lookup fields'!$A$54:$B$57,2,FALSE)</f>
        <v>#N/A</v>
      </c>
      <c r="M278" s="93">
        <f t="shared" si="32"/>
        <v>0</v>
      </c>
      <c r="N278" s="94">
        <f t="shared" si="33"/>
        <v>0</v>
      </c>
      <c r="O278" s="94">
        <f t="shared" si="34"/>
        <v>0</v>
      </c>
      <c r="P278" s="94">
        <f t="shared" si="35"/>
        <v>0</v>
      </c>
      <c r="Q278" s="94">
        <f t="shared" si="36"/>
        <v>0</v>
      </c>
      <c r="R278" s="94">
        <f t="shared" si="37"/>
        <v>0</v>
      </c>
      <c r="S278" s="94">
        <f t="shared" si="38"/>
        <v>0</v>
      </c>
      <c r="T278" t="e">
        <f>VLOOKUP(G278,'FTE Lookup fields'!$A$38:$C$43,3,FALSE)</f>
        <v>#N/A</v>
      </c>
      <c r="U278" t="e">
        <f>VLOOKUP(G278,'FTE Lookup fields'!$A$38:$C$43,2,FALSE)</f>
        <v>#N/A</v>
      </c>
      <c r="V278" s="83" t="str">
        <f t="shared" si="39"/>
        <v>,   / :  [ Company Code #]</v>
      </c>
    </row>
    <row r="279" spans="1:22" s="80" customFormat="1" ht="15" x14ac:dyDescent="0.25">
      <c r="A279" s="40"/>
      <c r="B279" s="40" t="e">
        <f>VLOOKUP(A279,'NETL Codes'!$A$1:$B$57,2,FALSE)</f>
        <v>#N/A</v>
      </c>
      <c r="C279" s="40"/>
      <c r="D279" s="40"/>
      <c r="E279" s="40"/>
      <c r="F279" s="40" t="s">
        <v>58</v>
      </c>
      <c r="G279" s="51" t="s">
        <v>206</v>
      </c>
      <c r="H279" s="79"/>
      <c r="I279" s="41"/>
      <c r="K279" s="81"/>
      <c r="L279" s="131" t="e">
        <f>VLOOKUP(Table1[[#This Row],[14 NETL Labor Support Area (Required)*
(See instructions, and select from pull-down menu.)]],'FTE Lookup fields'!$A$54:$B$57,2,FALSE)</f>
        <v>#N/A</v>
      </c>
      <c r="M279" s="93">
        <f t="shared" si="32"/>
        <v>0</v>
      </c>
      <c r="N279" s="94">
        <f t="shared" si="33"/>
        <v>0</v>
      </c>
      <c r="O279" s="94">
        <f t="shared" si="34"/>
        <v>0</v>
      </c>
      <c r="P279" s="94">
        <f t="shared" si="35"/>
        <v>0</v>
      </c>
      <c r="Q279" s="94">
        <f t="shared" si="36"/>
        <v>0</v>
      </c>
      <c r="R279" s="94">
        <f t="shared" si="37"/>
        <v>0</v>
      </c>
      <c r="S279" s="94">
        <f t="shared" si="38"/>
        <v>0</v>
      </c>
      <c r="T279" t="e">
        <f>VLOOKUP(G279,'FTE Lookup fields'!$A$38:$C$43,3,FALSE)</f>
        <v>#N/A</v>
      </c>
      <c r="U279" t="e">
        <f>VLOOKUP(G279,'FTE Lookup fields'!$A$38:$C$43,2,FALSE)</f>
        <v>#N/A</v>
      </c>
      <c r="V279" s="83" t="str">
        <f t="shared" si="39"/>
        <v>,   / :  [ Company Code #]</v>
      </c>
    </row>
    <row r="280" spans="1:22" s="80" customFormat="1" ht="15" x14ac:dyDescent="0.25">
      <c r="A280" s="40"/>
      <c r="B280" s="40" t="e">
        <f>VLOOKUP(A280,'NETL Codes'!$A$1:$B$57,2,FALSE)</f>
        <v>#N/A</v>
      </c>
      <c r="C280" s="40"/>
      <c r="D280" s="40"/>
      <c r="E280" s="40"/>
      <c r="F280" s="40" t="s">
        <v>58</v>
      </c>
      <c r="G280" s="51" t="s">
        <v>206</v>
      </c>
      <c r="H280" s="79"/>
      <c r="I280" s="41"/>
      <c r="K280" s="81"/>
      <c r="L280" s="131" t="e">
        <f>VLOOKUP(Table1[[#This Row],[14 NETL Labor Support Area (Required)*
(See instructions, and select from pull-down menu.)]],'FTE Lookup fields'!$A$54:$B$57,2,FALSE)</f>
        <v>#N/A</v>
      </c>
      <c r="M280" s="93">
        <f t="shared" si="32"/>
        <v>0</v>
      </c>
      <c r="N280" s="94">
        <f t="shared" si="33"/>
        <v>0</v>
      </c>
      <c r="O280" s="94">
        <f t="shared" si="34"/>
        <v>0</v>
      </c>
      <c r="P280" s="94">
        <f t="shared" si="35"/>
        <v>0</v>
      </c>
      <c r="Q280" s="94">
        <f t="shared" si="36"/>
        <v>0</v>
      </c>
      <c r="R280" s="94">
        <f t="shared" si="37"/>
        <v>0</v>
      </c>
      <c r="S280" s="94">
        <f t="shared" si="38"/>
        <v>0</v>
      </c>
      <c r="T280" t="e">
        <f>VLOOKUP(G280,'FTE Lookup fields'!$A$38:$C$43,3,FALSE)</f>
        <v>#N/A</v>
      </c>
      <c r="U280" t="e">
        <f>VLOOKUP(G280,'FTE Lookup fields'!$A$38:$C$43,2,FALSE)</f>
        <v>#N/A</v>
      </c>
      <c r="V280" s="83" t="str">
        <f t="shared" si="39"/>
        <v>,   / :  [ Company Code #]</v>
      </c>
    </row>
    <row r="281" spans="1:22" s="80" customFormat="1" ht="15" x14ac:dyDescent="0.25">
      <c r="A281" s="40"/>
      <c r="B281" s="40" t="e">
        <f>VLOOKUP(A281,'NETL Codes'!$A$1:$B$57,2,FALSE)</f>
        <v>#N/A</v>
      </c>
      <c r="C281" s="40"/>
      <c r="D281" s="40"/>
      <c r="E281" s="40"/>
      <c r="F281" s="40" t="s">
        <v>58</v>
      </c>
      <c r="G281" s="51" t="s">
        <v>206</v>
      </c>
      <c r="H281" s="79"/>
      <c r="I281" s="41"/>
      <c r="K281" s="81"/>
      <c r="L281" s="131" t="e">
        <f>VLOOKUP(Table1[[#This Row],[14 NETL Labor Support Area (Required)*
(See instructions, and select from pull-down menu.)]],'FTE Lookup fields'!$A$54:$B$57,2,FALSE)</f>
        <v>#N/A</v>
      </c>
      <c r="M281" s="93">
        <f t="shared" si="32"/>
        <v>0</v>
      </c>
      <c r="N281" s="94">
        <f t="shared" si="33"/>
        <v>0</v>
      </c>
      <c r="O281" s="94">
        <f t="shared" si="34"/>
        <v>0</v>
      </c>
      <c r="P281" s="94">
        <f t="shared" si="35"/>
        <v>0</v>
      </c>
      <c r="Q281" s="94">
        <f t="shared" si="36"/>
        <v>0</v>
      </c>
      <c r="R281" s="94">
        <f t="shared" si="37"/>
        <v>0</v>
      </c>
      <c r="S281" s="94">
        <f t="shared" si="38"/>
        <v>0</v>
      </c>
      <c r="T281" t="e">
        <f>VLOOKUP(G281,'FTE Lookup fields'!$A$38:$C$43,3,FALSE)</f>
        <v>#N/A</v>
      </c>
      <c r="U281" t="e">
        <f>VLOOKUP(G281,'FTE Lookup fields'!$A$38:$C$43,2,FALSE)</f>
        <v>#N/A</v>
      </c>
      <c r="V281" s="83" t="str">
        <f t="shared" si="39"/>
        <v>,   / :  [ Company Code #]</v>
      </c>
    </row>
    <row r="282" spans="1:22" s="80" customFormat="1" ht="15" x14ac:dyDescent="0.25">
      <c r="A282" s="40"/>
      <c r="B282" s="40" t="e">
        <f>VLOOKUP(A282,'NETL Codes'!$A$1:$B$57,2,FALSE)</f>
        <v>#N/A</v>
      </c>
      <c r="C282" s="40"/>
      <c r="D282" s="40"/>
      <c r="E282" s="40"/>
      <c r="F282" s="40" t="s">
        <v>58</v>
      </c>
      <c r="G282" s="51" t="s">
        <v>206</v>
      </c>
      <c r="H282" s="79"/>
      <c r="I282" s="41"/>
      <c r="K282" s="81"/>
      <c r="L282" s="131" t="e">
        <f>VLOOKUP(Table1[[#This Row],[14 NETL Labor Support Area (Required)*
(See instructions, and select from pull-down menu.)]],'FTE Lookup fields'!$A$54:$B$57,2,FALSE)</f>
        <v>#N/A</v>
      </c>
      <c r="M282" s="93">
        <f t="shared" si="32"/>
        <v>0</v>
      </c>
      <c r="N282" s="94">
        <f t="shared" si="33"/>
        <v>0</v>
      </c>
      <c r="O282" s="94">
        <f t="shared" si="34"/>
        <v>0</v>
      </c>
      <c r="P282" s="94">
        <f t="shared" si="35"/>
        <v>0</v>
      </c>
      <c r="Q282" s="94">
        <f t="shared" si="36"/>
        <v>0</v>
      </c>
      <c r="R282" s="94">
        <f t="shared" si="37"/>
        <v>0</v>
      </c>
      <c r="S282" s="94">
        <f t="shared" si="38"/>
        <v>0</v>
      </c>
      <c r="T282" t="e">
        <f>VLOOKUP(G282,'FTE Lookup fields'!$A$38:$C$43,3,FALSE)</f>
        <v>#N/A</v>
      </c>
      <c r="U282" t="e">
        <f>VLOOKUP(G282,'FTE Lookup fields'!$A$38:$C$43,2,FALSE)</f>
        <v>#N/A</v>
      </c>
      <c r="V282" s="83" t="str">
        <f t="shared" si="39"/>
        <v>,   / :  [ Company Code #]</v>
      </c>
    </row>
    <row r="283" spans="1:22" s="80" customFormat="1" ht="15" x14ac:dyDescent="0.25">
      <c r="A283" s="40"/>
      <c r="B283" s="40" t="e">
        <f>VLOOKUP(A283,'NETL Codes'!$A$1:$B$57,2,FALSE)</f>
        <v>#N/A</v>
      </c>
      <c r="C283" s="40"/>
      <c r="D283" s="40"/>
      <c r="E283" s="40"/>
      <c r="F283" s="40" t="s">
        <v>58</v>
      </c>
      <c r="G283" s="51" t="s">
        <v>206</v>
      </c>
      <c r="H283" s="79"/>
      <c r="I283" s="41"/>
      <c r="K283" s="81"/>
      <c r="L283" s="131" t="e">
        <f>VLOOKUP(Table1[[#This Row],[14 NETL Labor Support Area (Required)*
(See instructions, and select from pull-down menu.)]],'FTE Lookup fields'!$A$54:$B$57,2,FALSE)</f>
        <v>#N/A</v>
      </c>
      <c r="M283" s="93">
        <f t="shared" si="32"/>
        <v>0</v>
      </c>
      <c r="N283" s="94">
        <f t="shared" si="33"/>
        <v>0</v>
      </c>
      <c r="O283" s="94">
        <f t="shared" si="34"/>
        <v>0</v>
      </c>
      <c r="P283" s="94">
        <f t="shared" si="35"/>
        <v>0</v>
      </c>
      <c r="Q283" s="94">
        <f t="shared" si="36"/>
        <v>0</v>
      </c>
      <c r="R283" s="94">
        <f t="shared" si="37"/>
        <v>0</v>
      </c>
      <c r="S283" s="94">
        <f t="shared" si="38"/>
        <v>0</v>
      </c>
      <c r="T283" t="e">
        <f>VLOOKUP(G283,'FTE Lookup fields'!$A$38:$C$43,3,FALSE)</f>
        <v>#N/A</v>
      </c>
      <c r="U283" t="e">
        <f>VLOOKUP(G283,'FTE Lookup fields'!$A$38:$C$43,2,FALSE)</f>
        <v>#N/A</v>
      </c>
      <c r="V283" s="83" t="str">
        <f t="shared" si="39"/>
        <v>,   / :  [ Company Code #]</v>
      </c>
    </row>
    <row r="284" spans="1:22" s="80" customFormat="1" ht="15" x14ac:dyDescent="0.25">
      <c r="A284" s="40"/>
      <c r="B284" s="40" t="e">
        <f>VLOOKUP(A284,'NETL Codes'!$A$1:$B$57,2,FALSE)</f>
        <v>#N/A</v>
      </c>
      <c r="C284" s="40"/>
      <c r="D284" s="40"/>
      <c r="E284" s="40"/>
      <c r="F284" s="40" t="s">
        <v>58</v>
      </c>
      <c r="G284" s="51" t="s">
        <v>206</v>
      </c>
      <c r="H284" s="79"/>
      <c r="I284" s="41"/>
      <c r="K284" s="81"/>
      <c r="L284" s="131" t="e">
        <f>VLOOKUP(Table1[[#This Row],[14 NETL Labor Support Area (Required)*
(See instructions, and select from pull-down menu.)]],'FTE Lookup fields'!$A$54:$B$57,2,FALSE)</f>
        <v>#N/A</v>
      </c>
      <c r="M284" s="93">
        <f t="shared" si="32"/>
        <v>0</v>
      </c>
      <c r="N284" s="94">
        <f t="shared" si="33"/>
        <v>0</v>
      </c>
      <c r="O284" s="94">
        <f t="shared" si="34"/>
        <v>0</v>
      </c>
      <c r="P284" s="94">
        <f t="shared" si="35"/>
        <v>0</v>
      </c>
      <c r="Q284" s="94">
        <f t="shared" si="36"/>
        <v>0</v>
      </c>
      <c r="R284" s="94">
        <f t="shared" si="37"/>
        <v>0</v>
      </c>
      <c r="S284" s="94">
        <f t="shared" si="38"/>
        <v>0</v>
      </c>
      <c r="T284" t="e">
        <f>VLOOKUP(G284,'FTE Lookup fields'!$A$38:$C$43,3,FALSE)</f>
        <v>#N/A</v>
      </c>
      <c r="U284" t="e">
        <f>VLOOKUP(G284,'FTE Lookup fields'!$A$38:$C$43,2,FALSE)</f>
        <v>#N/A</v>
      </c>
      <c r="V284" s="83" t="str">
        <f t="shared" si="39"/>
        <v>,   / :  [ Company Code #]</v>
      </c>
    </row>
    <row r="285" spans="1:22" s="80" customFormat="1" ht="15" x14ac:dyDescent="0.25">
      <c r="A285" s="40"/>
      <c r="B285" s="40" t="e">
        <f>VLOOKUP(A285,'NETL Codes'!$A$1:$B$57,2,FALSE)</f>
        <v>#N/A</v>
      </c>
      <c r="C285" s="40"/>
      <c r="D285" s="40"/>
      <c r="E285" s="40"/>
      <c r="F285" s="40" t="s">
        <v>58</v>
      </c>
      <c r="G285" s="51" t="s">
        <v>206</v>
      </c>
      <c r="H285" s="79"/>
      <c r="I285" s="41"/>
      <c r="K285" s="81"/>
      <c r="L285" s="131" t="e">
        <f>VLOOKUP(Table1[[#This Row],[14 NETL Labor Support Area (Required)*
(See instructions, and select from pull-down menu.)]],'FTE Lookup fields'!$A$54:$B$57,2,FALSE)</f>
        <v>#N/A</v>
      </c>
      <c r="M285" s="93">
        <f t="shared" si="32"/>
        <v>0</v>
      </c>
      <c r="N285" s="94">
        <f t="shared" si="33"/>
        <v>0</v>
      </c>
      <c r="O285" s="94">
        <f t="shared" si="34"/>
        <v>0</v>
      </c>
      <c r="P285" s="94">
        <f t="shared" si="35"/>
        <v>0</v>
      </c>
      <c r="Q285" s="94">
        <f t="shared" si="36"/>
        <v>0</v>
      </c>
      <c r="R285" s="94">
        <f t="shared" si="37"/>
        <v>0</v>
      </c>
      <c r="S285" s="94">
        <f t="shared" si="38"/>
        <v>0</v>
      </c>
      <c r="T285" t="e">
        <f>VLOOKUP(G285,'FTE Lookup fields'!$A$38:$C$43,3,FALSE)</f>
        <v>#N/A</v>
      </c>
      <c r="U285" t="e">
        <f>VLOOKUP(G285,'FTE Lookup fields'!$A$38:$C$43,2,FALSE)</f>
        <v>#N/A</v>
      </c>
      <c r="V285" s="83" t="str">
        <f t="shared" si="39"/>
        <v>,   / :  [ Company Code #]</v>
      </c>
    </row>
    <row r="286" spans="1:22" s="80" customFormat="1" ht="15" x14ac:dyDescent="0.25">
      <c r="A286" s="40"/>
      <c r="B286" s="40" t="e">
        <f>VLOOKUP(A286,'NETL Codes'!$A$1:$B$57,2,FALSE)</f>
        <v>#N/A</v>
      </c>
      <c r="C286" s="40"/>
      <c r="D286" s="40"/>
      <c r="E286" s="40"/>
      <c r="F286" s="40" t="s">
        <v>58</v>
      </c>
      <c r="G286" s="51" t="s">
        <v>206</v>
      </c>
      <c r="H286" s="79"/>
      <c r="I286" s="41"/>
      <c r="K286" s="81"/>
      <c r="L286" s="131" t="e">
        <f>VLOOKUP(Table1[[#This Row],[14 NETL Labor Support Area (Required)*
(See instructions, and select from pull-down menu.)]],'FTE Lookup fields'!$A$54:$B$57,2,FALSE)</f>
        <v>#N/A</v>
      </c>
      <c r="M286" s="93">
        <f t="shared" si="32"/>
        <v>0</v>
      </c>
      <c r="N286" s="94">
        <f t="shared" si="33"/>
        <v>0</v>
      </c>
      <c r="O286" s="94">
        <f t="shared" si="34"/>
        <v>0</v>
      </c>
      <c r="P286" s="94">
        <f t="shared" si="35"/>
        <v>0</v>
      </c>
      <c r="Q286" s="94">
        <f t="shared" si="36"/>
        <v>0</v>
      </c>
      <c r="R286" s="94">
        <f t="shared" si="37"/>
        <v>0</v>
      </c>
      <c r="S286" s="94">
        <f t="shared" si="38"/>
        <v>0</v>
      </c>
      <c r="T286" t="e">
        <f>VLOOKUP(G286,'FTE Lookup fields'!$A$38:$C$43,3,FALSE)</f>
        <v>#N/A</v>
      </c>
      <c r="U286" t="e">
        <f>VLOOKUP(G286,'FTE Lookup fields'!$A$38:$C$43,2,FALSE)</f>
        <v>#N/A</v>
      </c>
      <c r="V286" s="83" t="str">
        <f t="shared" si="39"/>
        <v>,   / :  [ Company Code #]</v>
      </c>
    </row>
    <row r="287" spans="1:22" s="80" customFormat="1" ht="15" x14ac:dyDescent="0.25">
      <c r="A287" s="40"/>
      <c r="B287" s="40" t="e">
        <f>VLOOKUP(A287,'NETL Codes'!$A$1:$B$57,2,FALSE)</f>
        <v>#N/A</v>
      </c>
      <c r="C287" s="40"/>
      <c r="D287" s="40"/>
      <c r="E287" s="40"/>
      <c r="F287" s="40" t="s">
        <v>58</v>
      </c>
      <c r="G287" s="51" t="s">
        <v>206</v>
      </c>
      <c r="H287" s="79"/>
      <c r="I287" s="41"/>
      <c r="K287" s="81"/>
      <c r="L287" s="131" t="e">
        <f>VLOOKUP(Table1[[#This Row],[14 NETL Labor Support Area (Required)*
(See instructions, and select from pull-down menu.)]],'FTE Lookup fields'!$A$54:$B$57,2,FALSE)</f>
        <v>#N/A</v>
      </c>
      <c r="M287" s="93">
        <f t="shared" si="32"/>
        <v>0</v>
      </c>
      <c r="N287" s="94">
        <f t="shared" si="33"/>
        <v>0</v>
      </c>
      <c r="O287" s="94">
        <f t="shared" si="34"/>
        <v>0</v>
      </c>
      <c r="P287" s="94">
        <f t="shared" si="35"/>
        <v>0</v>
      </c>
      <c r="Q287" s="94">
        <f t="shared" si="36"/>
        <v>0</v>
      </c>
      <c r="R287" s="94">
        <f t="shared" si="37"/>
        <v>0</v>
      </c>
      <c r="S287" s="94">
        <f t="shared" si="38"/>
        <v>0</v>
      </c>
      <c r="T287" t="e">
        <f>VLOOKUP(G287,'FTE Lookup fields'!$A$38:$C$43,3,FALSE)</f>
        <v>#N/A</v>
      </c>
      <c r="U287" t="e">
        <f>VLOOKUP(G287,'FTE Lookup fields'!$A$38:$C$43,2,FALSE)</f>
        <v>#N/A</v>
      </c>
      <c r="V287" s="83" t="str">
        <f t="shared" si="39"/>
        <v>,   / :  [ Company Code #]</v>
      </c>
    </row>
    <row r="288" spans="1:22" s="80" customFormat="1" ht="15" x14ac:dyDescent="0.25">
      <c r="A288" s="40"/>
      <c r="B288" s="40" t="e">
        <f>VLOOKUP(A288,'NETL Codes'!$A$1:$B$57,2,FALSE)</f>
        <v>#N/A</v>
      </c>
      <c r="C288" s="40"/>
      <c r="D288" s="40"/>
      <c r="E288" s="40"/>
      <c r="F288" s="40" t="s">
        <v>58</v>
      </c>
      <c r="G288" s="51" t="s">
        <v>206</v>
      </c>
      <c r="H288" s="79"/>
      <c r="I288" s="41"/>
      <c r="K288" s="81"/>
      <c r="L288" s="131" t="e">
        <f>VLOOKUP(Table1[[#This Row],[14 NETL Labor Support Area (Required)*
(See instructions, and select from pull-down menu.)]],'FTE Lookup fields'!$A$54:$B$57,2,FALSE)</f>
        <v>#N/A</v>
      </c>
      <c r="M288" s="93">
        <f t="shared" si="32"/>
        <v>0</v>
      </c>
      <c r="N288" s="94">
        <f t="shared" si="33"/>
        <v>0</v>
      </c>
      <c r="O288" s="94">
        <f t="shared" si="34"/>
        <v>0</v>
      </c>
      <c r="P288" s="94">
        <f t="shared" si="35"/>
        <v>0</v>
      </c>
      <c r="Q288" s="94">
        <f t="shared" si="36"/>
        <v>0</v>
      </c>
      <c r="R288" s="94">
        <f t="shared" si="37"/>
        <v>0</v>
      </c>
      <c r="S288" s="94">
        <f t="shared" si="38"/>
        <v>0</v>
      </c>
      <c r="T288" t="e">
        <f>VLOOKUP(G288,'FTE Lookup fields'!$A$38:$C$43,3,FALSE)</f>
        <v>#N/A</v>
      </c>
      <c r="U288" t="e">
        <f>VLOOKUP(G288,'FTE Lookup fields'!$A$38:$C$43,2,FALSE)</f>
        <v>#N/A</v>
      </c>
      <c r="V288" s="83" t="str">
        <f t="shared" si="39"/>
        <v>,   / :  [ Company Code #]</v>
      </c>
    </row>
    <row r="289" spans="1:22" s="80" customFormat="1" ht="15" x14ac:dyDescent="0.25">
      <c r="A289" s="40"/>
      <c r="B289" s="40" t="e">
        <f>VLOOKUP(A289,'NETL Codes'!$A$1:$B$57,2,FALSE)</f>
        <v>#N/A</v>
      </c>
      <c r="C289" s="40"/>
      <c r="D289" s="40"/>
      <c r="E289" s="40"/>
      <c r="F289" s="40" t="s">
        <v>58</v>
      </c>
      <c r="G289" s="51" t="s">
        <v>206</v>
      </c>
      <c r="H289" s="79"/>
      <c r="I289" s="41"/>
      <c r="K289" s="81"/>
      <c r="L289" s="131" t="e">
        <f>VLOOKUP(Table1[[#This Row],[14 NETL Labor Support Area (Required)*
(See instructions, and select from pull-down menu.)]],'FTE Lookup fields'!$A$54:$B$57,2,FALSE)</f>
        <v>#N/A</v>
      </c>
      <c r="M289" s="93">
        <f t="shared" si="32"/>
        <v>0</v>
      </c>
      <c r="N289" s="94">
        <f t="shared" si="33"/>
        <v>0</v>
      </c>
      <c r="O289" s="94">
        <f t="shared" si="34"/>
        <v>0</v>
      </c>
      <c r="P289" s="94">
        <f t="shared" si="35"/>
        <v>0</v>
      </c>
      <c r="Q289" s="94">
        <f t="shared" si="36"/>
        <v>0</v>
      </c>
      <c r="R289" s="94">
        <f t="shared" si="37"/>
        <v>0</v>
      </c>
      <c r="S289" s="94">
        <f t="shared" si="38"/>
        <v>0</v>
      </c>
      <c r="T289" t="e">
        <f>VLOOKUP(G289,'FTE Lookup fields'!$A$38:$C$43,3,FALSE)</f>
        <v>#N/A</v>
      </c>
      <c r="U289" t="e">
        <f>VLOOKUP(G289,'FTE Lookup fields'!$A$38:$C$43,2,FALSE)</f>
        <v>#N/A</v>
      </c>
      <c r="V289" s="83" t="str">
        <f t="shared" si="39"/>
        <v>,   / :  [ Company Code #]</v>
      </c>
    </row>
    <row r="290" spans="1:22" s="80" customFormat="1" ht="15" x14ac:dyDescent="0.25">
      <c r="A290" s="40"/>
      <c r="B290" s="40" t="e">
        <f>VLOOKUP(A290,'NETL Codes'!$A$1:$B$57,2,FALSE)</f>
        <v>#N/A</v>
      </c>
      <c r="C290" s="40"/>
      <c r="D290" s="40"/>
      <c r="E290" s="40"/>
      <c r="F290" s="40" t="s">
        <v>58</v>
      </c>
      <c r="G290" s="51" t="s">
        <v>206</v>
      </c>
      <c r="H290" s="79"/>
      <c r="I290" s="41"/>
      <c r="K290" s="81"/>
      <c r="L290" s="131" t="e">
        <f>VLOOKUP(Table1[[#This Row],[14 NETL Labor Support Area (Required)*
(See instructions, and select from pull-down menu.)]],'FTE Lookup fields'!$A$54:$B$57,2,FALSE)</f>
        <v>#N/A</v>
      </c>
      <c r="M290" s="93">
        <f t="shared" si="32"/>
        <v>0</v>
      </c>
      <c r="N290" s="94">
        <f t="shared" si="33"/>
        <v>0</v>
      </c>
      <c r="O290" s="94">
        <f t="shared" si="34"/>
        <v>0</v>
      </c>
      <c r="P290" s="94">
        <f t="shared" si="35"/>
        <v>0</v>
      </c>
      <c r="Q290" s="94">
        <f t="shared" si="36"/>
        <v>0</v>
      </c>
      <c r="R290" s="94">
        <f t="shared" si="37"/>
        <v>0</v>
      </c>
      <c r="S290" s="94">
        <f t="shared" si="38"/>
        <v>0</v>
      </c>
      <c r="T290" t="e">
        <f>VLOOKUP(G290,'FTE Lookup fields'!$A$38:$C$43,3,FALSE)</f>
        <v>#N/A</v>
      </c>
      <c r="U290" t="e">
        <f>VLOOKUP(G290,'FTE Lookup fields'!$A$38:$C$43,2,FALSE)</f>
        <v>#N/A</v>
      </c>
      <c r="V290" s="83" t="str">
        <f t="shared" si="39"/>
        <v>,   / :  [ Company Code #]</v>
      </c>
    </row>
    <row r="291" spans="1:22" s="80" customFormat="1" ht="15" x14ac:dyDescent="0.25">
      <c r="A291" s="40"/>
      <c r="B291" s="40" t="e">
        <f>VLOOKUP(A291,'NETL Codes'!$A$1:$B$57,2,FALSE)</f>
        <v>#N/A</v>
      </c>
      <c r="C291" s="40"/>
      <c r="D291" s="40"/>
      <c r="E291" s="40"/>
      <c r="F291" s="40" t="s">
        <v>58</v>
      </c>
      <c r="G291" s="51" t="s">
        <v>206</v>
      </c>
      <c r="H291" s="79"/>
      <c r="I291" s="41"/>
      <c r="K291" s="81"/>
      <c r="L291" s="131" t="e">
        <f>VLOOKUP(Table1[[#This Row],[14 NETL Labor Support Area (Required)*
(See instructions, and select from pull-down menu.)]],'FTE Lookup fields'!$A$54:$B$57,2,FALSE)</f>
        <v>#N/A</v>
      </c>
      <c r="M291" s="93">
        <f t="shared" si="32"/>
        <v>0</v>
      </c>
      <c r="N291" s="94">
        <f t="shared" si="33"/>
        <v>0</v>
      </c>
      <c r="O291" s="94">
        <f t="shared" si="34"/>
        <v>0</v>
      </c>
      <c r="P291" s="94">
        <f t="shared" si="35"/>
        <v>0</v>
      </c>
      <c r="Q291" s="94">
        <f t="shared" si="36"/>
        <v>0</v>
      </c>
      <c r="R291" s="94">
        <f t="shared" si="37"/>
        <v>0</v>
      </c>
      <c r="S291" s="94">
        <f t="shared" si="38"/>
        <v>0</v>
      </c>
      <c r="T291" t="e">
        <f>VLOOKUP(G291,'FTE Lookup fields'!$A$38:$C$43,3,FALSE)</f>
        <v>#N/A</v>
      </c>
      <c r="U291" t="e">
        <f>VLOOKUP(G291,'FTE Lookup fields'!$A$38:$C$43,2,FALSE)</f>
        <v>#N/A</v>
      </c>
      <c r="V291" s="83" t="str">
        <f t="shared" si="39"/>
        <v>,   / :  [ Company Code #]</v>
      </c>
    </row>
    <row r="292" spans="1:22" s="80" customFormat="1" ht="15" x14ac:dyDescent="0.25">
      <c r="A292" s="40"/>
      <c r="B292" s="40" t="e">
        <f>VLOOKUP(A292,'NETL Codes'!$A$1:$B$57,2,FALSE)</f>
        <v>#N/A</v>
      </c>
      <c r="C292" s="40"/>
      <c r="D292" s="40"/>
      <c r="E292" s="40"/>
      <c r="F292" s="40" t="s">
        <v>58</v>
      </c>
      <c r="G292" s="51" t="s">
        <v>206</v>
      </c>
      <c r="H292" s="79"/>
      <c r="I292" s="41"/>
      <c r="K292" s="81"/>
      <c r="L292" s="131" t="e">
        <f>VLOOKUP(Table1[[#This Row],[14 NETL Labor Support Area (Required)*
(See instructions, and select from pull-down menu.)]],'FTE Lookup fields'!$A$54:$B$57,2,FALSE)</f>
        <v>#N/A</v>
      </c>
      <c r="M292" s="93">
        <f t="shared" si="32"/>
        <v>0</v>
      </c>
      <c r="N292" s="94">
        <f t="shared" si="33"/>
        <v>0</v>
      </c>
      <c r="O292" s="94">
        <f t="shared" si="34"/>
        <v>0</v>
      </c>
      <c r="P292" s="94">
        <f t="shared" si="35"/>
        <v>0</v>
      </c>
      <c r="Q292" s="94">
        <f t="shared" si="36"/>
        <v>0</v>
      </c>
      <c r="R292" s="94">
        <f t="shared" si="37"/>
        <v>0</v>
      </c>
      <c r="S292" s="94">
        <f t="shared" si="38"/>
        <v>0</v>
      </c>
      <c r="T292" t="e">
        <f>VLOOKUP(G292,'FTE Lookup fields'!$A$38:$C$43,3,FALSE)</f>
        <v>#N/A</v>
      </c>
      <c r="U292" t="e">
        <f>VLOOKUP(G292,'FTE Lookup fields'!$A$38:$C$43,2,FALSE)</f>
        <v>#N/A</v>
      </c>
      <c r="V292" s="83" t="str">
        <f t="shared" si="39"/>
        <v>,   / :  [ Company Code #]</v>
      </c>
    </row>
    <row r="293" spans="1:22" s="80" customFormat="1" ht="15" x14ac:dyDescent="0.25">
      <c r="A293" s="40"/>
      <c r="B293" s="40" t="e">
        <f>VLOOKUP(A293,'NETL Codes'!$A$1:$B$57,2,FALSE)</f>
        <v>#N/A</v>
      </c>
      <c r="C293" s="40"/>
      <c r="D293" s="40"/>
      <c r="E293" s="40"/>
      <c r="F293" s="40" t="s">
        <v>58</v>
      </c>
      <c r="G293" s="51" t="s">
        <v>206</v>
      </c>
      <c r="H293" s="79"/>
      <c r="I293" s="41"/>
      <c r="K293" s="81"/>
      <c r="L293" s="131" t="e">
        <f>VLOOKUP(Table1[[#This Row],[14 NETL Labor Support Area (Required)*
(See instructions, and select from pull-down menu.)]],'FTE Lookup fields'!$A$54:$B$57,2,FALSE)</f>
        <v>#N/A</v>
      </c>
      <c r="M293" s="93">
        <f t="shared" si="32"/>
        <v>0</v>
      </c>
      <c r="N293" s="94">
        <f t="shared" si="33"/>
        <v>0</v>
      </c>
      <c r="O293" s="94">
        <f t="shared" si="34"/>
        <v>0</v>
      </c>
      <c r="P293" s="94">
        <f t="shared" si="35"/>
        <v>0</v>
      </c>
      <c r="Q293" s="94">
        <f t="shared" si="36"/>
        <v>0</v>
      </c>
      <c r="R293" s="94">
        <f t="shared" si="37"/>
        <v>0</v>
      </c>
      <c r="S293" s="94">
        <f t="shared" si="38"/>
        <v>0</v>
      </c>
      <c r="T293" t="e">
        <f>VLOOKUP(G293,'FTE Lookup fields'!$A$38:$C$43,3,FALSE)</f>
        <v>#N/A</v>
      </c>
      <c r="U293" t="e">
        <f>VLOOKUP(G293,'FTE Lookup fields'!$A$38:$C$43,2,FALSE)</f>
        <v>#N/A</v>
      </c>
      <c r="V293" s="83" t="str">
        <f t="shared" si="39"/>
        <v>,   / :  [ Company Code #]</v>
      </c>
    </row>
    <row r="294" spans="1:22" s="80" customFormat="1" ht="15" x14ac:dyDescent="0.25">
      <c r="A294" s="40"/>
      <c r="B294" s="40" t="e">
        <f>VLOOKUP(A294,'NETL Codes'!$A$1:$B$57,2,FALSE)</f>
        <v>#N/A</v>
      </c>
      <c r="C294" s="40"/>
      <c r="D294" s="40"/>
      <c r="E294" s="40"/>
      <c r="F294" s="40" t="s">
        <v>58</v>
      </c>
      <c r="G294" s="51" t="s">
        <v>206</v>
      </c>
      <c r="H294" s="79"/>
      <c r="I294" s="41"/>
      <c r="K294" s="81"/>
      <c r="L294" s="131" t="e">
        <f>VLOOKUP(Table1[[#This Row],[14 NETL Labor Support Area (Required)*
(See instructions, and select from pull-down menu.)]],'FTE Lookup fields'!$A$54:$B$57,2,FALSE)</f>
        <v>#N/A</v>
      </c>
      <c r="M294" s="93">
        <f t="shared" si="32"/>
        <v>0</v>
      </c>
      <c r="N294" s="94">
        <f t="shared" si="33"/>
        <v>0</v>
      </c>
      <c r="O294" s="94">
        <f t="shared" si="34"/>
        <v>0</v>
      </c>
      <c r="P294" s="94">
        <f t="shared" si="35"/>
        <v>0</v>
      </c>
      <c r="Q294" s="94">
        <f t="shared" si="36"/>
        <v>0</v>
      </c>
      <c r="R294" s="94">
        <f t="shared" si="37"/>
        <v>0</v>
      </c>
      <c r="S294" s="94">
        <f t="shared" si="38"/>
        <v>0</v>
      </c>
      <c r="T294" t="e">
        <f>VLOOKUP(G294,'FTE Lookup fields'!$A$38:$C$43,3,FALSE)</f>
        <v>#N/A</v>
      </c>
      <c r="U294" t="e">
        <f>VLOOKUP(G294,'FTE Lookup fields'!$A$38:$C$43,2,FALSE)</f>
        <v>#N/A</v>
      </c>
      <c r="V294" s="83" t="str">
        <f t="shared" si="39"/>
        <v>,   / :  [ Company Code #]</v>
      </c>
    </row>
    <row r="295" spans="1:22" s="80" customFormat="1" ht="15" x14ac:dyDescent="0.25">
      <c r="A295" s="40"/>
      <c r="B295" s="40" t="e">
        <f>VLOOKUP(A295,'NETL Codes'!$A$1:$B$57,2,FALSE)</f>
        <v>#N/A</v>
      </c>
      <c r="C295" s="40"/>
      <c r="D295" s="40"/>
      <c r="E295" s="40"/>
      <c r="F295" s="40" t="s">
        <v>58</v>
      </c>
      <c r="G295" s="51" t="s">
        <v>206</v>
      </c>
      <c r="H295" s="79"/>
      <c r="I295" s="41"/>
      <c r="K295" s="81"/>
      <c r="L295" s="131" t="e">
        <f>VLOOKUP(Table1[[#This Row],[14 NETL Labor Support Area (Required)*
(See instructions, and select from pull-down menu.)]],'FTE Lookup fields'!$A$54:$B$57,2,FALSE)</f>
        <v>#N/A</v>
      </c>
      <c r="M295" s="93">
        <f t="shared" si="32"/>
        <v>0</v>
      </c>
      <c r="N295" s="94">
        <f t="shared" si="33"/>
        <v>0</v>
      </c>
      <c r="O295" s="94">
        <f t="shared" si="34"/>
        <v>0</v>
      </c>
      <c r="P295" s="94">
        <f t="shared" si="35"/>
        <v>0</v>
      </c>
      <c r="Q295" s="94">
        <f t="shared" si="36"/>
        <v>0</v>
      </c>
      <c r="R295" s="94">
        <f t="shared" si="37"/>
        <v>0</v>
      </c>
      <c r="S295" s="94">
        <f t="shared" si="38"/>
        <v>0</v>
      </c>
      <c r="T295" t="e">
        <f>VLOOKUP(G295,'FTE Lookup fields'!$A$38:$C$43,3,FALSE)</f>
        <v>#N/A</v>
      </c>
      <c r="U295" t="e">
        <f>VLOOKUP(G295,'FTE Lookup fields'!$A$38:$C$43,2,FALSE)</f>
        <v>#N/A</v>
      </c>
      <c r="V295" s="83" t="str">
        <f t="shared" si="39"/>
        <v>,   / :  [ Company Code #]</v>
      </c>
    </row>
    <row r="296" spans="1:22" s="80" customFormat="1" ht="15" x14ac:dyDescent="0.25">
      <c r="A296" s="40"/>
      <c r="B296" s="40" t="e">
        <f>VLOOKUP(A296,'NETL Codes'!$A$1:$B$57,2,FALSE)</f>
        <v>#N/A</v>
      </c>
      <c r="C296" s="40"/>
      <c r="D296" s="40"/>
      <c r="E296" s="40"/>
      <c r="F296" s="40" t="s">
        <v>58</v>
      </c>
      <c r="G296" s="51" t="s">
        <v>206</v>
      </c>
      <c r="H296" s="79"/>
      <c r="I296" s="41"/>
      <c r="K296" s="81"/>
      <c r="L296" s="131" t="e">
        <f>VLOOKUP(Table1[[#This Row],[14 NETL Labor Support Area (Required)*
(See instructions, and select from pull-down menu.)]],'FTE Lookup fields'!$A$54:$B$57,2,FALSE)</f>
        <v>#N/A</v>
      </c>
      <c r="M296" s="93">
        <f t="shared" si="32"/>
        <v>0</v>
      </c>
      <c r="N296" s="94">
        <f t="shared" si="33"/>
        <v>0</v>
      </c>
      <c r="O296" s="94">
        <f t="shared" si="34"/>
        <v>0</v>
      </c>
      <c r="P296" s="94">
        <f t="shared" si="35"/>
        <v>0</v>
      </c>
      <c r="Q296" s="94">
        <f t="shared" si="36"/>
        <v>0</v>
      </c>
      <c r="R296" s="94">
        <f t="shared" si="37"/>
        <v>0</v>
      </c>
      <c r="S296" s="94">
        <f t="shared" si="38"/>
        <v>0</v>
      </c>
      <c r="T296" t="e">
        <f>VLOOKUP(G296,'FTE Lookup fields'!$A$38:$C$43,3,FALSE)</f>
        <v>#N/A</v>
      </c>
      <c r="U296" t="e">
        <f>VLOOKUP(G296,'FTE Lookup fields'!$A$38:$C$43,2,FALSE)</f>
        <v>#N/A</v>
      </c>
      <c r="V296" s="83" t="str">
        <f t="shared" si="39"/>
        <v>,   / :  [ Company Code #]</v>
      </c>
    </row>
    <row r="297" spans="1:22" s="80" customFormat="1" ht="15" x14ac:dyDescent="0.25">
      <c r="A297" s="40"/>
      <c r="B297" s="40" t="e">
        <f>VLOOKUP(A297,'NETL Codes'!$A$1:$B$57,2,FALSE)</f>
        <v>#N/A</v>
      </c>
      <c r="C297" s="40"/>
      <c r="D297" s="40"/>
      <c r="E297" s="40"/>
      <c r="F297" s="40" t="s">
        <v>58</v>
      </c>
      <c r="G297" s="51" t="s">
        <v>206</v>
      </c>
      <c r="H297" s="79"/>
      <c r="I297" s="41"/>
      <c r="K297" s="81"/>
      <c r="L297" s="131" t="e">
        <f>VLOOKUP(Table1[[#This Row],[14 NETL Labor Support Area (Required)*
(See instructions, and select from pull-down menu.)]],'FTE Lookup fields'!$A$54:$B$57,2,FALSE)</f>
        <v>#N/A</v>
      </c>
      <c r="M297" s="93">
        <f t="shared" si="32"/>
        <v>0</v>
      </c>
      <c r="N297" s="94">
        <f t="shared" si="33"/>
        <v>0</v>
      </c>
      <c r="O297" s="94">
        <f t="shared" si="34"/>
        <v>0</v>
      </c>
      <c r="P297" s="94">
        <f t="shared" si="35"/>
        <v>0</v>
      </c>
      <c r="Q297" s="94">
        <f t="shared" si="36"/>
        <v>0</v>
      </c>
      <c r="R297" s="94">
        <f t="shared" si="37"/>
        <v>0</v>
      </c>
      <c r="S297" s="94">
        <f t="shared" si="38"/>
        <v>0</v>
      </c>
      <c r="T297" t="e">
        <f>VLOOKUP(G297,'FTE Lookup fields'!$A$38:$C$43,3,FALSE)</f>
        <v>#N/A</v>
      </c>
      <c r="U297" t="e">
        <f>VLOOKUP(G297,'FTE Lookup fields'!$A$38:$C$43,2,FALSE)</f>
        <v>#N/A</v>
      </c>
      <c r="V297" s="83" t="str">
        <f t="shared" si="39"/>
        <v>,   / :  [ Company Code #]</v>
      </c>
    </row>
    <row r="298" spans="1:22" s="80" customFormat="1" ht="15" x14ac:dyDescent="0.25">
      <c r="A298" s="40"/>
      <c r="B298" s="40" t="e">
        <f>VLOOKUP(A298,'NETL Codes'!$A$1:$B$57,2,FALSE)</f>
        <v>#N/A</v>
      </c>
      <c r="C298" s="40"/>
      <c r="D298" s="40"/>
      <c r="E298" s="40"/>
      <c r="F298" s="40" t="s">
        <v>58</v>
      </c>
      <c r="G298" s="51" t="s">
        <v>206</v>
      </c>
      <c r="H298" s="79"/>
      <c r="I298" s="41"/>
      <c r="K298" s="81"/>
      <c r="L298" s="131" t="e">
        <f>VLOOKUP(Table1[[#This Row],[14 NETL Labor Support Area (Required)*
(See instructions, and select from pull-down menu.)]],'FTE Lookup fields'!$A$54:$B$57,2,FALSE)</f>
        <v>#N/A</v>
      </c>
      <c r="M298" s="93">
        <f t="shared" si="32"/>
        <v>0</v>
      </c>
      <c r="N298" s="94">
        <f t="shared" si="33"/>
        <v>0</v>
      </c>
      <c r="O298" s="94">
        <f t="shared" si="34"/>
        <v>0</v>
      </c>
      <c r="P298" s="94">
        <f t="shared" si="35"/>
        <v>0</v>
      </c>
      <c r="Q298" s="94">
        <f t="shared" si="36"/>
        <v>0</v>
      </c>
      <c r="R298" s="94">
        <f t="shared" si="37"/>
        <v>0</v>
      </c>
      <c r="S298" s="94">
        <f t="shared" si="38"/>
        <v>0</v>
      </c>
      <c r="T298" t="e">
        <f>VLOOKUP(G298,'FTE Lookup fields'!$A$38:$C$43,3,FALSE)</f>
        <v>#N/A</v>
      </c>
      <c r="U298" t="e">
        <f>VLOOKUP(G298,'FTE Lookup fields'!$A$38:$C$43,2,FALSE)</f>
        <v>#N/A</v>
      </c>
      <c r="V298" s="83" t="str">
        <f t="shared" si="39"/>
        <v>,   / :  [ Company Code #]</v>
      </c>
    </row>
    <row r="299" spans="1:22" s="80" customFormat="1" ht="15" x14ac:dyDescent="0.25">
      <c r="A299" s="40"/>
      <c r="B299" s="40" t="e">
        <f>VLOOKUP(A299,'NETL Codes'!$A$1:$B$57,2,FALSE)</f>
        <v>#N/A</v>
      </c>
      <c r="C299" s="40"/>
      <c r="D299" s="40"/>
      <c r="E299" s="40"/>
      <c r="F299" s="40" t="s">
        <v>58</v>
      </c>
      <c r="G299" s="51" t="s">
        <v>206</v>
      </c>
      <c r="H299" s="79"/>
      <c r="I299" s="41"/>
      <c r="K299" s="81"/>
      <c r="L299" s="131" t="e">
        <f>VLOOKUP(Table1[[#This Row],[14 NETL Labor Support Area (Required)*
(See instructions, and select from pull-down menu.)]],'FTE Lookup fields'!$A$54:$B$57,2,FALSE)</f>
        <v>#N/A</v>
      </c>
      <c r="M299" s="93">
        <f t="shared" si="32"/>
        <v>0</v>
      </c>
      <c r="N299" s="94">
        <f t="shared" si="33"/>
        <v>0</v>
      </c>
      <c r="O299" s="94">
        <f t="shared" si="34"/>
        <v>0</v>
      </c>
      <c r="P299" s="94">
        <f t="shared" si="35"/>
        <v>0</v>
      </c>
      <c r="Q299" s="94">
        <f t="shared" si="36"/>
        <v>0</v>
      </c>
      <c r="R299" s="94">
        <f t="shared" si="37"/>
        <v>0</v>
      </c>
      <c r="S299" s="94">
        <f t="shared" si="38"/>
        <v>0</v>
      </c>
      <c r="T299" t="e">
        <f>VLOOKUP(G299,'FTE Lookup fields'!$A$38:$C$43,3,FALSE)</f>
        <v>#N/A</v>
      </c>
      <c r="U299" t="e">
        <f>VLOOKUP(G299,'FTE Lookup fields'!$A$38:$C$43,2,FALSE)</f>
        <v>#N/A</v>
      </c>
      <c r="V299" s="83" t="str">
        <f t="shared" si="39"/>
        <v>,   / :  [ Company Code #]</v>
      </c>
    </row>
    <row r="300" spans="1:22" s="80" customFormat="1" ht="15" x14ac:dyDescent="0.25">
      <c r="A300" s="40"/>
      <c r="B300" s="40" t="e">
        <f>VLOOKUP(A300,'NETL Codes'!$A$1:$B$57,2,FALSE)</f>
        <v>#N/A</v>
      </c>
      <c r="C300" s="40"/>
      <c r="D300" s="40"/>
      <c r="E300" s="40"/>
      <c r="F300" s="40" t="s">
        <v>58</v>
      </c>
      <c r="G300" s="51" t="s">
        <v>206</v>
      </c>
      <c r="H300" s="79"/>
      <c r="I300" s="41"/>
      <c r="K300" s="81"/>
      <c r="L300" s="131" t="e">
        <f>VLOOKUP(Table1[[#This Row],[14 NETL Labor Support Area (Required)*
(See instructions, and select from pull-down menu.)]],'FTE Lookup fields'!$A$54:$B$57,2,FALSE)</f>
        <v>#N/A</v>
      </c>
      <c r="M300" s="93">
        <f t="shared" si="32"/>
        <v>0</v>
      </c>
      <c r="N300" s="94">
        <f t="shared" si="33"/>
        <v>0</v>
      </c>
      <c r="O300" s="94">
        <f t="shared" si="34"/>
        <v>0</v>
      </c>
      <c r="P300" s="94">
        <f t="shared" si="35"/>
        <v>0</v>
      </c>
      <c r="Q300" s="94">
        <f t="shared" si="36"/>
        <v>0</v>
      </c>
      <c r="R300" s="94">
        <f t="shared" si="37"/>
        <v>0</v>
      </c>
      <c r="S300" s="94">
        <f t="shared" si="38"/>
        <v>0</v>
      </c>
      <c r="T300" t="e">
        <f>VLOOKUP(G300,'FTE Lookup fields'!$A$38:$C$43,3,FALSE)</f>
        <v>#N/A</v>
      </c>
      <c r="U300" t="e">
        <f>VLOOKUP(G300,'FTE Lookup fields'!$A$38:$C$43,2,FALSE)</f>
        <v>#N/A</v>
      </c>
      <c r="V300" s="83" t="str">
        <f t="shared" si="39"/>
        <v>,   / :  [ Company Code #]</v>
      </c>
    </row>
    <row r="301" spans="1:22" s="80" customFormat="1" ht="15" x14ac:dyDescent="0.25">
      <c r="A301" s="40"/>
      <c r="B301" s="40" t="e">
        <f>VLOOKUP(A301,'NETL Codes'!$A$1:$B$57,2,FALSE)</f>
        <v>#N/A</v>
      </c>
      <c r="C301" s="40"/>
      <c r="D301" s="40"/>
      <c r="E301" s="40"/>
      <c r="F301" s="40" t="s">
        <v>58</v>
      </c>
      <c r="G301" s="51" t="s">
        <v>206</v>
      </c>
      <c r="H301" s="79"/>
      <c r="I301" s="41"/>
      <c r="K301" s="81"/>
      <c r="L301" s="131" t="e">
        <f>VLOOKUP(Table1[[#This Row],[14 NETL Labor Support Area (Required)*
(See instructions, and select from pull-down menu.)]],'FTE Lookup fields'!$A$54:$B$57,2,FALSE)</f>
        <v>#N/A</v>
      </c>
      <c r="M301" s="93">
        <f t="shared" si="32"/>
        <v>0</v>
      </c>
      <c r="N301" s="94">
        <f t="shared" si="33"/>
        <v>0</v>
      </c>
      <c r="O301" s="94">
        <f t="shared" si="34"/>
        <v>0</v>
      </c>
      <c r="P301" s="94">
        <f t="shared" si="35"/>
        <v>0</v>
      </c>
      <c r="Q301" s="94">
        <f t="shared" si="36"/>
        <v>0</v>
      </c>
      <c r="R301" s="94">
        <f t="shared" si="37"/>
        <v>0</v>
      </c>
      <c r="S301" s="94">
        <f t="shared" si="38"/>
        <v>0</v>
      </c>
      <c r="T301" t="e">
        <f>VLOOKUP(G301,'FTE Lookup fields'!$A$38:$C$43,3,FALSE)</f>
        <v>#N/A</v>
      </c>
      <c r="U301" t="e">
        <f>VLOOKUP(G301,'FTE Lookup fields'!$A$38:$C$43,2,FALSE)</f>
        <v>#N/A</v>
      </c>
      <c r="V301" s="83" t="str">
        <f t="shared" si="39"/>
        <v>,   / :  [ Company Code #]</v>
      </c>
    </row>
    <row r="302" spans="1:22" s="80" customFormat="1" ht="15" x14ac:dyDescent="0.25">
      <c r="A302" s="40"/>
      <c r="B302" s="40" t="e">
        <f>VLOOKUP(A302,'NETL Codes'!$A$1:$B$57,2,FALSE)</f>
        <v>#N/A</v>
      </c>
      <c r="C302" s="40"/>
      <c r="D302" s="40"/>
      <c r="E302" s="40"/>
      <c r="F302" s="40" t="s">
        <v>58</v>
      </c>
      <c r="G302" s="51" t="s">
        <v>206</v>
      </c>
      <c r="H302" s="79"/>
      <c r="I302" s="41"/>
      <c r="K302" s="81"/>
      <c r="L302" s="131" t="e">
        <f>VLOOKUP(Table1[[#This Row],[14 NETL Labor Support Area (Required)*
(See instructions, and select from pull-down menu.)]],'FTE Lookup fields'!$A$54:$B$57,2,FALSE)</f>
        <v>#N/A</v>
      </c>
      <c r="M302" s="93">
        <f t="shared" si="32"/>
        <v>0</v>
      </c>
      <c r="N302" s="94">
        <f t="shared" si="33"/>
        <v>0</v>
      </c>
      <c r="O302" s="94">
        <f t="shared" si="34"/>
        <v>0</v>
      </c>
      <c r="P302" s="94">
        <f t="shared" si="35"/>
        <v>0</v>
      </c>
      <c r="Q302" s="94">
        <f t="shared" si="36"/>
        <v>0</v>
      </c>
      <c r="R302" s="94">
        <f t="shared" si="37"/>
        <v>0</v>
      </c>
      <c r="S302" s="94">
        <f t="shared" si="38"/>
        <v>0</v>
      </c>
      <c r="T302" t="e">
        <f>VLOOKUP(G302,'FTE Lookup fields'!$A$38:$C$43,3,FALSE)</f>
        <v>#N/A</v>
      </c>
      <c r="U302" t="e">
        <f>VLOOKUP(G302,'FTE Lookup fields'!$A$38:$C$43,2,FALSE)</f>
        <v>#N/A</v>
      </c>
      <c r="V302" s="83" t="str">
        <f t="shared" si="39"/>
        <v>,   / :  [ Company Code #]</v>
      </c>
    </row>
    <row r="303" spans="1:22" s="80" customFormat="1" ht="15" x14ac:dyDescent="0.25">
      <c r="A303" s="40"/>
      <c r="B303" s="40" t="e">
        <f>VLOOKUP(A303,'NETL Codes'!$A$1:$B$57,2,FALSE)</f>
        <v>#N/A</v>
      </c>
      <c r="C303" s="40"/>
      <c r="D303" s="40"/>
      <c r="E303" s="40"/>
      <c r="F303" s="40" t="s">
        <v>58</v>
      </c>
      <c r="G303" s="51" t="s">
        <v>206</v>
      </c>
      <c r="H303" s="79"/>
      <c r="I303" s="41"/>
      <c r="K303" s="81"/>
      <c r="L303" s="131" t="e">
        <f>VLOOKUP(Table1[[#This Row],[14 NETL Labor Support Area (Required)*
(See instructions, and select from pull-down menu.)]],'FTE Lookup fields'!$A$54:$B$57,2,FALSE)</f>
        <v>#N/A</v>
      </c>
      <c r="M303" s="93">
        <f t="shared" si="32"/>
        <v>0</v>
      </c>
      <c r="N303" s="94">
        <f t="shared" si="33"/>
        <v>0</v>
      </c>
      <c r="O303" s="94">
        <f t="shared" si="34"/>
        <v>0</v>
      </c>
      <c r="P303" s="94">
        <f t="shared" si="35"/>
        <v>0</v>
      </c>
      <c r="Q303" s="94">
        <f t="shared" si="36"/>
        <v>0</v>
      </c>
      <c r="R303" s="94">
        <f t="shared" si="37"/>
        <v>0</v>
      </c>
      <c r="S303" s="94">
        <f t="shared" si="38"/>
        <v>0</v>
      </c>
      <c r="T303" t="e">
        <f>VLOOKUP(G303,'FTE Lookup fields'!$A$38:$C$43,3,FALSE)</f>
        <v>#N/A</v>
      </c>
      <c r="U303" t="e">
        <f>VLOOKUP(G303,'FTE Lookup fields'!$A$38:$C$43,2,FALSE)</f>
        <v>#N/A</v>
      </c>
      <c r="V303" s="83" t="str">
        <f t="shared" si="39"/>
        <v>,   / :  [ Company Code #]</v>
      </c>
    </row>
    <row r="304" spans="1:22" s="80" customFormat="1" ht="15" x14ac:dyDescent="0.25">
      <c r="A304" s="40"/>
      <c r="B304" s="40" t="e">
        <f>VLOOKUP(A304,'NETL Codes'!$A$1:$B$57,2,FALSE)</f>
        <v>#N/A</v>
      </c>
      <c r="C304" s="40"/>
      <c r="D304" s="40"/>
      <c r="E304" s="40"/>
      <c r="F304" s="40" t="s">
        <v>58</v>
      </c>
      <c r="G304" s="51" t="s">
        <v>206</v>
      </c>
      <c r="H304" s="79"/>
      <c r="I304" s="41"/>
      <c r="K304" s="81"/>
      <c r="L304" s="131" t="e">
        <f>VLOOKUP(Table1[[#This Row],[14 NETL Labor Support Area (Required)*
(See instructions, and select from pull-down menu.)]],'FTE Lookup fields'!$A$54:$B$57,2,FALSE)</f>
        <v>#N/A</v>
      </c>
      <c r="M304" s="93">
        <f t="shared" si="32"/>
        <v>0</v>
      </c>
      <c r="N304" s="94">
        <f t="shared" si="33"/>
        <v>0</v>
      </c>
      <c r="O304" s="94">
        <f t="shared" si="34"/>
        <v>0</v>
      </c>
      <c r="P304" s="94">
        <f t="shared" si="35"/>
        <v>0</v>
      </c>
      <c r="Q304" s="94">
        <f t="shared" si="36"/>
        <v>0</v>
      </c>
      <c r="R304" s="94">
        <f t="shared" si="37"/>
        <v>0</v>
      </c>
      <c r="S304" s="94">
        <f t="shared" si="38"/>
        <v>0</v>
      </c>
      <c r="T304" t="e">
        <f>VLOOKUP(G304,'FTE Lookup fields'!$A$38:$C$43,3,FALSE)</f>
        <v>#N/A</v>
      </c>
      <c r="U304" t="e">
        <f>VLOOKUP(G304,'FTE Lookup fields'!$A$38:$C$43,2,FALSE)</f>
        <v>#N/A</v>
      </c>
      <c r="V304" s="83" t="str">
        <f t="shared" si="39"/>
        <v>,   / :  [ Company Code #]</v>
      </c>
    </row>
    <row r="305" spans="1:22" s="80" customFormat="1" ht="15" x14ac:dyDescent="0.25">
      <c r="A305" s="40"/>
      <c r="B305" s="40" t="e">
        <f>VLOOKUP(A305,'NETL Codes'!$A$1:$B$57,2,FALSE)</f>
        <v>#N/A</v>
      </c>
      <c r="C305" s="40"/>
      <c r="D305" s="40"/>
      <c r="E305" s="40"/>
      <c r="F305" s="40" t="s">
        <v>58</v>
      </c>
      <c r="G305" s="51" t="s">
        <v>206</v>
      </c>
      <c r="H305" s="79"/>
      <c r="I305" s="41"/>
      <c r="K305" s="81"/>
      <c r="L305" s="131" t="e">
        <f>VLOOKUP(Table1[[#This Row],[14 NETL Labor Support Area (Required)*
(See instructions, and select from pull-down menu.)]],'FTE Lookup fields'!$A$54:$B$57,2,FALSE)</f>
        <v>#N/A</v>
      </c>
      <c r="M305" s="93">
        <f t="shared" si="32"/>
        <v>0</v>
      </c>
      <c r="N305" s="94">
        <f t="shared" si="33"/>
        <v>0</v>
      </c>
      <c r="O305" s="94">
        <f t="shared" si="34"/>
        <v>0</v>
      </c>
      <c r="P305" s="94">
        <f t="shared" si="35"/>
        <v>0</v>
      </c>
      <c r="Q305" s="94">
        <f t="shared" si="36"/>
        <v>0</v>
      </c>
      <c r="R305" s="94">
        <f t="shared" si="37"/>
        <v>0</v>
      </c>
      <c r="S305" s="94">
        <f t="shared" si="38"/>
        <v>0</v>
      </c>
      <c r="T305" t="e">
        <f>VLOOKUP(G305,'FTE Lookup fields'!$A$38:$C$43,3,FALSE)</f>
        <v>#N/A</v>
      </c>
      <c r="U305" t="e">
        <f>VLOOKUP(G305,'FTE Lookup fields'!$A$38:$C$43,2,FALSE)</f>
        <v>#N/A</v>
      </c>
      <c r="V305" s="83" t="str">
        <f t="shared" si="39"/>
        <v>,   / :  [ Company Code #]</v>
      </c>
    </row>
    <row r="306" spans="1:22" s="80" customFormat="1" ht="15" x14ac:dyDescent="0.25">
      <c r="A306" s="40"/>
      <c r="B306" s="40" t="e">
        <f>VLOOKUP(A306,'NETL Codes'!$A$1:$B$57,2,FALSE)</f>
        <v>#N/A</v>
      </c>
      <c r="C306" s="40"/>
      <c r="D306" s="40"/>
      <c r="E306" s="40"/>
      <c r="F306" s="40" t="s">
        <v>58</v>
      </c>
      <c r="G306" s="51" t="s">
        <v>206</v>
      </c>
      <c r="H306" s="79"/>
      <c r="I306" s="41"/>
      <c r="K306" s="81"/>
      <c r="L306" s="131" t="e">
        <f>VLOOKUP(Table1[[#This Row],[14 NETL Labor Support Area (Required)*
(See instructions, and select from pull-down menu.)]],'FTE Lookup fields'!$A$54:$B$57,2,FALSE)</f>
        <v>#N/A</v>
      </c>
      <c r="M306" s="93">
        <f t="shared" si="32"/>
        <v>0</v>
      </c>
      <c r="N306" s="94">
        <f t="shared" si="33"/>
        <v>0</v>
      </c>
      <c r="O306" s="94">
        <f t="shared" si="34"/>
        <v>0</v>
      </c>
      <c r="P306" s="94">
        <f t="shared" si="35"/>
        <v>0</v>
      </c>
      <c r="Q306" s="94">
        <f t="shared" si="36"/>
        <v>0</v>
      </c>
      <c r="R306" s="94">
        <f t="shared" si="37"/>
        <v>0</v>
      </c>
      <c r="S306" s="94">
        <f t="shared" si="38"/>
        <v>0</v>
      </c>
      <c r="T306" t="e">
        <f>VLOOKUP(G306,'FTE Lookup fields'!$A$38:$C$43,3,FALSE)</f>
        <v>#N/A</v>
      </c>
      <c r="U306" t="e">
        <f>VLOOKUP(G306,'FTE Lookup fields'!$A$38:$C$43,2,FALSE)</f>
        <v>#N/A</v>
      </c>
      <c r="V306" s="83" t="str">
        <f t="shared" si="39"/>
        <v>,   / :  [ Company Code #]</v>
      </c>
    </row>
    <row r="307" spans="1:22" s="80" customFormat="1" ht="15" x14ac:dyDescent="0.25">
      <c r="A307" s="40"/>
      <c r="B307" s="40" t="e">
        <f>VLOOKUP(A307,'NETL Codes'!$A$1:$B$57,2,FALSE)</f>
        <v>#N/A</v>
      </c>
      <c r="C307" s="40"/>
      <c r="D307" s="40"/>
      <c r="E307" s="40"/>
      <c r="F307" s="40" t="s">
        <v>58</v>
      </c>
      <c r="G307" s="51" t="s">
        <v>206</v>
      </c>
      <c r="H307" s="79"/>
      <c r="I307" s="41"/>
      <c r="K307" s="81"/>
      <c r="L307" s="131" t="e">
        <f>VLOOKUP(Table1[[#This Row],[14 NETL Labor Support Area (Required)*
(See instructions, and select from pull-down menu.)]],'FTE Lookup fields'!$A$54:$B$57,2,FALSE)</f>
        <v>#N/A</v>
      </c>
      <c r="M307" s="93">
        <f t="shared" si="32"/>
        <v>0</v>
      </c>
      <c r="N307" s="94">
        <f t="shared" si="33"/>
        <v>0</v>
      </c>
      <c r="O307" s="94">
        <f t="shared" si="34"/>
        <v>0</v>
      </c>
      <c r="P307" s="94">
        <f t="shared" si="35"/>
        <v>0</v>
      </c>
      <c r="Q307" s="94">
        <f t="shared" si="36"/>
        <v>0</v>
      </c>
      <c r="R307" s="94">
        <f t="shared" si="37"/>
        <v>0</v>
      </c>
      <c r="S307" s="94">
        <f t="shared" si="38"/>
        <v>0</v>
      </c>
      <c r="T307" t="e">
        <f>VLOOKUP(G307,'FTE Lookup fields'!$A$38:$C$43,3,FALSE)</f>
        <v>#N/A</v>
      </c>
      <c r="U307" t="e">
        <f>VLOOKUP(G307,'FTE Lookup fields'!$A$38:$C$43,2,FALSE)</f>
        <v>#N/A</v>
      </c>
      <c r="V307" s="83" t="str">
        <f t="shared" si="39"/>
        <v>,   / :  [ Company Code #]</v>
      </c>
    </row>
    <row r="308" spans="1:22" s="80" customFormat="1" ht="15" x14ac:dyDescent="0.25">
      <c r="A308" s="40"/>
      <c r="B308" s="40" t="e">
        <f>VLOOKUP(A308,'NETL Codes'!$A$1:$B$57,2,FALSE)</f>
        <v>#N/A</v>
      </c>
      <c r="C308" s="40"/>
      <c r="D308" s="40"/>
      <c r="E308" s="40"/>
      <c r="F308" s="40" t="s">
        <v>58</v>
      </c>
      <c r="G308" s="51" t="s">
        <v>206</v>
      </c>
      <c r="H308" s="79"/>
      <c r="I308" s="41"/>
      <c r="K308" s="81"/>
      <c r="L308" s="131" t="e">
        <f>VLOOKUP(Table1[[#This Row],[14 NETL Labor Support Area (Required)*
(See instructions, and select from pull-down menu.)]],'FTE Lookup fields'!$A$54:$B$57,2,FALSE)</f>
        <v>#N/A</v>
      </c>
      <c r="M308" s="93">
        <f t="shared" si="32"/>
        <v>0</v>
      </c>
      <c r="N308" s="94">
        <f t="shared" si="33"/>
        <v>0</v>
      </c>
      <c r="O308" s="94">
        <f t="shared" si="34"/>
        <v>0</v>
      </c>
      <c r="P308" s="94">
        <f t="shared" si="35"/>
        <v>0</v>
      </c>
      <c r="Q308" s="94">
        <f t="shared" si="36"/>
        <v>0</v>
      </c>
      <c r="R308" s="94">
        <f t="shared" si="37"/>
        <v>0</v>
      </c>
      <c r="S308" s="94">
        <f t="shared" si="38"/>
        <v>0</v>
      </c>
      <c r="T308" t="e">
        <f>VLOOKUP(G308,'FTE Lookup fields'!$A$38:$C$43,3,FALSE)</f>
        <v>#N/A</v>
      </c>
      <c r="U308" t="e">
        <f>VLOOKUP(G308,'FTE Lookup fields'!$A$38:$C$43,2,FALSE)</f>
        <v>#N/A</v>
      </c>
      <c r="V308" s="83" t="str">
        <f t="shared" si="39"/>
        <v>,   / :  [ Company Code #]</v>
      </c>
    </row>
    <row r="309" spans="1:22" s="80" customFormat="1" ht="15" x14ac:dyDescent="0.25">
      <c r="A309" s="40"/>
      <c r="B309" s="40" t="e">
        <f>VLOOKUP(A309,'NETL Codes'!$A$1:$B$57,2,FALSE)</f>
        <v>#N/A</v>
      </c>
      <c r="C309" s="40"/>
      <c r="D309" s="40"/>
      <c r="E309" s="40"/>
      <c r="F309" s="40" t="s">
        <v>58</v>
      </c>
      <c r="G309" s="51" t="s">
        <v>206</v>
      </c>
      <c r="H309" s="79"/>
      <c r="I309" s="41"/>
      <c r="K309" s="81"/>
      <c r="L309" s="131" t="e">
        <f>VLOOKUP(Table1[[#This Row],[14 NETL Labor Support Area (Required)*
(See instructions, and select from pull-down menu.)]],'FTE Lookup fields'!$A$54:$B$57,2,FALSE)</f>
        <v>#N/A</v>
      </c>
      <c r="M309" s="93">
        <f t="shared" si="32"/>
        <v>0</v>
      </c>
      <c r="N309" s="94">
        <f t="shared" si="33"/>
        <v>0</v>
      </c>
      <c r="O309" s="94">
        <f t="shared" si="34"/>
        <v>0</v>
      </c>
      <c r="P309" s="94">
        <f t="shared" si="35"/>
        <v>0</v>
      </c>
      <c r="Q309" s="94">
        <f t="shared" si="36"/>
        <v>0</v>
      </c>
      <c r="R309" s="94">
        <f t="shared" si="37"/>
        <v>0</v>
      </c>
      <c r="S309" s="94">
        <f t="shared" si="38"/>
        <v>0</v>
      </c>
      <c r="T309" t="e">
        <f>VLOOKUP(G309,'FTE Lookup fields'!$A$38:$C$43,3,FALSE)</f>
        <v>#N/A</v>
      </c>
      <c r="U309" t="e">
        <f>VLOOKUP(G309,'FTE Lookup fields'!$A$38:$C$43,2,FALSE)</f>
        <v>#N/A</v>
      </c>
      <c r="V309" s="83" t="str">
        <f t="shared" si="39"/>
        <v>,   / :  [ Company Code #]</v>
      </c>
    </row>
    <row r="310" spans="1:22" s="80" customFormat="1" ht="15" x14ac:dyDescent="0.25">
      <c r="A310" s="40"/>
      <c r="B310" s="40" t="e">
        <f>VLOOKUP(A310,'NETL Codes'!$A$1:$B$57,2,FALSE)</f>
        <v>#N/A</v>
      </c>
      <c r="C310" s="40"/>
      <c r="D310" s="40"/>
      <c r="E310" s="40"/>
      <c r="F310" s="40" t="s">
        <v>58</v>
      </c>
      <c r="G310" s="51" t="s">
        <v>206</v>
      </c>
      <c r="H310" s="79"/>
      <c r="I310" s="41"/>
      <c r="K310" s="81"/>
      <c r="L310" s="131" t="e">
        <f>VLOOKUP(Table1[[#This Row],[14 NETL Labor Support Area (Required)*
(See instructions, and select from pull-down menu.)]],'FTE Lookup fields'!$A$54:$B$57,2,FALSE)</f>
        <v>#N/A</v>
      </c>
      <c r="M310" s="93">
        <f t="shared" si="32"/>
        <v>0</v>
      </c>
      <c r="N310" s="94">
        <f t="shared" si="33"/>
        <v>0</v>
      </c>
      <c r="O310" s="94">
        <f t="shared" si="34"/>
        <v>0</v>
      </c>
      <c r="P310" s="94">
        <f t="shared" si="35"/>
        <v>0</v>
      </c>
      <c r="Q310" s="94">
        <f t="shared" si="36"/>
        <v>0</v>
      </c>
      <c r="R310" s="94">
        <f t="shared" si="37"/>
        <v>0</v>
      </c>
      <c r="S310" s="94">
        <f t="shared" si="38"/>
        <v>0</v>
      </c>
      <c r="T310" t="e">
        <f>VLOOKUP(G310,'FTE Lookup fields'!$A$38:$C$43,3,FALSE)</f>
        <v>#N/A</v>
      </c>
      <c r="U310" t="e">
        <f>VLOOKUP(G310,'FTE Lookup fields'!$A$38:$C$43,2,FALSE)</f>
        <v>#N/A</v>
      </c>
      <c r="V310" s="83" t="str">
        <f t="shared" si="39"/>
        <v>,   / :  [ Company Code #]</v>
      </c>
    </row>
    <row r="311" spans="1:22" s="80" customFormat="1" ht="15" x14ac:dyDescent="0.25">
      <c r="A311" s="40"/>
      <c r="B311" s="40" t="e">
        <f>VLOOKUP(A311,'NETL Codes'!$A$1:$B$57,2,FALSE)</f>
        <v>#N/A</v>
      </c>
      <c r="C311" s="40"/>
      <c r="D311" s="40"/>
      <c r="E311" s="40"/>
      <c r="F311" s="40" t="s">
        <v>58</v>
      </c>
      <c r="G311" s="51" t="s">
        <v>206</v>
      </c>
      <c r="H311" s="79"/>
      <c r="I311" s="41"/>
      <c r="K311" s="81"/>
      <c r="L311" s="131" t="e">
        <f>VLOOKUP(Table1[[#This Row],[14 NETL Labor Support Area (Required)*
(See instructions, and select from pull-down menu.)]],'FTE Lookup fields'!$A$54:$B$57,2,FALSE)</f>
        <v>#N/A</v>
      </c>
      <c r="M311" s="93">
        <f t="shared" si="32"/>
        <v>0</v>
      </c>
      <c r="N311" s="94">
        <f t="shared" si="33"/>
        <v>0</v>
      </c>
      <c r="O311" s="94">
        <f t="shared" si="34"/>
        <v>0</v>
      </c>
      <c r="P311" s="94">
        <f t="shared" si="35"/>
        <v>0</v>
      </c>
      <c r="Q311" s="94">
        <f t="shared" si="36"/>
        <v>0</v>
      </c>
      <c r="R311" s="94">
        <f t="shared" si="37"/>
        <v>0</v>
      </c>
      <c r="S311" s="94">
        <f t="shared" si="38"/>
        <v>0</v>
      </c>
      <c r="T311" t="e">
        <f>VLOOKUP(G311,'FTE Lookup fields'!$A$38:$C$43,3,FALSE)</f>
        <v>#N/A</v>
      </c>
      <c r="U311" t="e">
        <f>VLOOKUP(G311,'FTE Lookup fields'!$A$38:$C$43,2,FALSE)</f>
        <v>#N/A</v>
      </c>
      <c r="V311" s="83" t="str">
        <f t="shared" si="39"/>
        <v>,   / :  [ Company Code #]</v>
      </c>
    </row>
    <row r="312" spans="1:22" s="80" customFormat="1" ht="15" x14ac:dyDescent="0.25">
      <c r="A312" s="40"/>
      <c r="B312" s="40" t="e">
        <f>VLOOKUP(A312,'NETL Codes'!$A$1:$B$57,2,FALSE)</f>
        <v>#N/A</v>
      </c>
      <c r="C312" s="40"/>
      <c r="D312" s="40"/>
      <c r="E312" s="40"/>
      <c r="F312" s="40" t="s">
        <v>58</v>
      </c>
      <c r="G312" s="51" t="s">
        <v>206</v>
      </c>
      <c r="H312" s="79"/>
      <c r="I312" s="41"/>
      <c r="K312" s="81"/>
      <c r="L312" s="131" t="e">
        <f>VLOOKUP(Table1[[#This Row],[14 NETL Labor Support Area (Required)*
(See instructions, and select from pull-down menu.)]],'FTE Lookup fields'!$A$54:$B$57,2,FALSE)</f>
        <v>#N/A</v>
      </c>
      <c r="M312" s="93">
        <f t="shared" si="32"/>
        <v>0</v>
      </c>
      <c r="N312" s="94">
        <f t="shared" si="33"/>
        <v>0</v>
      </c>
      <c r="O312" s="94">
        <f t="shared" si="34"/>
        <v>0</v>
      </c>
      <c r="P312" s="94">
        <f t="shared" si="35"/>
        <v>0</v>
      </c>
      <c r="Q312" s="94">
        <f t="shared" si="36"/>
        <v>0</v>
      </c>
      <c r="R312" s="94">
        <f t="shared" si="37"/>
        <v>0</v>
      </c>
      <c r="S312" s="94">
        <f t="shared" si="38"/>
        <v>0</v>
      </c>
      <c r="T312" t="e">
        <f>VLOOKUP(G312,'FTE Lookup fields'!$A$38:$C$43,3,FALSE)</f>
        <v>#N/A</v>
      </c>
      <c r="U312" t="e">
        <f>VLOOKUP(G312,'FTE Lookup fields'!$A$38:$C$43,2,FALSE)</f>
        <v>#N/A</v>
      </c>
      <c r="V312" s="83" t="str">
        <f t="shared" si="39"/>
        <v>,   / :  [ Company Code #]</v>
      </c>
    </row>
    <row r="313" spans="1:22" s="80" customFormat="1" ht="15" x14ac:dyDescent="0.25">
      <c r="A313" s="40"/>
      <c r="B313" s="40" t="e">
        <f>VLOOKUP(A313,'NETL Codes'!$A$1:$B$57,2,FALSE)</f>
        <v>#N/A</v>
      </c>
      <c r="C313" s="40"/>
      <c r="D313" s="40"/>
      <c r="E313" s="40"/>
      <c r="F313" s="40" t="s">
        <v>58</v>
      </c>
      <c r="G313" s="51" t="s">
        <v>206</v>
      </c>
      <c r="H313" s="79"/>
      <c r="I313" s="41"/>
      <c r="K313" s="81"/>
      <c r="L313" s="131" t="e">
        <f>VLOOKUP(Table1[[#This Row],[14 NETL Labor Support Area (Required)*
(See instructions, and select from pull-down menu.)]],'FTE Lookup fields'!$A$54:$B$57,2,FALSE)</f>
        <v>#N/A</v>
      </c>
      <c r="M313" s="93">
        <f t="shared" si="32"/>
        <v>0</v>
      </c>
      <c r="N313" s="94">
        <f t="shared" si="33"/>
        <v>0</v>
      </c>
      <c r="O313" s="94">
        <f t="shared" si="34"/>
        <v>0</v>
      </c>
      <c r="P313" s="94">
        <f t="shared" si="35"/>
        <v>0</v>
      </c>
      <c r="Q313" s="94">
        <f t="shared" si="36"/>
        <v>0</v>
      </c>
      <c r="R313" s="94">
        <f t="shared" si="37"/>
        <v>0</v>
      </c>
      <c r="S313" s="94">
        <f t="shared" si="38"/>
        <v>0</v>
      </c>
      <c r="T313" t="e">
        <f>VLOOKUP(G313,'FTE Lookup fields'!$A$38:$C$43,3,FALSE)</f>
        <v>#N/A</v>
      </c>
      <c r="U313" t="e">
        <f>VLOOKUP(G313,'FTE Lookup fields'!$A$38:$C$43,2,FALSE)</f>
        <v>#N/A</v>
      </c>
      <c r="V313" s="83" t="str">
        <f t="shared" si="39"/>
        <v>,   / :  [ Company Code #]</v>
      </c>
    </row>
    <row r="314" spans="1:22" s="80" customFormat="1" ht="15" x14ac:dyDescent="0.25">
      <c r="A314" s="40"/>
      <c r="B314" s="40" t="e">
        <f>VLOOKUP(A314,'NETL Codes'!$A$1:$B$57,2,FALSE)</f>
        <v>#N/A</v>
      </c>
      <c r="C314" s="40"/>
      <c r="D314" s="40"/>
      <c r="E314" s="40"/>
      <c r="F314" s="40" t="s">
        <v>58</v>
      </c>
      <c r="G314" s="51" t="s">
        <v>206</v>
      </c>
      <c r="H314" s="79"/>
      <c r="I314" s="41"/>
      <c r="K314" s="81"/>
      <c r="L314" s="131" t="e">
        <f>VLOOKUP(Table1[[#This Row],[14 NETL Labor Support Area (Required)*
(See instructions, and select from pull-down menu.)]],'FTE Lookup fields'!$A$54:$B$57,2,FALSE)</f>
        <v>#N/A</v>
      </c>
      <c r="M314" s="93">
        <f t="shared" si="32"/>
        <v>0</v>
      </c>
      <c r="N314" s="94">
        <f t="shared" si="33"/>
        <v>0</v>
      </c>
      <c r="O314" s="94">
        <f t="shared" si="34"/>
        <v>0</v>
      </c>
      <c r="P314" s="94">
        <f t="shared" si="35"/>
        <v>0</v>
      </c>
      <c r="Q314" s="94">
        <f t="shared" si="36"/>
        <v>0</v>
      </c>
      <c r="R314" s="94">
        <f t="shared" si="37"/>
        <v>0</v>
      </c>
      <c r="S314" s="94">
        <f t="shared" si="38"/>
        <v>0</v>
      </c>
      <c r="T314" t="e">
        <f>VLOOKUP(G314,'FTE Lookup fields'!$A$38:$C$43,3,FALSE)</f>
        <v>#N/A</v>
      </c>
      <c r="U314" t="e">
        <f>VLOOKUP(G314,'FTE Lookup fields'!$A$38:$C$43,2,FALSE)</f>
        <v>#N/A</v>
      </c>
      <c r="V314" s="83" t="str">
        <f t="shared" si="39"/>
        <v>,   / :  [ Company Code #]</v>
      </c>
    </row>
    <row r="315" spans="1:22" s="80" customFormat="1" ht="15" x14ac:dyDescent="0.25">
      <c r="A315" s="40"/>
      <c r="B315" s="40" t="e">
        <f>VLOOKUP(A315,'NETL Codes'!$A$1:$B$57,2,FALSE)</f>
        <v>#N/A</v>
      </c>
      <c r="C315" s="40"/>
      <c r="D315" s="40"/>
      <c r="E315" s="40"/>
      <c r="F315" s="40" t="s">
        <v>58</v>
      </c>
      <c r="G315" s="51" t="s">
        <v>206</v>
      </c>
      <c r="H315" s="79"/>
      <c r="I315" s="41"/>
      <c r="K315" s="81"/>
      <c r="L315" s="131" t="e">
        <f>VLOOKUP(Table1[[#This Row],[14 NETL Labor Support Area (Required)*
(See instructions, and select from pull-down menu.)]],'FTE Lookup fields'!$A$54:$B$57,2,FALSE)</f>
        <v>#N/A</v>
      </c>
      <c r="M315" s="93">
        <f t="shared" si="32"/>
        <v>0</v>
      </c>
      <c r="N315" s="94">
        <f t="shared" si="33"/>
        <v>0</v>
      </c>
      <c r="O315" s="94">
        <f t="shared" si="34"/>
        <v>0</v>
      </c>
      <c r="P315" s="94">
        <f t="shared" si="35"/>
        <v>0</v>
      </c>
      <c r="Q315" s="94">
        <f t="shared" si="36"/>
        <v>0</v>
      </c>
      <c r="R315" s="94">
        <f t="shared" si="37"/>
        <v>0</v>
      </c>
      <c r="S315" s="94">
        <f t="shared" si="38"/>
        <v>0</v>
      </c>
      <c r="T315" t="e">
        <f>VLOOKUP(G315,'FTE Lookup fields'!$A$38:$C$43,3,FALSE)</f>
        <v>#N/A</v>
      </c>
      <c r="U315" t="e">
        <f>VLOOKUP(G315,'FTE Lookup fields'!$A$38:$C$43,2,FALSE)</f>
        <v>#N/A</v>
      </c>
      <c r="V315" s="83" t="str">
        <f t="shared" si="39"/>
        <v>,   / :  [ Company Code #]</v>
      </c>
    </row>
    <row r="316" spans="1:22" s="80" customFormat="1" ht="15" x14ac:dyDescent="0.25">
      <c r="A316" s="40"/>
      <c r="B316" s="40" t="e">
        <f>VLOOKUP(A316,'NETL Codes'!$A$1:$B$57,2,FALSE)</f>
        <v>#N/A</v>
      </c>
      <c r="C316" s="40"/>
      <c r="D316" s="40"/>
      <c r="E316" s="40"/>
      <c r="F316" s="40" t="s">
        <v>58</v>
      </c>
      <c r="G316" s="51" t="s">
        <v>206</v>
      </c>
      <c r="H316" s="79"/>
      <c r="I316" s="41"/>
      <c r="K316" s="81"/>
      <c r="L316" s="131" t="e">
        <f>VLOOKUP(Table1[[#This Row],[14 NETL Labor Support Area (Required)*
(See instructions, and select from pull-down menu.)]],'FTE Lookup fields'!$A$54:$B$57,2,FALSE)</f>
        <v>#N/A</v>
      </c>
      <c r="M316" s="93">
        <f t="shared" si="32"/>
        <v>0</v>
      </c>
      <c r="N316" s="94">
        <f t="shared" si="33"/>
        <v>0</v>
      </c>
      <c r="O316" s="94">
        <f t="shared" si="34"/>
        <v>0</v>
      </c>
      <c r="P316" s="94">
        <f t="shared" si="35"/>
        <v>0</v>
      </c>
      <c r="Q316" s="94">
        <f t="shared" si="36"/>
        <v>0</v>
      </c>
      <c r="R316" s="94">
        <f t="shared" si="37"/>
        <v>0</v>
      </c>
      <c r="S316" s="94">
        <f t="shared" si="38"/>
        <v>0</v>
      </c>
      <c r="T316" t="e">
        <f>VLOOKUP(G316,'FTE Lookup fields'!$A$38:$C$43,3,FALSE)</f>
        <v>#N/A</v>
      </c>
      <c r="U316" t="e">
        <f>VLOOKUP(G316,'FTE Lookup fields'!$A$38:$C$43,2,FALSE)</f>
        <v>#N/A</v>
      </c>
      <c r="V316" s="83" t="str">
        <f t="shared" si="39"/>
        <v>,   / :  [ Company Code #]</v>
      </c>
    </row>
    <row r="317" spans="1:22" s="80" customFormat="1" ht="15" x14ac:dyDescent="0.25">
      <c r="A317" s="40"/>
      <c r="B317" s="40" t="e">
        <f>VLOOKUP(A317,'NETL Codes'!$A$1:$B$57,2,FALSE)</f>
        <v>#N/A</v>
      </c>
      <c r="C317" s="40"/>
      <c r="D317" s="40"/>
      <c r="E317" s="40"/>
      <c r="F317" s="40" t="s">
        <v>58</v>
      </c>
      <c r="G317" s="51" t="s">
        <v>206</v>
      </c>
      <c r="H317" s="79"/>
      <c r="I317" s="41"/>
      <c r="K317" s="81"/>
      <c r="L317" s="131" t="e">
        <f>VLOOKUP(Table1[[#This Row],[14 NETL Labor Support Area (Required)*
(See instructions, and select from pull-down menu.)]],'FTE Lookup fields'!$A$54:$B$57,2,FALSE)</f>
        <v>#N/A</v>
      </c>
      <c r="M317" s="93">
        <f t="shared" si="32"/>
        <v>0</v>
      </c>
      <c r="N317" s="94">
        <f t="shared" si="33"/>
        <v>0</v>
      </c>
      <c r="O317" s="94">
        <f t="shared" si="34"/>
        <v>0</v>
      </c>
      <c r="P317" s="94">
        <f t="shared" si="35"/>
        <v>0</v>
      </c>
      <c r="Q317" s="94">
        <f t="shared" si="36"/>
        <v>0</v>
      </c>
      <c r="R317" s="94">
        <f t="shared" si="37"/>
        <v>0</v>
      </c>
      <c r="S317" s="94">
        <f t="shared" si="38"/>
        <v>0</v>
      </c>
      <c r="T317" t="e">
        <f>VLOOKUP(G317,'FTE Lookup fields'!$A$38:$C$43,3,FALSE)</f>
        <v>#N/A</v>
      </c>
      <c r="U317" t="e">
        <f>VLOOKUP(G317,'FTE Lookup fields'!$A$38:$C$43,2,FALSE)</f>
        <v>#N/A</v>
      </c>
      <c r="V317" s="83" t="str">
        <f t="shared" si="39"/>
        <v>,   / :  [ Company Code #]</v>
      </c>
    </row>
    <row r="318" spans="1:22" s="80" customFormat="1" ht="15" x14ac:dyDescent="0.25">
      <c r="A318" s="40"/>
      <c r="B318" s="40" t="e">
        <f>VLOOKUP(A318,'NETL Codes'!$A$1:$B$57,2,FALSE)</f>
        <v>#N/A</v>
      </c>
      <c r="C318" s="40"/>
      <c r="D318" s="40"/>
      <c r="E318" s="40"/>
      <c r="F318" s="40" t="s">
        <v>58</v>
      </c>
      <c r="G318" s="51" t="s">
        <v>206</v>
      </c>
      <c r="H318" s="79"/>
      <c r="I318" s="41"/>
      <c r="K318" s="81"/>
      <c r="L318" s="131" t="e">
        <f>VLOOKUP(Table1[[#This Row],[14 NETL Labor Support Area (Required)*
(See instructions, and select from pull-down menu.)]],'FTE Lookup fields'!$A$54:$B$57,2,FALSE)</f>
        <v>#N/A</v>
      </c>
      <c r="M318" s="93">
        <f t="shared" si="32"/>
        <v>0</v>
      </c>
      <c r="N318" s="94">
        <f t="shared" si="33"/>
        <v>0</v>
      </c>
      <c r="O318" s="94">
        <f t="shared" si="34"/>
        <v>0</v>
      </c>
      <c r="P318" s="94">
        <f t="shared" si="35"/>
        <v>0</v>
      </c>
      <c r="Q318" s="94">
        <f t="shared" si="36"/>
        <v>0</v>
      </c>
      <c r="R318" s="94">
        <f t="shared" si="37"/>
        <v>0</v>
      </c>
      <c r="S318" s="94">
        <f t="shared" si="38"/>
        <v>0</v>
      </c>
      <c r="T318" t="e">
        <f>VLOOKUP(G318,'FTE Lookup fields'!$A$38:$C$43,3,FALSE)</f>
        <v>#N/A</v>
      </c>
      <c r="U318" t="e">
        <f>VLOOKUP(G318,'FTE Lookup fields'!$A$38:$C$43,2,FALSE)</f>
        <v>#N/A</v>
      </c>
      <c r="V318" s="83" t="str">
        <f t="shared" si="39"/>
        <v>,   / :  [ Company Code #]</v>
      </c>
    </row>
    <row r="319" spans="1:22" s="80" customFormat="1" ht="15" x14ac:dyDescent="0.25">
      <c r="A319" s="40"/>
      <c r="B319" s="40" t="e">
        <f>VLOOKUP(A319,'NETL Codes'!$A$1:$B$57,2,FALSE)</f>
        <v>#N/A</v>
      </c>
      <c r="C319" s="40"/>
      <c r="D319" s="40"/>
      <c r="E319" s="40"/>
      <c r="F319" s="40" t="s">
        <v>58</v>
      </c>
      <c r="G319" s="51" t="s">
        <v>206</v>
      </c>
      <c r="H319" s="79"/>
      <c r="I319" s="41"/>
      <c r="K319" s="81"/>
      <c r="L319" s="131" t="e">
        <f>VLOOKUP(Table1[[#This Row],[14 NETL Labor Support Area (Required)*
(See instructions, and select from pull-down menu.)]],'FTE Lookup fields'!$A$54:$B$57,2,FALSE)</f>
        <v>#N/A</v>
      </c>
      <c r="M319" s="93">
        <f t="shared" si="32"/>
        <v>0</v>
      </c>
      <c r="N319" s="94">
        <f t="shared" si="33"/>
        <v>0</v>
      </c>
      <c r="O319" s="94">
        <f t="shared" si="34"/>
        <v>0</v>
      </c>
      <c r="P319" s="94">
        <f t="shared" si="35"/>
        <v>0</v>
      </c>
      <c r="Q319" s="94">
        <f t="shared" si="36"/>
        <v>0</v>
      </c>
      <c r="R319" s="94">
        <f t="shared" si="37"/>
        <v>0</v>
      </c>
      <c r="S319" s="94">
        <f t="shared" si="38"/>
        <v>0</v>
      </c>
      <c r="T319" t="e">
        <f>VLOOKUP(G319,'FTE Lookup fields'!$A$38:$C$43,3,FALSE)</f>
        <v>#N/A</v>
      </c>
      <c r="U319" t="e">
        <f>VLOOKUP(G319,'FTE Lookup fields'!$A$38:$C$43,2,FALSE)</f>
        <v>#N/A</v>
      </c>
      <c r="V319" s="83" t="str">
        <f t="shared" si="39"/>
        <v>,   / :  [ Company Code #]</v>
      </c>
    </row>
    <row r="320" spans="1:22" s="80" customFormat="1" ht="15" x14ac:dyDescent="0.25">
      <c r="A320" s="40"/>
      <c r="B320" s="40" t="e">
        <f>VLOOKUP(A320,'NETL Codes'!$A$1:$B$57,2,FALSE)</f>
        <v>#N/A</v>
      </c>
      <c r="C320" s="40"/>
      <c r="D320" s="40"/>
      <c r="E320" s="40"/>
      <c r="F320" s="40" t="s">
        <v>58</v>
      </c>
      <c r="G320" s="51" t="s">
        <v>206</v>
      </c>
      <c r="H320" s="79"/>
      <c r="I320" s="41"/>
      <c r="K320" s="81"/>
      <c r="L320" s="131" t="e">
        <f>VLOOKUP(Table1[[#This Row],[14 NETL Labor Support Area (Required)*
(See instructions, and select from pull-down menu.)]],'FTE Lookup fields'!$A$54:$B$57,2,FALSE)</f>
        <v>#N/A</v>
      </c>
      <c r="M320" s="93">
        <f t="shared" si="32"/>
        <v>0</v>
      </c>
      <c r="N320" s="94">
        <f t="shared" si="33"/>
        <v>0</v>
      </c>
      <c r="O320" s="94">
        <f t="shared" si="34"/>
        <v>0</v>
      </c>
      <c r="P320" s="94">
        <f t="shared" si="35"/>
        <v>0</v>
      </c>
      <c r="Q320" s="94">
        <f t="shared" si="36"/>
        <v>0</v>
      </c>
      <c r="R320" s="94">
        <f t="shared" si="37"/>
        <v>0</v>
      </c>
      <c r="S320" s="94">
        <f t="shared" si="38"/>
        <v>0</v>
      </c>
      <c r="T320" t="e">
        <f>VLOOKUP(G320,'FTE Lookup fields'!$A$38:$C$43,3,FALSE)</f>
        <v>#N/A</v>
      </c>
      <c r="U320" t="e">
        <f>VLOOKUP(G320,'FTE Lookup fields'!$A$38:$C$43,2,FALSE)</f>
        <v>#N/A</v>
      </c>
      <c r="V320" s="83" t="str">
        <f t="shared" si="39"/>
        <v>,   / :  [ Company Code #]</v>
      </c>
    </row>
    <row r="321" spans="1:22" s="80" customFormat="1" ht="15" x14ac:dyDescent="0.25">
      <c r="A321" s="40"/>
      <c r="B321" s="40" t="e">
        <f>VLOOKUP(A321,'NETL Codes'!$A$1:$B$57,2,FALSE)</f>
        <v>#N/A</v>
      </c>
      <c r="C321" s="40"/>
      <c r="D321" s="40"/>
      <c r="E321" s="40"/>
      <c r="F321" s="40" t="s">
        <v>58</v>
      </c>
      <c r="G321" s="51" t="s">
        <v>206</v>
      </c>
      <c r="H321" s="79"/>
      <c r="I321" s="41"/>
      <c r="K321" s="81"/>
      <c r="L321" s="131" t="e">
        <f>VLOOKUP(Table1[[#This Row],[14 NETL Labor Support Area (Required)*
(See instructions, and select from pull-down menu.)]],'FTE Lookup fields'!$A$54:$B$57,2,FALSE)</f>
        <v>#N/A</v>
      </c>
      <c r="M321" s="93">
        <f t="shared" si="32"/>
        <v>0</v>
      </c>
      <c r="N321" s="94">
        <f t="shared" si="33"/>
        <v>0</v>
      </c>
      <c r="O321" s="94">
        <f t="shared" si="34"/>
        <v>0</v>
      </c>
      <c r="P321" s="94">
        <f t="shared" si="35"/>
        <v>0</v>
      </c>
      <c r="Q321" s="94">
        <f t="shared" si="36"/>
        <v>0</v>
      </c>
      <c r="R321" s="94">
        <f t="shared" si="37"/>
        <v>0</v>
      </c>
      <c r="S321" s="94">
        <f t="shared" si="38"/>
        <v>0</v>
      </c>
      <c r="T321" t="e">
        <f>VLOOKUP(G321,'FTE Lookup fields'!$A$38:$C$43,3,FALSE)</f>
        <v>#N/A</v>
      </c>
      <c r="U321" t="e">
        <f>VLOOKUP(G321,'FTE Lookup fields'!$A$38:$C$43,2,FALSE)</f>
        <v>#N/A</v>
      </c>
      <c r="V321" s="83" t="str">
        <f t="shared" si="39"/>
        <v>,   / :  [ Company Code #]</v>
      </c>
    </row>
    <row r="322" spans="1:22" s="80" customFormat="1" ht="15" x14ac:dyDescent="0.25">
      <c r="A322" s="40"/>
      <c r="B322" s="40" t="e">
        <f>VLOOKUP(A322,'NETL Codes'!$A$1:$B$57,2,FALSE)</f>
        <v>#N/A</v>
      </c>
      <c r="C322" s="40"/>
      <c r="D322" s="40"/>
      <c r="E322" s="40"/>
      <c r="F322" s="40" t="s">
        <v>58</v>
      </c>
      <c r="G322" s="51" t="s">
        <v>206</v>
      </c>
      <c r="H322" s="79"/>
      <c r="I322" s="41"/>
      <c r="K322" s="81"/>
      <c r="L322" s="131" t="e">
        <f>VLOOKUP(Table1[[#This Row],[14 NETL Labor Support Area (Required)*
(See instructions, and select from pull-down menu.)]],'FTE Lookup fields'!$A$54:$B$57,2,FALSE)</f>
        <v>#N/A</v>
      </c>
      <c r="M322" s="93">
        <f t="shared" si="32"/>
        <v>0</v>
      </c>
      <c r="N322" s="94">
        <f t="shared" si="33"/>
        <v>0</v>
      </c>
      <c r="O322" s="94">
        <f t="shared" si="34"/>
        <v>0</v>
      </c>
      <c r="P322" s="94">
        <f t="shared" si="35"/>
        <v>0</v>
      </c>
      <c r="Q322" s="94">
        <f t="shared" si="36"/>
        <v>0</v>
      </c>
      <c r="R322" s="94">
        <f t="shared" si="37"/>
        <v>0</v>
      </c>
      <c r="S322" s="94">
        <f t="shared" si="38"/>
        <v>0</v>
      </c>
      <c r="T322" t="e">
        <f>VLOOKUP(G322,'FTE Lookup fields'!$A$38:$C$43,3,FALSE)</f>
        <v>#N/A</v>
      </c>
      <c r="U322" t="e">
        <f>VLOOKUP(G322,'FTE Lookup fields'!$A$38:$C$43,2,FALSE)</f>
        <v>#N/A</v>
      </c>
      <c r="V322" s="83" t="str">
        <f t="shared" si="39"/>
        <v>,   / :  [ Company Code #]</v>
      </c>
    </row>
    <row r="323" spans="1:22" s="80" customFormat="1" ht="15" x14ac:dyDescent="0.25">
      <c r="A323" s="40"/>
      <c r="B323" s="40" t="e">
        <f>VLOOKUP(A323,'NETL Codes'!$A$1:$B$57,2,FALSE)</f>
        <v>#N/A</v>
      </c>
      <c r="C323" s="40"/>
      <c r="D323" s="40"/>
      <c r="E323" s="40"/>
      <c r="F323" s="40" t="s">
        <v>58</v>
      </c>
      <c r="G323" s="51" t="s">
        <v>206</v>
      </c>
      <c r="H323" s="79"/>
      <c r="I323" s="41"/>
      <c r="K323" s="81"/>
      <c r="L323" s="131" t="e">
        <f>VLOOKUP(Table1[[#This Row],[14 NETL Labor Support Area (Required)*
(See instructions, and select from pull-down menu.)]],'FTE Lookup fields'!$A$54:$B$57,2,FALSE)</f>
        <v>#N/A</v>
      </c>
      <c r="M323" s="93">
        <f t="shared" si="32"/>
        <v>0</v>
      </c>
      <c r="N323" s="94">
        <f t="shared" si="33"/>
        <v>0</v>
      </c>
      <c r="O323" s="94">
        <f t="shared" si="34"/>
        <v>0</v>
      </c>
      <c r="P323" s="94">
        <f t="shared" si="35"/>
        <v>0</v>
      </c>
      <c r="Q323" s="94">
        <f t="shared" si="36"/>
        <v>0</v>
      </c>
      <c r="R323" s="94">
        <f t="shared" si="37"/>
        <v>0</v>
      </c>
      <c r="S323" s="94">
        <f t="shared" si="38"/>
        <v>0</v>
      </c>
      <c r="T323" t="e">
        <f>VLOOKUP(G323,'FTE Lookup fields'!$A$38:$C$43,3,FALSE)</f>
        <v>#N/A</v>
      </c>
      <c r="U323" t="e">
        <f>VLOOKUP(G323,'FTE Lookup fields'!$A$38:$C$43,2,FALSE)</f>
        <v>#N/A</v>
      </c>
      <c r="V323" s="83" t="str">
        <f t="shared" si="39"/>
        <v>,   / :  [ Company Code #]</v>
      </c>
    </row>
    <row r="324" spans="1:22" s="80" customFormat="1" ht="15" x14ac:dyDescent="0.25">
      <c r="A324" s="40"/>
      <c r="B324" s="40" t="e">
        <f>VLOOKUP(A324,'NETL Codes'!$A$1:$B$57,2,FALSE)</f>
        <v>#N/A</v>
      </c>
      <c r="C324" s="40"/>
      <c r="D324" s="40"/>
      <c r="E324" s="40"/>
      <c r="F324" s="40" t="s">
        <v>58</v>
      </c>
      <c r="G324" s="51" t="s">
        <v>206</v>
      </c>
      <c r="H324" s="79"/>
      <c r="I324" s="41"/>
      <c r="K324" s="81"/>
      <c r="L324" s="131" t="e">
        <f>VLOOKUP(Table1[[#This Row],[14 NETL Labor Support Area (Required)*
(See instructions, and select from pull-down menu.)]],'FTE Lookup fields'!$A$54:$B$57,2,FALSE)</f>
        <v>#N/A</v>
      </c>
      <c r="M324" s="93">
        <f t="shared" si="32"/>
        <v>0</v>
      </c>
      <c r="N324" s="94">
        <f t="shared" si="33"/>
        <v>0</v>
      </c>
      <c r="O324" s="94">
        <f t="shared" si="34"/>
        <v>0</v>
      </c>
      <c r="P324" s="94">
        <f t="shared" si="35"/>
        <v>0</v>
      </c>
      <c r="Q324" s="94">
        <f t="shared" si="36"/>
        <v>0</v>
      </c>
      <c r="R324" s="94">
        <f t="shared" si="37"/>
        <v>0</v>
      </c>
      <c r="S324" s="94">
        <f t="shared" si="38"/>
        <v>0</v>
      </c>
      <c r="T324" t="e">
        <f>VLOOKUP(G324,'FTE Lookup fields'!$A$38:$C$43,3,FALSE)</f>
        <v>#N/A</v>
      </c>
      <c r="U324" t="e">
        <f>VLOOKUP(G324,'FTE Lookup fields'!$A$38:$C$43,2,FALSE)</f>
        <v>#N/A</v>
      </c>
      <c r="V324" s="83" t="str">
        <f t="shared" si="39"/>
        <v>,   / :  [ Company Code #]</v>
      </c>
    </row>
    <row r="325" spans="1:22" s="80" customFormat="1" ht="15" x14ac:dyDescent="0.25">
      <c r="A325" s="40"/>
      <c r="B325" s="40" t="e">
        <f>VLOOKUP(A325,'NETL Codes'!$A$1:$B$57,2,FALSE)</f>
        <v>#N/A</v>
      </c>
      <c r="C325" s="40"/>
      <c r="D325" s="40"/>
      <c r="E325" s="40"/>
      <c r="F325" s="40" t="s">
        <v>58</v>
      </c>
      <c r="G325" s="51" t="s">
        <v>206</v>
      </c>
      <c r="H325" s="79"/>
      <c r="I325" s="41"/>
      <c r="K325" s="81"/>
      <c r="L325" s="131" t="e">
        <f>VLOOKUP(Table1[[#This Row],[14 NETL Labor Support Area (Required)*
(See instructions, and select from pull-down menu.)]],'FTE Lookup fields'!$A$54:$B$57,2,FALSE)</f>
        <v>#N/A</v>
      </c>
      <c r="M325" s="93">
        <f t="shared" si="32"/>
        <v>0</v>
      </c>
      <c r="N325" s="94">
        <f t="shared" si="33"/>
        <v>0</v>
      </c>
      <c r="O325" s="94">
        <f t="shared" si="34"/>
        <v>0</v>
      </c>
      <c r="P325" s="94">
        <f t="shared" si="35"/>
        <v>0</v>
      </c>
      <c r="Q325" s="94">
        <f t="shared" si="36"/>
        <v>0</v>
      </c>
      <c r="R325" s="94">
        <f t="shared" si="37"/>
        <v>0</v>
      </c>
      <c r="S325" s="94">
        <f t="shared" si="38"/>
        <v>0</v>
      </c>
      <c r="T325" t="e">
        <f>VLOOKUP(G325,'FTE Lookup fields'!$A$38:$C$43,3,FALSE)</f>
        <v>#N/A</v>
      </c>
      <c r="U325" t="e">
        <f>VLOOKUP(G325,'FTE Lookup fields'!$A$38:$C$43,2,FALSE)</f>
        <v>#N/A</v>
      </c>
      <c r="V325" s="83" t="str">
        <f t="shared" si="39"/>
        <v>,   / :  [ Company Code #]</v>
      </c>
    </row>
    <row r="326" spans="1:22" s="80" customFormat="1" ht="15" x14ac:dyDescent="0.25">
      <c r="A326" s="40"/>
      <c r="B326" s="40" t="e">
        <f>VLOOKUP(A326,'NETL Codes'!$A$1:$B$57,2,FALSE)</f>
        <v>#N/A</v>
      </c>
      <c r="C326" s="40"/>
      <c r="D326" s="40"/>
      <c r="E326" s="40"/>
      <c r="F326" s="40" t="s">
        <v>58</v>
      </c>
      <c r="G326" s="51" t="s">
        <v>206</v>
      </c>
      <c r="H326" s="79"/>
      <c r="I326" s="41"/>
      <c r="K326" s="81"/>
      <c r="L326" s="131" t="e">
        <f>VLOOKUP(Table1[[#This Row],[14 NETL Labor Support Area (Required)*
(See instructions, and select from pull-down menu.)]],'FTE Lookup fields'!$A$54:$B$57,2,FALSE)</f>
        <v>#N/A</v>
      </c>
      <c r="M326" s="93">
        <f t="shared" ref="M326:M389" si="40">IF($I326="A",$H326,0)</f>
        <v>0</v>
      </c>
      <c r="N326" s="94">
        <f t="shared" ref="N326:N389" si="41">IF($I326="P",$H326,0)</f>
        <v>0</v>
      </c>
      <c r="O326" s="94">
        <f t="shared" ref="O326:O389" si="42">IF($I326="M",$H326,0)</f>
        <v>0</v>
      </c>
      <c r="P326" s="94">
        <f t="shared" ref="P326:P389" si="43">IF($I326="H",$H326,0)</f>
        <v>0</v>
      </c>
      <c r="Q326" s="94">
        <f t="shared" ref="Q326:Q389" si="44">IF($I326="AK",$H326,0)</f>
        <v>0</v>
      </c>
      <c r="R326" s="94">
        <f t="shared" ref="R326:R389" si="45">IF($I326="R-LO",$H326,0)</f>
        <v>0</v>
      </c>
      <c r="S326" s="94">
        <f t="shared" ref="S326:S389" si="46">IF($I326="R-US",$H326,0)</f>
        <v>0</v>
      </c>
      <c r="T326" t="e">
        <f>VLOOKUP(G326,'FTE Lookup fields'!$A$38:$C$43,3,FALSE)</f>
        <v>#N/A</v>
      </c>
      <c r="U326" t="e">
        <f>VLOOKUP(G326,'FTE Lookup fields'!$A$38:$C$43,2,FALSE)</f>
        <v>#N/A</v>
      </c>
      <c r="V326" s="83" t="str">
        <f t="shared" ref="V326:V389" si="47">D326&amp;", "&amp;E326&amp;"  / "&amp;C326&amp;": "&amp;" "&amp;"["&amp;G326&amp;"]"</f>
        <v>,   / :  [ Company Code #]</v>
      </c>
    </row>
    <row r="327" spans="1:22" s="80" customFormat="1" ht="15" x14ac:dyDescent="0.25">
      <c r="A327" s="40"/>
      <c r="B327" s="40" t="e">
        <f>VLOOKUP(A327,'NETL Codes'!$A$1:$B$57,2,FALSE)</f>
        <v>#N/A</v>
      </c>
      <c r="C327" s="40"/>
      <c r="D327" s="40"/>
      <c r="E327" s="40"/>
      <c r="F327" s="40" t="s">
        <v>58</v>
      </c>
      <c r="G327" s="51" t="s">
        <v>206</v>
      </c>
      <c r="H327" s="79"/>
      <c r="I327" s="41"/>
      <c r="K327" s="81"/>
      <c r="L327" s="131" t="e">
        <f>VLOOKUP(Table1[[#This Row],[14 NETL Labor Support Area (Required)*
(See instructions, and select from pull-down menu.)]],'FTE Lookup fields'!$A$54:$B$57,2,FALSE)</f>
        <v>#N/A</v>
      </c>
      <c r="M327" s="93">
        <f t="shared" si="40"/>
        <v>0</v>
      </c>
      <c r="N327" s="94">
        <f t="shared" si="41"/>
        <v>0</v>
      </c>
      <c r="O327" s="94">
        <f t="shared" si="42"/>
        <v>0</v>
      </c>
      <c r="P327" s="94">
        <f t="shared" si="43"/>
        <v>0</v>
      </c>
      <c r="Q327" s="94">
        <f t="shared" si="44"/>
        <v>0</v>
      </c>
      <c r="R327" s="94">
        <f t="shared" si="45"/>
        <v>0</v>
      </c>
      <c r="S327" s="94">
        <f t="shared" si="46"/>
        <v>0</v>
      </c>
      <c r="T327" t="e">
        <f>VLOOKUP(G327,'FTE Lookup fields'!$A$38:$C$43,3,FALSE)</f>
        <v>#N/A</v>
      </c>
      <c r="U327" t="e">
        <f>VLOOKUP(G327,'FTE Lookup fields'!$A$38:$C$43,2,FALSE)</f>
        <v>#N/A</v>
      </c>
      <c r="V327" s="83" t="str">
        <f t="shared" si="47"/>
        <v>,   / :  [ Company Code #]</v>
      </c>
    </row>
    <row r="328" spans="1:22" s="80" customFormat="1" ht="15" x14ac:dyDescent="0.25">
      <c r="A328" s="40"/>
      <c r="B328" s="40" t="e">
        <f>VLOOKUP(A328,'NETL Codes'!$A$1:$B$57,2,FALSE)</f>
        <v>#N/A</v>
      </c>
      <c r="C328" s="40"/>
      <c r="D328" s="40"/>
      <c r="E328" s="40"/>
      <c r="F328" s="40" t="s">
        <v>58</v>
      </c>
      <c r="G328" s="51" t="s">
        <v>206</v>
      </c>
      <c r="H328" s="79"/>
      <c r="I328" s="41"/>
      <c r="K328" s="81"/>
      <c r="L328" s="131" t="e">
        <f>VLOOKUP(Table1[[#This Row],[14 NETL Labor Support Area (Required)*
(See instructions, and select from pull-down menu.)]],'FTE Lookup fields'!$A$54:$B$57,2,FALSE)</f>
        <v>#N/A</v>
      </c>
      <c r="M328" s="93">
        <f t="shared" si="40"/>
        <v>0</v>
      </c>
      <c r="N328" s="94">
        <f t="shared" si="41"/>
        <v>0</v>
      </c>
      <c r="O328" s="94">
        <f t="shared" si="42"/>
        <v>0</v>
      </c>
      <c r="P328" s="94">
        <f t="shared" si="43"/>
        <v>0</v>
      </c>
      <c r="Q328" s="94">
        <f t="shared" si="44"/>
        <v>0</v>
      </c>
      <c r="R328" s="94">
        <f t="shared" si="45"/>
        <v>0</v>
      </c>
      <c r="S328" s="94">
        <f t="shared" si="46"/>
        <v>0</v>
      </c>
      <c r="T328" t="e">
        <f>VLOOKUP(G328,'FTE Lookup fields'!$A$38:$C$43,3,FALSE)</f>
        <v>#N/A</v>
      </c>
      <c r="U328" t="e">
        <f>VLOOKUP(G328,'FTE Lookup fields'!$A$38:$C$43,2,FALSE)</f>
        <v>#N/A</v>
      </c>
      <c r="V328" s="83" t="str">
        <f t="shared" si="47"/>
        <v>,   / :  [ Company Code #]</v>
      </c>
    </row>
    <row r="329" spans="1:22" s="80" customFormat="1" ht="15" x14ac:dyDescent="0.25">
      <c r="A329" s="40"/>
      <c r="B329" s="40" t="e">
        <f>VLOOKUP(A329,'NETL Codes'!$A$1:$B$57,2,FALSE)</f>
        <v>#N/A</v>
      </c>
      <c r="C329" s="40"/>
      <c r="D329" s="40"/>
      <c r="E329" s="40"/>
      <c r="F329" s="40" t="s">
        <v>58</v>
      </c>
      <c r="G329" s="51" t="s">
        <v>206</v>
      </c>
      <c r="H329" s="79"/>
      <c r="I329" s="41"/>
      <c r="K329" s="81"/>
      <c r="L329" s="131" t="e">
        <f>VLOOKUP(Table1[[#This Row],[14 NETL Labor Support Area (Required)*
(See instructions, and select from pull-down menu.)]],'FTE Lookup fields'!$A$54:$B$57,2,FALSE)</f>
        <v>#N/A</v>
      </c>
      <c r="M329" s="93">
        <f t="shared" si="40"/>
        <v>0</v>
      </c>
      <c r="N329" s="94">
        <f t="shared" si="41"/>
        <v>0</v>
      </c>
      <c r="O329" s="94">
        <f t="shared" si="42"/>
        <v>0</v>
      </c>
      <c r="P329" s="94">
        <f t="shared" si="43"/>
        <v>0</v>
      </c>
      <c r="Q329" s="94">
        <f t="shared" si="44"/>
        <v>0</v>
      </c>
      <c r="R329" s="94">
        <f t="shared" si="45"/>
        <v>0</v>
      </c>
      <c r="S329" s="94">
        <f t="shared" si="46"/>
        <v>0</v>
      </c>
      <c r="T329" t="e">
        <f>VLOOKUP(G329,'FTE Lookup fields'!$A$38:$C$43,3,FALSE)</f>
        <v>#N/A</v>
      </c>
      <c r="U329" t="e">
        <f>VLOOKUP(G329,'FTE Lookup fields'!$A$38:$C$43,2,FALSE)</f>
        <v>#N/A</v>
      </c>
      <c r="V329" s="83" t="str">
        <f t="shared" si="47"/>
        <v>,   / :  [ Company Code #]</v>
      </c>
    </row>
    <row r="330" spans="1:22" s="80" customFormat="1" ht="15" x14ac:dyDescent="0.25">
      <c r="A330" s="40"/>
      <c r="B330" s="40" t="e">
        <f>VLOOKUP(A330,'NETL Codes'!$A$1:$B$57,2,FALSE)</f>
        <v>#N/A</v>
      </c>
      <c r="C330" s="40"/>
      <c r="D330" s="40"/>
      <c r="E330" s="40"/>
      <c r="F330" s="40" t="s">
        <v>58</v>
      </c>
      <c r="G330" s="51" t="s">
        <v>206</v>
      </c>
      <c r="H330" s="79"/>
      <c r="I330" s="41"/>
      <c r="K330" s="81"/>
      <c r="L330" s="131" t="e">
        <f>VLOOKUP(Table1[[#This Row],[14 NETL Labor Support Area (Required)*
(See instructions, and select from pull-down menu.)]],'FTE Lookup fields'!$A$54:$B$57,2,FALSE)</f>
        <v>#N/A</v>
      </c>
      <c r="M330" s="93">
        <f t="shared" si="40"/>
        <v>0</v>
      </c>
      <c r="N330" s="94">
        <f t="shared" si="41"/>
        <v>0</v>
      </c>
      <c r="O330" s="94">
        <f t="shared" si="42"/>
        <v>0</v>
      </c>
      <c r="P330" s="94">
        <f t="shared" si="43"/>
        <v>0</v>
      </c>
      <c r="Q330" s="94">
        <f t="shared" si="44"/>
        <v>0</v>
      </c>
      <c r="R330" s="94">
        <f t="shared" si="45"/>
        <v>0</v>
      </c>
      <c r="S330" s="94">
        <f t="shared" si="46"/>
        <v>0</v>
      </c>
      <c r="T330" t="e">
        <f>VLOOKUP(G330,'FTE Lookup fields'!$A$38:$C$43,3,FALSE)</f>
        <v>#N/A</v>
      </c>
      <c r="U330" t="e">
        <f>VLOOKUP(G330,'FTE Lookup fields'!$A$38:$C$43,2,FALSE)</f>
        <v>#N/A</v>
      </c>
      <c r="V330" s="83" t="str">
        <f t="shared" si="47"/>
        <v>,   / :  [ Company Code #]</v>
      </c>
    </row>
    <row r="331" spans="1:22" s="80" customFormat="1" ht="15" x14ac:dyDescent="0.25">
      <c r="A331" s="40"/>
      <c r="B331" s="40" t="e">
        <f>VLOOKUP(A331,'NETL Codes'!$A$1:$B$57,2,FALSE)</f>
        <v>#N/A</v>
      </c>
      <c r="C331" s="40"/>
      <c r="D331" s="40"/>
      <c r="E331" s="40"/>
      <c r="F331" s="40" t="s">
        <v>58</v>
      </c>
      <c r="G331" s="51" t="s">
        <v>206</v>
      </c>
      <c r="H331" s="79"/>
      <c r="I331" s="41"/>
      <c r="K331" s="81"/>
      <c r="L331" s="131" t="e">
        <f>VLOOKUP(Table1[[#This Row],[14 NETL Labor Support Area (Required)*
(See instructions, and select from pull-down menu.)]],'FTE Lookup fields'!$A$54:$B$57,2,FALSE)</f>
        <v>#N/A</v>
      </c>
      <c r="M331" s="93">
        <f t="shared" si="40"/>
        <v>0</v>
      </c>
      <c r="N331" s="94">
        <f t="shared" si="41"/>
        <v>0</v>
      </c>
      <c r="O331" s="94">
        <f t="shared" si="42"/>
        <v>0</v>
      </c>
      <c r="P331" s="94">
        <f t="shared" si="43"/>
        <v>0</v>
      </c>
      <c r="Q331" s="94">
        <f t="shared" si="44"/>
        <v>0</v>
      </c>
      <c r="R331" s="94">
        <f t="shared" si="45"/>
        <v>0</v>
      </c>
      <c r="S331" s="94">
        <f t="shared" si="46"/>
        <v>0</v>
      </c>
      <c r="T331" t="e">
        <f>VLOOKUP(G331,'FTE Lookup fields'!$A$38:$C$43,3,FALSE)</f>
        <v>#N/A</v>
      </c>
      <c r="U331" t="e">
        <f>VLOOKUP(G331,'FTE Lookup fields'!$A$38:$C$43,2,FALSE)</f>
        <v>#N/A</v>
      </c>
      <c r="V331" s="83" t="str">
        <f t="shared" si="47"/>
        <v>,   / :  [ Company Code #]</v>
      </c>
    </row>
    <row r="332" spans="1:22" s="80" customFormat="1" ht="15" x14ac:dyDescent="0.25">
      <c r="A332" s="40"/>
      <c r="B332" s="40" t="e">
        <f>VLOOKUP(A332,'NETL Codes'!$A$1:$B$57,2,FALSE)</f>
        <v>#N/A</v>
      </c>
      <c r="C332" s="40"/>
      <c r="D332" s="40"/>
      <c r="E332" s="40"/>
      <c r="F332" s="40" t="s">
        <v>58</v>
      </c>
      <c r="G332" s="51" t="s">
        <v>206</v>
      </c>
      <c r="H332" s="79"/>
      <c r="I332" s="41"/>
      <c r="K332" s="81"/>
      <c r="L332" s="131" t="e">
        <f>VLOOKUP(Table1[[#This Row],[14 NETL Labor Support Area (Required)*
(See instructions, and select from pull-down menu.)]],'FTE Lookup fields'!$A$54:$B$57,2,FALSE)</f>
        <v>#N/A</v>
      </c>
      <c r="M332" s="93">
        <f t="shared" si="40"/>
        <v>0</v>
      </c>
      <c r="N332" s="94">
        <f t="shared" si="41"/>
        <v>0</v>
      </c>
      <c r="O332" s="94">
        <f t="shared" si="42"/>
        <v>0</v>
      </c>
      <c r="P332" s="94">
        <f t="shared" si="43"/>
        <v>0</v>
      </c>
      <c r="Q332" s="94">
        <f t="shared" si="44"/>
        <v>0</v>
      </c>
      <c r="R332" s="94">
        <f t="shared" si="45"/>
        <v>0</v>
      </c>
      <c r="S332" s="94">
        <f t="shared" si="46"/>
        <v>0</v>
      </c>
      <c r="T332" t="e">
        <f>VLOOKUP(G332,'FTE Lookup fields'!$A$38:$C$43,3,FALSE)</f>
        <v>#N/A</v>
      </c>
      <c r="U332" t="e">
        <f>VLOOKUP(G332,'FTE Lookup fields'!$A$38:$C$43,2,FALSE)</f>
        <v>#N/A</v>
      </c>
      <c r="V332" s="83" t="str">
        <f t="shared" si="47"/>
        <v>,   / :  [ Company Code #]</v>
      </c>
    </row>
    <row r="333" spans="1:22" s="80" customFormat="1" ht="15" x14ac:dyDescent="0.25">
      <c r="A333" s="40"/>
      <c r="B333" s="40" t="e">
        <f>VLOOKUP(A333,'NETL Codes'!$A$1:$B$57,2,FALSE)</f>
        <v>#N/A</v>
      </c>
      <c r="C333" s="40"/>
      <c r="D333" s="40"/>
      <c r="E333" s="40"/>
      <c r="F333" s="40" t="s">
        <v>58</v>
      </c>
      <c r="G333" s="51" t="s">
        <v>206</v>
      </c>
      <c r="H333" s="79"/>
      <c r="I333" s="41"/>
      <c r="K333" s="81"/>
      <c r="L333" s="131" t="e">
        <f>VLOOKUP(Table1[[#This Row],[14 NETL Labor Support Area (Required)*
(See instructions, and select from pull-down menu.)]],'FTE Lookup fields'!$A$54:$B$57,2,FALSE)</f>
        <v>#N/A</v>
      </c>
      <c r="M333" s="93">
        <f t="shared" si="40"/>
        <v>0</v>
      </c>
      <c r="N333" s="94">
        <f t="shared" si="41"/>
        <v>0</v>
      </c>
      <c r="O333" s="94">
        <f t="shared" si="42"/>
        <v>0</v>
      </c>
      <c r="P333" s="94">
        <f t="shared" si="43"/>
        <v>0</v>
      </c>
      <c r="Q333" s="94">
        <f t="shared" si="44"/>
        <v>0</v>
      </c>
      <c r="R333" s="94">
        <f t="shared" si="45"/>
        <v>0</v>
      </c>
      <c r="S333" s="94">
        <f t="shared" si="46"/>
        <v>0</v>
      </c>
      <c r="T333" t="e">
        <f>VLOOKUP(G333,'FTE Lookup fields'!$A$38:$C$43,3,FALSE)</f>
        <v>#N/A</v>
      </c>
      <c r="U333" t="e">
        <f>VLOOKUP(G333,'FTE Lookup fields'!$A$38:$C$43,2,FALSE)</f>
        <v>#N/A</v>
      </c>
      <c r="V333" s="83" t="str">
        <f t="shared" si="47"/>
        <v>,   / :  [ Company Code #]</v>
      </c>
    </row>
    <row r="334" spans="1:22" s="80" customFormat="1" ht="15" x14ac:dyDescent="0.25">
      <c r="A334" s="40"/>
      <c r="B334" s="40" t="e">
        <f>VLOOKUP(A334,'NETL Codes'!$A$1:$B$57,2,FALSE)</f>
        <v>#N/A</v>
      </c>
      <c r="C334" s="40"/>
      <c r="D334" s="40"/>
      <c r="E334" s="40"/>
      <c r="F334" s="40" t="s">
        <v>58</v>
      </c>
      <c r="G334" s="51" t="s">
        <v>206</v>
      </c>
      <c r="H334" s="79"/>
      <c r="I334" s="41"/>
      <c r="K334" s="81"/>
      <c r="L334" s="131" t="e">
        <f>VLOOKUP(Table1[[#This Row],[14 NETL Labor Support Area (Required)*
(See instructions, and select from pull-down menu.)]],'FTE Lookup fields'!$A$54:$B$57,2,FALSE)</f>
        <v>#N/A</v>
      </c>
      <c r="M334" s="93">
        <f t="shared" si="40"/>
        <v>0</v>
      </c>
      <c r="N334" s="94">
        <f t="shared" si="41"/>
        <v>0</v>
      </c>
      <c r="O334" s="94">
        <f t="shared" si="42"/>
        <v>0</v>
      </c>
      <c r="P334" s="94">
        <f t="shared" si="43"/>
        <v>0</v>
      </c>
      <c r="Q334" s="94">
        <f t="shared" si="44"/>
        <v>0</v>
      </c>
      <c r="R334" s="94">
        <f t="shared" si="45"/>
        <v>0</v>
      </c>
      <c r="S334" s="94">
        <f t="shared" si="46"/>
        <v>0</v>
      </c>
      <c r="T334" t="e">
        <f>VLOOKUP(G334,'FTE Lookup fields'!$A$38:$C$43,3,FALSE)</f>
        <v>#N/A</v>
      </c>
      <c r="U334" t="e">
        <f>VLOOKUP(G334,'FTE Lookup fields'!$A$38:$C$43,2,FALSE)</f>
        <v>#N/A</v>
      </c>
      <c r="V334" s="83" t="str">
        <f t="shared" si="47"/>
        <v>,   / :  [ Company Code #]</v>
      </c>
    </row>
    <row r="335" spans="1:22" s="80" customFormat="1" ht="15" x14ac:dyDescent="0.25">
      <c r="A335" s="40"/>
      <c r="B335" s="40" t="e">
        <f>VLOOKUP(A335,'NETL Codes'!$A$1:$B$57,2,FALSE)</f>
        <v>#N/A</v>
      </c>
      <c r="C335" s="40"/>
      <c r="D335" s="40"/>
      <c r="E335" s="40"/>
      <c r="F335" s="40" t="s">
        <v>58</v>
      </c>
      <c r="G335" s="51" t="s">
        <v>206</v>
      </c>
      <c r="H335" s="79"/>
      <c r="I335" s="41"/>
      <c r="K335" s="81"/>
      <c r="L335" s="131" t="e">
        <f>VLOOKUP(Table1[[#This Row],[14 NETL Labor Support Area (Required)*
(See instructions, and select from pull-down menu.)]],'FTE Lookup fields'!$A$54:$B$57,2,FALSE)</f>
        <v>#N/A</v>
      </c>
      <c r="M335" s="93">
        <f t="shared" si="40"/>
        <v>0</v>
      </c>
      <c r="N335" s="94">
        <f t="shared" si="41"/>
        <v>0</v>
      </c>
      <c r="O335" s="94">
        <f t="shared" si="42"/>
        <v>0</v>
      </c>
      <c r="P335" s="94">
        <f t="shared" si="43"/>
        <v>0</v>
      </c>
      <c r="Q335" s="94">
        <f t="shared" si="44"/>
        <v>0</v>
      </c>
      <c r="R335" s="94">
        <f t="shared" si="45"/>
        <v>0</v>
      </c>
      <c r="S335" s="94">
        <f t="shared" si="46"/>
        <v>0</v>
      </c>
      <c r="T335" t="e">
        <f>VLOOKUP(G335,'FTE Lookup fields'!$A$38:$C$43,3,FALSE)</f>
        <v>#N/A</v>
      </c>
      <c r="U335" t="e">
        <f>VLOOKUP(G335,'FTE Lookup fields'!$A$38:$C$43,2,FALSE)</f>
        <v>#N/A</v>
      </c>
      <c r="V335" s="83" t="str">
        <f t="shared" si="47"/>
        <v>,   / :  [ Company Code #]</v>
      </c>
    </row>
    <row r="336" spans="1:22" s="80" customFormat="1" ht="15" x14ac:dyDescent="0.25">
      <c r="A336" s="40"/>
      <c r="B336" s="40" t="e">
        <f>VLOOKUP(A336,'NETL Codes'!$A$1:$B$57,2,FALSE)</f>
        <v>#N/A</v>
      </c>
      <c r="C336" s="40"/>
      <c r="D336" s="40"/>
      <c r="E336" s="40"/>
      <c r="F336" s="40" t="s">
        <v>58</v>
      </c>
      <c r="G336" s="51" t="s">
        <v>206</v>
      </c>
      <c r="H336" s="79"/>
      <c r="I336" s="41"/>
      <c r="K336" s="81"/>
      <c r="L336" s="131" t="e">
        <f>VLOOKUP(Table1[[#This Row],[14 NETL Labor Support Area (Required)*
(See instructions, and select from pull-down menu.)]],'FTE Lookup fields'!$A$54:$B$57,2,FALSE)</f>
        <v>#N/A</v>
      </c>
      <c r="M336" s="93">
        <f t="shared" si="40"/>
        <v>0</v>
      </c>
      <c r="N336" s="94">
        <f t="shared" si="41"/>
        <v>0</v>
      </c>
      <c r="O336" s="94">
        <f t="shared" si="42"/>
        <v>0</v>
      </c>
      <c r="P336" s="94">
        <f t="shared" si="43"/>
        <v>0</v>
      </c>
      <c r="Q336" s="94">
        <f t="shared" si="44"/>
        <v>0</v>
      </c>
      <c r="R336" s="94">
        <f t="shared" si="45"/>
        <v>0</v>
      </c>
      <c r="S336" s="94">
        <f t="shared" si="46"/>
        <v>0</v>
      </c>
      <c r="T336" t="e">
        <f>VLOOKUP(G336,'FTE Lookup fields'!$A$38:$C$43,3,FALSE)</f>
        <v>#N/A</v>
      </c>
      <c r="U336" t="e">
        <f>VLOOKUP(G336,'FTE Lookup fields'!$A$38:$C$43,2,FALSE)</f>
        <v>#N/A</v>
      </c>
      <c r="V336" s="83" t="str">
        <f t="shared" si="47"/>
        <v>,   / :  [ Company Code #]</v>
      </c>
    </row>
    <row r="337" spans="1:22" s="80" customFormat="1" ht="15" x14ac:dyDescent="0.25">
      <c r="A337" s="40"/>
      <c r="B337" s="40" t="e">
        <f>VLOOKUP(A337,'NETL Codes'!$A$1:$B$57,2,FALSE)</f>
        <v>#N/A</v>
      </c>
      <c r="C337" s="40"/>
      <c r="D337" s="40"/>
      <c r="E337" s="40"/>
      <c r="F337" s="40" t="s">
        <v>58</v>
      </c>
      <c r="G337" s="51" t="s">
        <v>206</v>
      </c>
      <c r="H337" s="79"/>
      <c r="I337" s="41"/>
      <c r="K337" s="81"/>
      <c r="L337" s="131" t="e">
        <f>VLOOKUP(Table1[[#This Row],[14 NETL Labor Support Area (Required)*
(See instructions, and select from pull-down menu.)]],'FTE Lookup fields'!$A$54:$B$57,2,FALSE)</f>
        <v>#N/A</v>
      </c>
      <c r="M337" s="93">
        <f t="shared" si="40"/>
        <v>0</v>
      </c>
      <c r="N337" s="94">
        <f t="shared" si="41"/>
        <v>0</v>
      </c>
      <c r="O337" s="94">
        <f t="shared" si="42"/>
        <v>0</v>
      </c>
      <c r="P337" s="94">
        <f t="shared" si="43"/>
        <v>0</v>
      </c>
      <c r="Q337" s="94">
        <f t="shared" si="44"/>
        <v>0</v>
      </c>
      <c r="R337" s="94">
        <f t="shared" si="45"/>
        <v>0</v>
      </c>
      <c r="S337" s="94">
        <f t="shared" si="46"/>
        <v>0</v>
      </c>
      <c r="T337" t="e">
        <f>VLOOKUP(G337,'FTE Lookup fields'!$A$38:$C$43,3,FALSE)</f>
        <v>#N/A</v>
      </c>
      <c r="U337" t="e">
        <f>VLOOKUP(G337,'FTE Lookup fields'!$A$38:$C$43,2,FALSE)</f>
        <v>#N/A</v>
      </c>
      <c r="V337" s="83" t="str">
        <f t="shared" si="47"/>
        <v>,   / :  [ Company Code #]</v>
      </c>
    </row>
    <row r="338" spans="1:22" s="80" customFormat="1" ht="15" x14ac:dyDescent="0.25">
      <c r="A338" s="40"/>
      <c r="B338" s="40" t="e">
        <f>VLOOKUP(A338,'NETL Codes'!$A$1:$B$57,2,FALSE)</f>
        <v>#N/A</v>
      </c>
      <c r="C338" s="40"/>
      <c r="D338" s="40"/>
      <c r="E338" s="40"/>
      <c r="F338" s="40" t="s">
        <v>58</v>
      </c>
      <c r="G338" s="51" t="s">
        <v>206</v>
      </c>
      <c r="H338" s="79"/>
      <c r="I338" s="41"/>
      <c r="K338" s="81"/>
      <c r="L338" s="131" t="e">
        <f>VLOOKUP(Table1[[#This Row],[14 NETL Labor Support Area (Required)*
(See instructions, and select from pull-down menu.)]],'FTE Lookup fields'!$A$54:$B$57,2,FALSE)</f>
        <v>#N/A</v>
      </c>
      <c r="M338" s="93">
        <f t="shared" si="40"/>
        <v>0</v>
      </c>
      <c r="N338" s="94">
        <f t="shared" si="41"/>
        <v>0</v>
      </c>
      <c r="O338" s="94">
        <f t="shared" si="42"/>
        <v>0</v>
      </c>
      <c r="P338" s="94">
        <f t="shared" si="43"/>
        <v>0</v>
      </c>
      <c r="Q338" s="94">
        <f t="shared" si="44"/>
        <v>0</v>
      </c>
      <c r="R338" s="94">
        <f t="shared" si="45"/>
        <v>0</v>
      </c>
      <c r="S338" s="94">
        <f t="shared" si="46"/>
        <v>0</v>
      </c>
      <c r="T338" t="e">
        <f>VLOOKUP(G338,'FTE Lookup fields'!$A$38:$C$43,3,FALSE)</f>
        <v>#N/A</v>
      </c>
      <c r="U338" t="e">
        <f>VLOOKUP(G338,'FTE Lookup fields'!$A$38:$C$43,2,FALSE)</f>
        <v>#N/A</v>
      </c>
      <c r="V338" s="83" t="str">
        <f t="shared" si="47"/>
        <v>,   / :  [ Company Code #]</v>
      </c>
    </row>
    <row r="339" spans="1:22" s="80" customFormat="1" ht="15" x14ac:dyDescent="0.25">
      <c r="A339" s="40"/>
      <c r="B339" s="40" t="e">
        <f>VLOOKUP(A339,'NETL Codes'!$A$1:$B$57,2,FALSE)</f>
        <v>#N/A</v>
      </c>
      <c r="C339" s="40"/>
      <c r="D339" s="40"/>
      <c r="E339" s="40"/>
      <c r="F339" s="40" t="s">
        <v>58</v>
      </c>
      <c r="G339" s="51" t="s">
        <v>206</v>
      </c>
      <c r="H339" s="79"/>
      <c r="I339" s="41"/>
      <c r="K339" s="81"/>
      <c r="L339" s="131" t="e">
        <f>VLOOKUP(Table1[[#This Row],[14 NETL Labor Support Area (Required)*
(See instructions, and select from pull-down menu.)]],'FTE Lookup fields'!$A$54:$B$57,2,FALSE)</f>
        <v>#N/A</v>
      </c>
      <c r="M339" s="93">
        <f t="shared" si="40"/>
        <v>0</v>
      </c>
      <c r="N339" s="94">
        <f t="shared" si="41"/>
        <v>0</v>
      </c>
      <c r="O339" s="94">
        <f t="shared" si="42"/>
        <v>0</v>
      </c>
      <c r="P339" s="94">
        <f t="shared" si="43"/>
        <v>0</v>
      </c>
      <c r="Q339" s="94">
        <f t="shared" si="44"/>
        <v>0</v>
      </c>
      <c r="R339" s="94">
        <f t="shared" si="45"/>
        <v>0</v>
      </c>
      <c r="S339" s="94">
        <f t="shared" si="46"/>
        <v>0</v>
      </c>
      <c r="T339" t="e">
        <f>VLOOKUP(G339,'FTE Lookup fields'!$A$38:$C$43,3,FALSE)</f>
        <v>#N/A</v>
      </c>
      <c r="U339" t="e">
        <f>VLOOKUP(G339,'FTE Lookup fields'!$A$38:$C$43,2,FALSE)</f>
        <v>#N/A</v>
      </c>
      <c r="V339" s="83" t="str">
        <f t="shared" si="47"/>
        <v>,   / :  [ Company Code #]</v>
      </c>
    </row>
    <row r="340" spans="1:22" s="80" customFormat="1" ht="15" x14ac:dyDescent="0.25">
      <c r="A340" s="40"/>
      <c r="B340" s="40" t="e">
        <f>VLOOKUP(A340,'NETL Codes'!$A$1:$B$57,2,FALSE)</f>
        <v>#N/A</v>
      </c>
      <c r="C340" s="40"/>
      <c r="D340" s="40"/>
      <c r="E340" s="40"/>
      <c r="F340" s="40" t="s">
        <v>58</v>
      </c>
      <c r="G340" s="51" t="s">
        <v>206</v>
      </c>
      <c r="H340" s="79"/>
      <c r="I340" s="41"/>
      <c r="K340" s="81"/>
      <c r="L340" s="131" t="e">
        <f>VLOOKUP(Table1[[#This Row],[14 NETL Labor Support Area (Required)*
(See instructions, and select from pull-down menu.)]],'FTE Lookup fields'!$A$54:$B$57,2,FALSE)</f>
        <v>#N/A</v>
      </c>
      <c r="M340" s="93">
        <f t="shared" si="40"/>
        <v>0</v>
      </c>
      <c r="N340" s="94">
        <f t="shared" si="41"/>
        <v>0</v>
      </c>
      <c r="O340" s="94">
        <f t="shared" si="42"/>
        <v>0</v>
      </c>
      <c r="P340" s="94">
        <f t="shared" si="43"/>
        <v>0</v>
      </c>
      <c r="Q340" s="94">
        <f t="shared" si="44"/>
        <v>0</v>
      </c>
      <c r="R340" s="94">
        <f t="shared" si="45"/>
        <v>0</v>
      </c>
      <c r="S340" s="94">
        <f t="shared" si="46"/>
        <v>0</v>
      </c>
      <c r="T340" t="e">
        <f>VLOOKUP(G340,'FTE Lookup fields'!$A$38:$C$43,3,FALSE)</f>
        <v>#N/A</v>
      </c>
      <c r="U340" t="e">
        <f>VLOOKUP(G340,'FTE Lookup fields'!$A$38:$C$43,2,FALSE)</f>
        <v>#N/A</v>
      </c>
      <c r="V340" s="83" t="str">
        <f t="shared" si="47"/>
        <v>,   / :  [ Company Code #]</v>
      </c>
    </row>
    <row r="341" spans="1:22" s="80" customFormat="1" ht="15" x14ac:dyDescent="0.25">
      <c r="A341" s="40"/>
      <c r="B341" s="40" t="e">
        <f>VLOOKUP(A341,'NETL Codes'!$A$1:$B$57,2,FALSE)</f>
        <v>#N/A</v>
      </c>
      <c r="C341" s="40"/>
      <c r="D341" s="40"/>
      <c r="E341" s="40"/>
      <c r="F341" s="40" t="s">
        <v>58</v>
      </c>
      <c r="G341" s="51" t="s">
        <v>206</v>
      </c>
      <c r="H341" s="79"/>
      <c r="I341" s="41"/>
      <c r="K341" s="81"/>
      <c r="L341" s="131" t="e">
        <f>VLOOKUP(Table1[[#This Row],[14 NETL Labor Support Area (Required)*
(See instructions, and select from pull-down menu.)]],'FTE Lookup fields'!$A$54:$B$57,2,FALSE)</f>
        <v>#N/A</v>
      </c>
      <c r="M341" s="93">
        <f t="shared" si="40"/>
        <v>0</v>
      </c>
      <c r="N341" s="94">
        <f t="shared" si="41"/>
        <v>0</v>
      </c>
      <c r="O341" s="94">
        <f t="shared" si="42"/>
        <v>0</v>
      </c>
      <c r="P341" s="94">
        <f t="shared" si="43"/>
        <v>0</v>
      </c>
      <c r="Q341" s="94">
        <f t="shared" si="44"/>
        <v>0</v>
      </c>
      <c r="R341" s="94">
        <f t="shared" si="45"/>
        <v>0</v>
      </c>
      <c r="S341" s="94">
        <f t="shared" si="46"/>
        <v>0</v>
      </c>
      <c r="T341" t="e">
        <f>VLOOKUP(G341,'FTE Lookup fields'!$A$38:$C$43,3,FALSE)</f>
        <v>#N/A</v>
      </c>
      <c r="U341" t="e">
        <f>VLOOKUP(G341,'FTE Lookup fields'!$A$38:$C$43,2,FALSE)</f>
        <v>#N/A</v>
      </c>
      <c r="V341" s="83" t="str">
        <f t="shared" si="47"/>
        <v>,   / :  [ Company Code #]</v>
      </c>
    </row>
    <row r="342" spans="1:22" s="80" customFormat="1" ht="15" x14ac:dyDescent="0.25">
      <c r="A342" s="40"/>
      <c r="B342" s="40" t="e">
        <f>VLOOKUP(A342,'NETL Codes'!$A$1:$B$57,2,FALSE)</f>
        <v>#N/A</v>
      </c>
      <c r="C342" s="40"/>
      <c r="D342" s="40"/>
      <c r="E342" s="40"/>
      <c r="F342" s="40" t="s">
        <v>58</v>
      </c>
      <c r="G342" s="51" t="s">
        <v>206</v>
      </c>
      <c r="H342" s="79"/>
      <c r="I342" s="41"/>
      <c r="K342" s="81"/>
      <c r="L342" s="131" t="e">
        <f>VLOOKUP(Table1[[#This Row],[14 NETL Labor Support Area (Required)*
(See instructions, and select from pull-down menu.)]],'FTE Lookup fields'!$A$54:$B$57,2,FALSE)</f>
        <v>#N/A</v>
      </c>
      <c r="M342" s="93">
        <f t="shared" si="40"/>
        <v>0</v>
      </c>
      <c r="N342" s="94">
        <f t="shared" si="41"/>
        <v>0</v>
      </c>
      <c r="O342" s="94">
        <f t="shared" si="42"/>
        <v>0</v>
      </c>
      <c r="P342" s="94">
        <f t="shared" si="43"/>
        <v>0</v>
      </c>
      <c r="Q342" s="94">
        <f t="shared" si="44"/>
        <v>0</v>
      </c>
      <c r="R342" s="94">
        <f t="shared" si="45"/>
        <v>0</v>
      </c>
      <c r="S342" s="94">
        <f t="shared" si="46"/>
        <v>0</v>
      </c>
      <c r="T342" t="e">
        <f>VLOOKUP(G342,'FTE Lookup fields'!$A$38:$C$43,3,FALSE)</f>
        <v>#N/A</v>
      </c>
      <c r="U342" t="e">
        <f>VLOOKUP(G342,'FTE Lookup fields'!$A$38:$C$43,2,FALSE)</f>
        <v>#N/A</v>
      </c>
      <c r="V342" s="83" t="str">
        <f t="shared" si="47"/>
        <v>,   / :  [ Company Code #]</v>
      </c>
    </row>
    <row r="343" spans="1:22" s="80" customFormat="1" ht="15" x14ac:dyDescent="0.25">
      <c r="A343" s="40"/>
      <c r="B343" s="40" t="e">
        <f>VLOOKUP(A343,'NETL Codes'!$A$1:$B$57,2,FALSE)</f>
        <v>#N/A</v>
      </c>
      <c r="C343" s="40"/>
      <c r="D343" s="40"/>
      <c r="E343" s="40"/>
      <c r="F343" s="40" t="s">
        <v>58</v>
      </c>
      <c r="G343" s="51" t="s">
        <v>206</v>
      </c>
      <c r="H343" s="79"/>
      <c r="I343" s="41"/>
      <c r="K343" s="81"/>
      <c r="L343" s="131" t="e">
        <f>VLOOKUP(Table1[[#This Row],[14 NETL Labor Support Area (Required)*
(See instructions, and select from pull-down menu.)]],'FTE Lookup fields'!$A$54:$B$57,2,FALSE)</f>
        <v>#N/A</v>
      </c>
      <c r="M343" s="93">
        <f t="shared" si="40"/>
        <v>0</v>
      </c>
      <c r="N343" s="94">
        <f t="shared" si="41"/>
        <v>0</v>
      </c>
      <c r="O343" s="94">
        <f t="shared" si="42"/>
        <v>0</v>
      </c>
      <c r="P343" s="94">
        <f t="shared" si="43"/>
        <v>0</v>
      </c>
      <c r="Q343" s="94">
        <f t="shared" si="44"/>
        <v>0</v>
      </c>
      <c r="R343" s="94">
        <f t="shared" si="45"/>
        <v>0</v>
      </c>
      <c r="S343" s="94">
        <f t="shared" si="46"/>
        <v>0</v>
      </c>
      <c r="T343" t="e">
        <f>VLOOKUP(G343,'FTE Lookup fields'!$A$38:$C$43,3,FALSE)</f>
        <v>#N/A</v>
      </c>
      <c r="U343" t="e">
        <f>VLOOKUP(G343,'FTE Lookup fields'!$A$38:$C$43,2,FALSE)</f>
        <v>#N/A</v>
      </c>
      <c r="V343" s="83" t="str">
        <f t="shared" si="47"/>
        <v>,   / :  [ Company Code #]</v>
      </c>
    </row>
    <row r="344" spans="1:22" s="80" customFormat="1" ht="15" x14ac:dyDescent="0.25">
      <c r="A344" s="40"/>
      <c r="B344" s="40" t="e">
        <f>VLOOKUP(A344,'NETL Codes'!$A$1:$B$57,2,FALSE)</f>
        <v>#N/A</v>
      </c>
      <c r="C344" s="40"/>
      <c r="D344" s="40"/>
      <c r="E344" s="40"/>
      <c r="F344" s="40" t="s">
        <v>58</v>
      </c>
      <c r="G344" s="51" t="s">
        <v>206</v>
      </c>
      <c r="H344" s="79"/>
      <c r="I344" s="41"/>
      <c r="K344" s="81"/>
      <c r="L344" s="131" t="e">
        <f>VLOOKUP(Table1[[#This Row],[14 NETL Labor Support Area (Required)*
(See instructions, and select from pull-down menu.)]],'FTE Lookup fields'!$A$54:$B$57,2,FALSE)</f>
        <v>#N/A</v>
      </c>
      <c r="M344" s="93">
        <f t="shared" si="40"/>
        <v>0</v>
      </c>
      <c r="N344" s="94">
        <f t="shared" si="41"/>
        <v>0</v>
      </c>
      <c r="O344" s="94">
        <f t="shared" si="42"/>
        <v>0</v>
      </c>
      <c r="P344" s="94">
        <f t="shared" si="43"/>
        <v>0</v>
      </c>
      <c r="Q344" s="94">
        <f t="shared" si="44"/>
        <v>0</v>
      </c>
      <c r="R344" s="94">
        <f t="shared" si="45"/>
        <v>0</v>
      </c>
      <c r="S344" s="94">
        <f t="shared" si="46"/>
        <v>0</v>
      </c>
      <c r="T344" t="e">
        <f>VLOOKUP(G344,'FTE Lookup fields'!$A$38:$C$43,3,FALSE)</f>
        <v>#N/A</v>
      </c>
      <c r="U344" t="e">
        <f>VLOOKUP(G344,'FTE Lookup fields'!$A$38:$C$43,2,FALSE)</f>
        <v>#N/A</v>
      </c>
      <c r="V344" s="83" t="str">
        <f t="shared" si="47"/>
        <v>,   / :  [ Company Code #]</v>
      </c>
    </row>
    <row r="345" spans="1:22" s="80" customFormat="1" ht="15" x14ac:dyDescent="0.25">
      <c r="A345" s="40"/>
      <c r="B345" s="40" t="e">
        <f>VLOOKUP(A345,'NETL Codes'!$A$1:$B$57,2,FALSE)</f>
        <v>#N/A</v>
      </c>
      <c r="C345" s="40"/>
      <c r="D345" s="40"/>
      <c r="E345" s="40"/>
      <c r="F345" s="40" t="s">
        <v>58</v>
      </c>
      <c r="G345" s="51" t="s">
        <v>206</v>
      </c>
      <c r="H345" s="79"/>
      <c r="I345" s="41"/>
      <c r="K345" s="81"/>
      <c r="L345" s="131" t="e">
        <f>VLOOKUP(Table1[[#This Row],[14 NETL Labor Support Area (Required)*
(See instructions, and select from pull-down menu.)]],'FTE Lookup fields'!$A$54:$B$57,2,FALSE)</f>
        <v>#N/A</v>
      </c>
      <c r="M345" s="93">
        <f t="shared" si="40"/>
        <v>0</v>
      </c>
      <c r="N345" s="94">
        <f t="shared" si="41"/>
        <v>0</v>
      </c>
      <c r="O345" s="94">
        <f t="shared" si="42"/>
        <v>0</v>
      </c>
      <c r="P345" s="94">
        <f t="shared" si="43"/>
        <v>0</v>
      </c>
      <c r="Q345" s="94">
        <f t="shared" si="44"/>
        <v>0</v>
      </c>
      <c r="R345" s="94">
        <f t="shared" si="45"/>
        <v>0</v>
      </c>
      <c r="S345" s="94">
        <f t="shared" si="46"/>
        <v>0</v>
      </c>
      <c r="T345" t="e">
        <f>VLOOKUP(G345,'FTE Lookup fields'!$A$38:$C$43,3,FALSE)</f>
        <v>#N/A</v>
      </c>
      <c r="U345" t="e">
        <f>VLOOKUP(G345,'FTE Lookup fields'!$A$38:$C$43,2,FALSE)</f>
        <v>#N/A</v>
      </c>
      <c r="V345" s="83" t="str">
        <f t="shared" si="47"/>
        <v>,   / :  [ Company Code #]</v>
      </c>
    </row>
    <row r="346" spans="1:22" s="80" customFormat="1" ht="15" x14ac:dyDescent="0.25">
      <c r="A346" s="40"/>
      <c r="B346" s="40" t="e">
        <f>VLOOKUP(A346,'NETL Codes'!$A$1:$B$57,2,FALSE)</f>
        <v>#N/A</v>
      </c>
      <c r="C346" s="40"/>
      <c r="D346" s="40"/>
      <c r="E346" s="40"/>
      <c r="F346" s="40" t="s">
        <v>58</v>
      </c>
      <c r="G346" s="51" t="s">
        <v>206</v>
      </c>
      <c r="H346" s="79"/>
      <c r="I346" s="41"/>
      <c r="K346" s="81"/>
      <c r="L346" s="131" t="e">
        <f>VLOOKUP(Table1[[#This Row],[14 NETL Labor Support Area (Required)*
(See instructions, and select from pull-down menu.)]],'FTE Lookup fields'!$A$54:$B$57,2,FALSE)</f>
        <v>#N/A</v>
      </c>
      <c r="M346" s="93">
        <f t="shared" si="40"/>
        <v>0</v>
      </c>
      <c r="N346" s="94">
        <f t="shared" si="41"/>
        <v>0</v>
      </c>
      <c r="O346" s="94">
        <f t="shared" si="42"/>
        <v>0</v>
      </c>
      <c r="P346" s="94">
        <f t="shared" si="43"/>
        <v>0</v>
      </c>
      <c r="Q346" s="94">
        <f t="shared" si="44"/>
        <v>0</v>
      </c>
      <c r="R346" s="94">
        <f t="shared" si="45"/>
        <v>0</v>
      </c>
      <c r="S346" s="94">
        <f t="shared" si="46"/>
        <v>0</v>
      </c>
      <c r="T346" t="e">
        <f>VLOOKUP(G346,'FTE Lookup fields'!$A$38:$C$43,3,FALSE)</f>
        <v>#N/A</v>
      </c>
      <c r="U346" t="e">
        <f>VLOOKUP(G346,'FTE Lookup fields'!$A$38:$C$43,2,FALSE)</f>
        <v>#N/A</v>
      </c>
      <c r="V346" s="83" t="str">
        <f t="shared" si="47"/>
        <v>,   / :  [ Company Code #]</v>
      </c>
    </row>
    <row r="347" spans="1:22" s="80" customFormat="1" ht="15" x14ac:dyDescent="0.25">
      <c r="A347" s="40"/>
      <c r="B347" s="40" t="e">
        <f>VLOOKUP(A347,'NETL Codes'!$A$1:$B$57,2,FALSE)</f>
        <v>#N/A</v>
      </c>
      <c r="C347" s="40"/>
      <c r="D347" s="40"/>
      <c r="E347" s="40"/>
      <c r="F347" s="40" t="s">
        <v>58</v>
      </c>
      <c r="G347" s="51" t="s">
        <v>206</v>
      </c>
      <c r="H347" s="79"/>
      <c r="I347" s="41"/>
      <c r="K347" s="81"/>
      <c r="L347" s="131" t="e">
        <f>VLOOKUP(Table1[[#This Row],[14 NETL Labor Support Area (Required)*
(See instructions, and select from pull-down menu.)]],'FTE Lookup fields'!$A$54:$B$57,2,FALSE)</f>
        <v>#N/A</v>
      </c>
      <c r="M347" s="93">
        <f t="shared" si="40"/>
        <v>0</v>
      </c>
      <c r="N347" s="94">
        <f t="shared" si="41"/>
        <v>0</v>
      </c>
      <c r="O347" s="94">
        <f t="shared" si="42"/>
        <v>0</v>
      </c>
      <c r="P347" s="94">
        <f t="shared" si="43"/>
        <v>0</v>
      </c>
      <c r="Q347" s="94">
        <f t="shared" si="44"/>
        <v>0</v>
      </c>
      <c r="R347" s="94">
        <f t="shared" si="45"/>
        <v>0</v>
      </c>
      <c r="S347" s="94">
        <f t="shared" si="46"/>
        <v>0</v>
      </c>
      <c r="T347" t="e">
        <f>VLOOKUP(G347,'FTE Lookup fields'!$A$38:$C$43,3,FALSE)</f>
        <v>#N/A</v>
      </c>
      <c r="U347" t="e">
        <f>VLOOKUP(G347,'FTE Lookup fields'!$A$38:$C$43,2,FALSE)</f>
        <v>#N/A</v>
      </c>
      <c r="V347" s="83" t="str">
        <f t="shared" si="47"/>
        <v>,   / :  [ Company Code #]</v>
      </c>
    </row>
    <row r="348" spans="1:22" s="80" customFormat="1" ht="15" x14ac:dyDescent="0.25">
      <c r="A348" s="40"/>
      <c r="B348" s="40" t="e">
        <f>VLOOKUP(A348,'NETL Codes'!$A$1:$B$57,2,FALSE)</f>
        <v>#N/A</v>
      </c>
      <c r="C348" s="40"/>
      <c r="D348" s="40"/>
      <c r="E348" s="40"/>
      <c r="F348" s="40" t="s">
        <v>58</v>
      </c>
      <c r="G348" s="51" t="s">
        <v>206</v>
      </c>
      <c r="H348" s="79"/>
      <c r="I348" s="41"/>
      <c r="K348" s="81"/>
      <c r="L348" s="131" t="e">
        <f>VLOOKUP(Table1[[#This Row],[14 NETL Labor Support Area (Required)*
(See instructions, and select from pull-down menu.)]],'FTE Lookup fields'!$A$54:$B$57,2,FALSE)</f>
        <v>#N/A</v>
      </c>
      <c r="M348" s="93">
        <f t="shared" si="40"/>
        <v>0</v>
      </c>
      <c r="N348" s="94">
        <f t="shared" si="41"/>
        <v>0</v>
      </c>
      <c r="O348" s="94">
        <f t="shared" si="42"/>
        <v>0</v>
      </c>
      <c r="P348" s="94">
        <f t="shared" si="43"/>
        <v>0</v>
      </c>
      <c r="Q348" s="94">
        <f t="shared" si="44"/>
        <v>0</v>
      </c>
      <c r="R348" s="94">
        <f t="shared" si="45"/>
        <v>0</v>
      </c>
      <c r="S348" s="94">
        <f t="shared" si="46"/>
        <v>0</v>
      </c>
      <c r="T348" t="e">
        <f>VLOOKUP(G348,'FTE Lookup fields'!$A$38:$C$43,3,FALSE)</f>
        <v>#N/A</v>
      </c>
      <c r="U348" t="e">
        <f>VLOOKUP(G348,'FTE Lookup fields'!$A$38:$C$43,2,FALSE)</f>
        <v>#N/A</v>
      </c>
      <c r="V348" s="83" t="str">
        <f t="shared" si="47"/>
        <v>,   / :  [ Company Code #]</v>
      </c>
    </row>
    <row r="349" spans="1:22" s="80" customFormat="1" ht="15" x14ac:dyDescent="0.25">
      <c r="A349" s="40"/>
      <c r="B349" s="40" t="e">
        <f>VLOOKUP(A349,'NETL Codes'!$A$1:$B$57,2,FALSE)</f>
        <v>#N/A</v>
      </c>
      <c r="C349" s="40"/>
      <c r="D349" s="40"/>
      <c r="E349" s="40"/>
      <c r="F349" s="40" t="s">
        <v>58</v>
      </c>
      <c r="G349" s="51" t="s">
        <v>206</v>
      </c>
      <c r="H349" s="79"/>
      <c r="I349" s="41"/>
      <c r="K349" s="81"/>
      <c r="L349" s="131" t="e">
        <f>VLOOKUP(Table1[[#This Row],[14 NETL Labor Support Area (Required)*
(See instructions, and select from pull-down menu.)]],'FTE Lookup fields'!$A$54:$B$57,2,FALSE)</f>
        <v>#N/A</v>
      </c>
      <c r="M349" s="93">
        <f t="shared" si="40"/>
        <v>0</v>
      </c>
      <c r="N349" s="94">
        <f t="shared" si="41"/>
        <v>0</v>
      </c>
      <c r="O349" s="94">
        <f t="shared" si="42"/>
        <v>0</v>
      </c>
      <c r="P349" s="94">
        <f t="shared" si="43"/>
        <v>0</v>
      </c>
      <c r="Q349" s="94">
        <f t="shared" si="44"/>
        <v>0</v>
      </c>
      <c r="R349" s="94">
        <f t="shared" si="45"/>
        <v>0</v>
      </c>
      <c r="S349" s="94">
        <f t="shared" si="46"/>
        <v>0</v>
      </c>
      <c r="T349" t="e">
        <f>VLOOKUP(G349,'FTE Lookup fields'!$A$38:$C$43,3,FALSE)</f>
        <v>#N/A</v>
      </c>
      <c r="U349" t="e">
        <f>VLOOKUP(G349,'FTE Lookup fields'!$A$38:$C$43,2,FALSE)</f>
        <v>#N/A</v>
      </c>
      <c r="V349" s="83" t="str">
        <f t="shared" si="47"/>
        <v>,   / :  [ Company Code #]</v>
      </c>
    </row>
    <row r="350" spans="1:22" s="80" customFormat="1" ht="15" x14ac:dyDescent="0.25">
      <c r="A350" s="40"/>
      <c r="B350" s="40" t="e">
        <f>VLOOKUP(A350,'NETL Codes'!$A$1:$B$57,2,FALSE)</f>
        <v>#N/A</v>
      </c>
      <c r="C350" s="40"/>
      <c r="D350" s="40"/>
      <c r="E350" s="40"/>
      <c r="F350" s="40" t="s">
        <v>58</v>
      </c>
      <c r="G350" s="51" t="s">
        <v>206</v>
      </c>
      <c r="H350" s="79"/>
      <c r="I350" s="41"/>
      <c r="K350" s="81"/>
      <c r="L350" s="131" t="e">
        <f>VLOOKUP(Table1[[#This Row],[14 NETL Labor Support Area (Required)*
(See instructions, and select from pull-down menu.)]],'FTE Lookup fields'!$A$54:$B$57,2,FALSE)</f>
        <v>#N/A</v>
      </c>
      <c r="M350" s="93">
        <f t="shared" si="40"/>
        <v>0</v>
      </c>
      <c r="N350" s="94">
        <f t="shared" si="41"/>
        <v>0</v>
      </c>
      <c r="O350" s="94">
        <f t="shared" si="42"/>
        <v>0</v>
      </c>
      <c r="P350" s="94">
        <f t="shared" si="43"/>
        <v>0</v>
      </c>
      <c r="Q350" s="94">
        <f t="shared" si="44"/>
        <v>0</v>
      </c>
      <c r="R350" s="94">
        <f t="shared" si="45"/>
        <v>0</v>
      </c>
      <c r="S350" s="94">
        <f t="shared" si="46"/>
        <v>0</v>
      </c>
      <c r="T350" t="e">
        <f>VLOOKUP(G350,'FTE Lookup fields'!$A$38:$C$43,3,FALSE)</f>
        <v>#N/A</v>
      </c>
      <c r="U350" t="e">
        <f>VLOOKUP(G350,'FTE Lookup fields'!$A$38:$C$43,2,FALSE)</f>
        <v>#N/A</v>
      </c>
      <c r="V350" s="83" t="str">
        <f t="shared" si="47"/>
        <v>,   / :  [ Company Code #]</v>
      </c>
    </row>
    <row r="351" spans="1:22" s="80" customFormat="1" ht="15" x14ac:dyDescent="0.25">
      <c r="A351" s="40"/>
      <c r="B351" s="40" t="e">
        <f>VLOOKUP(A351,'NETL Codes'!$A$1:$B$57,2,FALSE)</f>
        <v>#N/A</v>
      </c>
      <c r="C351" s="40"/>
      <c r="D351" s="40"/>
      <c r="E351" s="40"/>
      <c r="F351" s="40" t="s">
        <v>58</v>
      </c>
      <c r="G351" s="51" t="s">
        <v>206</v>
      </c>
      <c r="H351" s="79"/>
      <c r="I351" s="41"/>
      <c r="K351" s="81"/>
      <c r="L351" s="131" t="e">
        <f>VLOOKUP(Table1[[#This Row],[14 NETL Labor Support Area (Required)*
(See instructions, and select from pull-down menu.)]],'FTE Lookup fields'!$A$54:$B$57,2,FALSE)</f>
        <v>#N/A</v>
      </c>
      <c r="M351" s="93">
        <f t="shared" si="40"/>
        <v>0</v>
      </c>
      <c r="N351" s="94">
        <f t="shared" si="41"/>
        <v>0</v>
      </c>
      <c r="O351" s="94">
        <f t="shared" si="42"/>
        <v>0</v>
      </c>
      <c r="P351" s="94">
        <f t="shared" si="43"/>
        <v>0</v>
      </c>
      <c r="Q351" s="94">
        <f t="shared" si="44"/>
        <v>0</v>
      </c>
      <c r="R351" s="94">
        <f t="shared" si="45"/>
        <v>0</v>
      </c>
      <c r="S351" s="94">
        <f t="shared" si="46"/>
        <v>0</v>
      </c>
      <c r="T351" t="e">
        <f>VLOOKUP(G351,'FTE Lookup fields'!$A$38:$C$43,3,FALSE)</f>
        <v>#N/A</v>
      </c>
      <c r="U351" t="e">
        <f>VLOOKUP(G351,'FTE Lookup fields'!$A$38:$C$43,2,FALSE)</f>
        <v>#N/A</v>
      </c>
      <c r="V351" s="83" t="str">
        <f t="shared" si="47"/>
        <v>,   / :  [ Company Code #]</v>
      </c>
    </row>
    <row r="352" spans="1:22" s="80" customFormat="1" ht="15" x14ac:dyDescent="0.25">
      <c r="A352" s="40"/>
      <c r="B352" s="40" t="e">
        <f>VLOOKUP(A352,'NETL Codes'!$A$1:$B$57,2,FALSE)</f>
        <v>#N/A</v>
      </c>
      <c r="C352" s="40"/>
      <c r="D352" s="40"/>
      <c r="E352" s="40"/>
      <c r="F352" s="40" t="s">
        <v>58</v>
      </c>
      <c r="G352" s="51" t="s">
        <v>206</v>
      </c>
      <c r="H352" s="79"/>
      <c r="I352" s="41"/>
      <c r="K352" s="81"/>
      <c r="L352" s="131" t="e">
        <f>VLOOKUP(Table1[[#This Row],[14 NETL Labor Support Area (Required)*
(See instructions, and select from pull-down menu.)]],'FTE Lookup fields'!$A$54:$B$57,2,FALSE)</f>
        <v>#N/A</v>
      </c>
      <c r="M352" s="93">
        <f t="shared" si="40"/>
        <v>0</v>
      </c>
      <c r="N352" s="94">
        <f t="shared" si="41"/>
        <v>0</v>
      </c>
      <c r="O352" s="94">
        <f t="shared" si="42"/>
        <v>0</v>
      </c>
      <c r="P352" s="94">
        <f t="shared" si="43"/>
        <v>0</v>
      </c>
      <c r="Q352" s="94">
        <f t="shared" si="44"/>
        <v>0</v>
      </c>
      <c r="R352" s="94">
        <f t="shared" si="45"/>
        <v>0</v>
      </c>
      <c r="S352" s="94">
        <f t="shared" si="46"/>
        <v>0</v>
      </c>
      <c r="T352" t="e">
        <f>VLOOKUP(G352,'FTE Lookup fields'!$A$38:$C$43,3,FALSE)</f>
        <v>#N/A</v>
      </c>
      <c r="U352" t="e">
        <f>VLOOKUP(G352,'FTE Lookup fields'!$A$38:$C$43,2,FALSE)</f>
        <v>#N/A</v>
      </c>
      <c r="V352" s="83" t="str">
        <f t="shared" si="47"/>
        <v>,   / :  [ Company Code #]</v>
      </c>
    </row>
    <row r="353" spans="1:22" s="80" customFormat="1" ht="15" x14ac:dyDescent="0.25">
      <c r="A353" s="40"/>
      <c r="B353" s="40" t="e">
        <f>VLOOKUP(A353,'NETL Codes'!$A$1:$B$57,2,FALSE)</f>
        <v>#N/A</v>
      </c>
      <c r="C353" s="40"/>
      <c r="D353" s="40"/>
      <c r="E353" s="40"/>
      <c r="F353" s="40" t="s">
        <v>58</v>
      </c>
      <c r="G353" s="51" t="s">
        <v>206</v>
      </c>
      <c r="H353" s="79"/>
      <c r="I353" s="41"/>
      <c r="K353" s="81"/>
      <c r="L353" s="131" t="e">
        <f>VLOOKUP(Table1[[#This Row],[14 NETL Labor Support Area (Required)*
(See instructions, and select from pull-down menu.)]],'FTE Lookup fields'!$A$54:$B$57,2,FALSE)</f>
        <v>#N/A</v>
      </c>
      <c r="M353" s="93">
        <f t="shared" si="40"/>
        <v>0</v>
      </c>
      <c r="N353" s="94">
        <f t="shared" si="41"/>
        <v>0</v>
      </c>
      <c r="O353" s="94">
        <f t="shared" si="42"/>
        <v>0</v>
      </c>
      <c r="P353" s="94">
        <f t="shared" si="43"/>
        <v>0</v>
      </c>
      <c r="Q353" s="94">
        <f t="shared" si="44"/>
        <v>0</v>
      </c>
      <c r="R353" s="94">
        <f t="shared" si="45"/>
        <v>0</v>
      </c>
      <c r="S353" s="94">
        <f t="shared" si="46"/>
        <v>0</v>
      </c>
      <c r="T353" t="e">
        <f>VLOOKUP(G353,'FTE Lookup fields'!$A$38:$C$43,3,FALSE)</f>
        <v>#N/A</v>
      </c>
      <c r="U353" t="e">
        <f>VLOOKUP(G353,'FTE Lookup fields'!$A$38:$C$43,2,FALSE)</f>
        <v>#N/A</v>
      </c>
      <c r="V353" s="83" t="str">
        <f t="shared" si="47"/>
        <v>,   / :  [ Company Code #]</v>
      </c>
    </row>
    <row r="354" spans="1:22" s="80" customFormat="1" ht="15" x14ac:dyDescent="0.25">
      <c r="A354" s="40"/>
      <c r="B354" s="40" t="e">
        <f>VLOOKUP(A354,'NETL Codes'!$A$1:$B$57,2,FALSE)</f>
        <v>#N/A</v>
      </c>
      <c r="C354" s="40"/>
      <c r="D354" s="40"/>
      <c r="E354" s="40"/>
      <c r="F354" s="40" t="s">
        <v>58</v>
      </c>
      <c r="G354" s="51" t="s">
        <v>206</v>
      </c>
      <c r="H354" s="79"/>
      <c r="I354" s="41"/>
      <c r="K354" s="81"/>
      <c r="L354" s="131" t="e">
        <f>VLOOKUP(Table1[[#This Row],[14 NETL Labor Support Area (Required)*
(See instructions, and select from pull-down menu.)]],'FTE Lookup fields'!$A$54:$B$57,2,FALSE)</f>
        <v>#N/A</v>
      </c>
      <c r="M354" s="93">
        <f t="shared" si="40"/>
        <v>0</v>
      </c>
      <c r="N354" s="94">
        <f t="shared" si="41"/>
        <v>0</v>
      </c>
      <c r="O354" s="94">
        <f t="shared" si="42"/>
        <v>0</v>
      </c>
      <c r="P354" s="94">
        <f t="shared" si="43"/>
        <v>0</v>
      </c>
      <c r="Q354" s="94">
        <f t="shared" si="44"/>
        <v>0</v>
      </c>
      <c r="R354" s="94">
        <f t="shared" si="45"/>
        <v>0</v>
      </c>
      <c r="S354" s="94">
        <f t="shared" si="46"/>
        <v>0</v>
      </c>
      <c r="T354" t="e">
        <f>VLOOKUP(G354,'FTE Lookup fields'!$A$38:$C$43,3,FALSE)</f>
        <v>#N/A</v>
      </c>
      <c r="U354" t="e">
        <f>VLOOKUP(G354,'FTE Lookup fields'!$A$38:$C$43,2,FALSE)</f>
        <v>#N/A</v>
      </c>
      <c r="V354" s="83" t="str">
        <f t="shared" si="47"/>
        <v>,   / :  [ Company Code #]</v>
      </c>
    </row>
    <row r="355" spans="1:22" s="80" customFormat="1" ht="15" x14ac:dyDescent="0.25">
      <c r="A355" s="40"/>
      <c r="B355" s="40" t="e">
        <f>VLOOKUP(A355,'NETL Codes'!$A$1:$B$57,2,FALSE)</f>
        <v>#N/A</v>
      </c>
      <c r="C355" s="40"/>
      <c r="D355" s="40"/>
      <c r="E355" s="40"/>
      <c r="F355" s="40" t="s">
        <v>58</v>
      </c>
      <c r="G355" s="51" t="s">
        <v>206</v>
      </c>
      <c r="H355" s="79"/>
      <c r="I355" s="41"/>
      <c r="K355" s="81"/>
      <c r="L355" s="131" t="e">
        <f>VLOOKUP(Table1[[#This Row],[14 NETL Labor Support Area (Required)*
(See instructions, and select from pull-down menu.)]],'FTE Lookup fields'!$A$54:$B$57,2,FALSE)</f>
        <v>#N/A</v>
      </c>
      <c r="M355" s="93">
        <f t="shared" si="40"/>
        <v>0</v>
      </c>
      <c r="N355" s="94">
        <f t="shared" si="41"/>
        <v>0</v>
      </c>
      <c r="O355" s="94">
        <f t="shared" si="42"/>
        <v>0</v>
      </c>
      <c r="P355" s="94">
        <f t="shared" si="43"/>
        <v>0</v>
      </c>
      <c r="Q355" s="94">
        <f t="shared" si="44"/>
        <v>0</v>
      </c>
      <c r="R355" s="94">
        <f t="shared" si="45"/>
        <v>0</v>
      </c>
      <c r="S355" s="94">
        <f t="shared" si="46"/>
        <v>0</v>
      </c>
      <c r="T355" t="e">
        <f>VLOOKUP(G355,'FTE Lookup fields'!$A$38:$C$43,3,FALSE)</f>
        <v>#N/A</v>
      </c>
      <c r="U355" t="e">
        <f>VLOOKUP(G355,'FTE Lookup fields'!$A$38:$C$43,2,FALSE)</f>
        <v>#N/A</v>
      </c>
      <c r="V355" s="83" t="str">
        <f t="shared" si="47"/>
        <v>,   / :  [ Company Code #]</v>
      </c>
    </row>
    <row r="356" spans="1:22" s="80" customFormat="1" ht="15" x14ac:dyDescent="0.25">
      <c r="A356" s="40"/>
      <c r="B356" s="40" t="e">
        <f>VLOOKUP(A356,'NETL Codes'!$A$1:$B$57,2,FALSE)</f>
        <v>#N/A</v>
      </c>
      <c r="C356" s="40"/>
      <c r="D356" s="40"/>
      <c r="E356" s="40"/>
      <c r="F356" s="40" t="s">
        <v>58</v>
      </c>
      <c r="G356" s="51" t="s">
        <v>206</v>
      </c>
      <c r="H356" s="79"/>
      <c r="I356" s="41"/>
      <c r="K356" s="81"/>
      <c r="L356" s="131" t="e">
        <f>VLOOKUP(Table1[[#This Row],[14 NETL Labor Support Area (Required)*
(See instructions, and select from pull-down menu.)]],'FTE Lookup fields'!$A$54:$B$57,2,FALSE)</f>
        <v>#N/A</v>
      </c>
      <c r="M356" s="93">
        <f t="shared" si="40"/>
        <v>0</v>
      </c>
      <c r="N356" s="94">
        <f t="shared" si="41"/>
        <v>0</v>
      </c>
      <c r="O356" s="94">
        <f t="shared" si="42"/>
        <v>0</v>
      </c>
      <c r="P356" s="94">
        <f t="shared" si="43"/>
        <v>0</v>
      </c>
      <c r="Q356" s="94">
        <f t="shared" si="44"/>
        <v>0</v>
      </c>
      <c r="R356" s="94">
        <f t="shared" si="45"/>
        <v>0</v>
      </c>
      <c r="S356" s="94">
        <f t="shared" si="46"/>
        <v>0</v>
      </c>
      <c r="T356" t="e">
        <f>VLOOKUP(G356,'FTE Lookup fields'!$A$38:$C$43,3,FALSE)</f>
        <v>#N/A</v>
      </c>
      <c r="U356" t="e">
        <f>VLOOKUP(G356,'FTE Lookup fields'!$A$38:$C$43,2,FALSE)</f>
        <v>#N/A</v>
      </c>
      <c r="V356" s="83" t="str">
        <f t="shared" si="47"/>
        <v>,   / :  [ Company Code #]</v>
      </c>
    </row>
    <row r="357" spans="1:22" s="80" customFormat="1" ht="15" x14ac:dyDescent="0.25">
      <c r="A357" s="40"/>
      <c r="B357" s="40" t="e">
        <f>VLOOKUP(A357,'NETL Codes'!$A$1:$B$57,2,FALSE)</f>
        <v>#N/A</v>
      </c>
      <c r="C357" s="40"/>
      <c r="D357" s="40"/>
      <c r="E357" s="40"/>
      <c r="F357" s="40" t="s">
        <v>58</v>
      </c>
      <c r="G357" s="51" t="s">
        <v>206</v>
      </c>
      <c r="H357" s="79"/>
      <c r="I357" s="41"/>
      <c r="K357" s="81"/>
      <c r="L357" s="131" t="e">
        <f>VLOOKUP(Table1[[#This Row],[14 NETL Labor Support Area (Required)*
(See instructions, and select from pull-down menu.)]],'FTE Lookup fields'!$A$54:$B$57,2,FALSE)</f>
        <v>#N/A</v>
      </c>
      <c r="M357" s="93">
        <f t="shared" si="40"/>
        <v>0</v>
      </c>
      <c r="N357" s="94">
        <f t="shared" si="41"/>
        <v>0</v>
      </c>
      <c r="O357" s="94">
        <f t="shared" si="42"/>
        <v>0</v>
      </c>
      <c r="P357" s="94">
        <f t="shared" si="43"/>
        <v>0</v>
      </c>
      <c r="Q357" s="94">
        <f t="shared" si="44"/>
        <v>0</v>
      </c>
      <c r="R357" s="94">
        <f t="shared" si="45"/>
        <v>0</v>
      </c>
      <c r="S357" s="94">
        <f t="shared" si="46"/>
        <v>0</v>
      </c>
      <c r="T357" t="e">
        <f>VLOOKUP(G357,'FTE Lookup fields'!$A$38:$C$43,3,FALSE)</f>
        <v>#N/A</v>
      </c>
      <c r="U357" t="e">
        <f>VLOOKUP(G357,'FTE Lookup fields'!$A$38:$C$43,2,FALSE)</f>
        <v>#N/A</v>
      </c>
      <c r="V357" s="83" t="str">
        <f t="shared" si="47"/>
        <v>,   / :  [ Company Code #]</v>
      </c>
    </row>
    <row r="358" spans="1:22" s="80" customFormat="1" ht="15" x14ac:dyDescent="0.25">
      <c r="A358" s="40"/>
      <c r="B358" s="40" t="e">
        <f>VLOOKUP(A358,'NETL Codes'!$A$1:$B$57,2,FALSE)</f>
        <v>#N/A</v>
      </c>
      <c r="C358" s="40"/>
      <c r="D358" s="40"/>
      <c r="E358" s="40"/>
      <c r="F358" s="40" t="s">
        <v>58</v>
      </c>
      <c r="G358" s="51" t="s">
        <v>206</v>
      </c>
      <c r="H358" s="79"/>
      <c r="I358" s="41"/>
      <c r="K358" s="81"/>
      <c r="L358" s="131" t="e">
        <f>VLOOKUP(Table1[[#This Row],[14 NETL Labor Support Area (Required)*
(See instructions, and select from pull-down menu.)]],'FTE Lookup fields'!$A$54:$B$57,2,FALSE)</f>
        <v>#N/A</v>
      </c>
      <c r="M358" s="93">
        <f t="shared" si="40"/>
        <v>0</v>
      </c>
      <c r="N358" s="94">
        <f t="shared" si="41"/>
        <v>0</v>
      </c>
      <c r="O358" s="94">
        <f t="shared" si="42"/>
        <v>0</v>
      </c>
      <c r="P358" s="94">
        <f t="shared" si="43"/>
        <v>0</v>
      </c>
      <c r="Q358" s="94">
        <f t="shared" si="44"/>
        <v>0</v>
      </c>
      <c r="R358" s="94">
        <f t="shared" si="45"/>
        <v>0</v>
      </c>
      <c r="S358" s="94">
        <f t="shared" si="46"/>
        <v>0</v>
      </c>
      <c r="T358" t="e">
        <f>VLOOKUP(G358,'FTE Lookup fields'!$A$38:$C$43,3,FALSE)</f>
        <v>#N/A</v>
      </c>
      <c r="U358" t="e">
        <f>VLOOKUP(G358,'FTE Lookup fields'!$A$38:$C$43,2,FALSE)</f>
        <v>#N/A</v>
      </c>
      <c r="V358" s="83" t="str">
        <f t="shared" si="47"/>
        <v>,   / :  [ Company Code #]</v>
      </c>
    </row>
    <row r="359" spans="1:22" s="80" customFormat="1" ht="15" x14ac:dyDescent="0.25">
      <c r="A359" s="40"/>
      <c r="B359" s="40" t="e">
        <f>VLOOKUP(A359,'NETL Codes'!$A$1:$B$57,2,FALSE)</f>
        <v>#N/A</v>
      </c>
      <c r="C359" s="40"/>
      <c r="D359" s="40"/>
      <c r="E359" s="40"/>
      <c r="F359" s="40" t="s">
        <v>58</v>
      </c>
      <c r="G359" s="51" t="s">
        <v>206</v>
      </c>
      <c r="H359" s="79"/>
      <c r="I359" s="41"/>
      <c r="K359" s="81"/>
      <c r="L359" s="131" t="e">
        <f>VLOOKUP(Table1[[#This Row],[14 NETL Labor Support Area (Required)*
(See instructions, and select from pull-down menu.)]],'FTE Lookup fields'!$A$54:$B$57,2,FALSE)</f>
        <v>#N/A</v>
      </c>
      <c r="M359" s="93">
        <f t="shared" si="40"/>
        <v>0</v>
      </c>
      <c r="N359" s="94">
        <f t="shared" si="41"/>
        <v>0</v>
      </c>
      <c r="O359" s="94">
        <f t="shared" si="42"/>
        <v>0</v>
      </c>
      <c r="P359" s="94">
        <f t="shared" si="43"/>
        <v>0</v>
      </c>
      <c r="Q359" s="94">
        <f t="shared" si="44"/>
        <v>0</v>
      </c>
      <c r="R359" s="94">
        <f t="shared" si="45"/>
        <v>0</v>
      </c>
      <c r="S359" s="94">
        <f t="shared" si="46"/>
        <v>0</v>
      </c>
      <c r="T359" t="e">
        <f>VLOOKUP(G359,'FTE Lookup fields'!$A$38:$C$43,3,FALSE)</f>
        <v>#N/A</v>
      </c>
      <c r="U359" t="e">
        <f>VLOOKUP(G359,'FTE Lookup fields'!$A$38:$C$43,2,FALSE)</f>
        <v>#N/A</v>
      </c>
      <c r="V359" s="83" t="str">
        <f t="shared" si="47"/>
        <v>,   / :  [ Company Code #]</v>
      </c>
    </row>
    <row r="360" spans="1:22" s="80" customFormat="1" ht="15" x14ac:dyDescent="0.25">
      <c r="A360" s="40"/>
      <c r="B360" s="40" t="e">
        <f>VLOOKUP(A360,'NETL Codes'!$A$1:$B$57,2,FALSE)</f>
        <v>#N/A</v>
      </c>
      <c r="C360" s="40"/>
      <c r="D360" s="40"/>
      <c r="E360" s="40"/>
      <c r="F360" s="40" t="s">
        <v>58</v>
      </c>
      <c r="G360" s="51" t="s">
        <v>206</v>
      </c>
      <c r="H360" s="79"/>
      <c r="I360" s="41"/>
      <c r="K360" s="81"/>
      <c r="L360" s="131" t="e">
        <f>VLOOKUP(Table1[[#This Row],[14 NETL Labor Support Area (Required)*
(See instructions, and select from pull-down menu.)]],'FTE Lookup fields'!$A$54:$B$57,2,FALSE)</f>
        <v>#N/A</v>
      </c>
      <c r="M360" s="93">
        <f t="shared" si="40"/>
        <v>0</v>
      </c>
      <c r="N360" s="94">
        <f t="shared" si="41"/>
        <v>0</v>
      </c>
      <c r="O360" s="94">
        <f t="shared" si="42"/>
        <v>0</v>
      </c>
      <c r="P360" s="94">
        <f t="shared" si="43"/>
        <v>0</v>
      </c>
      <c r="Q360" s="94">
        <f t="shared" si="44"/>
        <v>0</v>
      </c>
      <c r="R360" s="94">
        <f t="shared" si="45"/>
        <v>0</v>
      </c>
      <c r="S360" s="94">
        <f t="shared" si="46"/>
        <v>0</v>
      </c>
      <c r="T360" t="e">
        <f>VLOOKUP(G360,'FTE Lookup fields'!$A$38:$C$43,3,FALSE)</f>
        <v>#N/A</v>
      </c>
      <c r="U360" t="e">
        <f>VLOOKUP(G360,'FTE Lookup fields'!$A$38:$C$43,2,FALSE)</f>
        <v>#N/A</v>
      </c>
      <c r="V360" s="83" t="str">
        <f t="shared" si="47"/>
        <v>,   / :  [ Company Code #]</v>
      </c>
    </row>
    <row r="361" spans="1:22" s="80" customFormat="1" ht="15" x14ac:dyDescent="0.25">
      <c r="A361" s="40"/>
      <c r="B361" s="40" t="e">
        <f>VLOOKUP(A361,'NETL Codes'!$A$1:$B$57,2,FALSE)</f>
        <v>#N/A</v>
      </c>
      <c r="C361" s="40"/>
      <c r="D361" s="40"/>
      <c r="E361" s="40"/>
      <c r="F361" s="40" t="s">
        <v>58</v>
      </c>
      <c r="G361" s="51" t="s">
        <v>206</v>
      </c>
      <c r="H361" s="79"/>
      <c r="I361" s="41"/>
      <c r="K361" s="81"/>
      <c r="L361" s="131" t="e">
        <f>VLOOKUP(Table1[[#This Row],[14 NETL Labor Support Area (Required)*
(See instructions, and select from pull-down menu.)]],'FTE Lookup fields'!$A$54:$B$57,2,FALSE)</f>
        <v>#N/A</v>
      </c>
      <c r="M361" s="93">
        <f t="shared" si="40"/>
        <v>0</v>
      </c>
      <c r="N361" s="94">
        <f t="shared" si="41"/>
        <v>0</v>
      </c>
      <c r="O361" s="94">
        <f t="shared" si="42"/>
        <v>0</v>
      </c>
      <c r="P361" s="94">
        <f t="shared" si="43"/>
        <v>0</v>
      </c>
      <c r="Q361" s="94">
        <f t="shared" si="44"/>
        <v>0</v>
      </c>
      <c r="R361" s="94">
        <f t="shared" si="45"/>
        <v>0</v>
      </c>
      <c r="S361" s="94">
        <f t="shared" si="46"/>
        <v>0</v>
      </c>
      <c r="T361" t="e">
        <f>VLOOKUP(G361,'FTE Lookup fields'!$A$38:$C$43,3,FALSE)</f>
        <v>#N/A</v>
      </c>
      <c r="U361" t="e">
        <f>VLOOKUP(G361,'FTE Lookup fields'!$A$38:$C$43,2,FALSE)</f>
        <v>#N/A</v>
      </c>
      <c r="V361" s="83" t="str">
        <f t="shared" si="47"/>
        <v>,   / :  [ Company Code #]</v>
      </c>
    </row>
    <row r="362" spans="1:22" s="80" customFormat="1" ht="15" x14ac:dyDescent="0.25">
      <c r="A362" s="40"/>
      <c r="B362" s="40" t="e">
        <f>VLOOKUP(A362,'NETL Codes'!$A$1:$B$57,2,FALSE)</f>
        <v>#N/A</v>
      </c>
      <c r="C362" s="40"/>
      <c r="D362" s="40"/>
      <c r="E362" s="40"/>
      <c r="F362" s="40" t="s">
        <v>58</v>
      </c>
      <c r="G362" s="51" t="s">
        <v>206</v>
      </c>
      <c r="H362" s="79"/>
      <c r="I362" s="41"/>
      <c r="K362" s="81"/>
      <c r="L362" s="131" t="e">
        <f>VLOOKUP(Table1[[#This Row],[14 NETL Labor Support Area (Required)*
(See instructions, and select from pull-down menu.)]],'FTE Lookup fields'!$A$54:$B$57,2,FALSE)</f>
        <v>#N/A</v>
      </c>
      <c r="M362" s="93">
        <f t="shared" si="40"/>
        <v>0</v>
      </c>
      <c r="N362" s="94">
        <f t="shared" si="41"/>
        <v>0</v>
      </c>
      <c r="O362" s="94">
        <f t="shared" si="42"/>
        <v>0</v>
      </c>
      <c r="P362" s="94">
        <f t="shared" si="43"/>
        <v>0</v>
      </c>
      <c r="Q362" s="94">
        <f t="shared" si="44"/>
        <v>0</v>
      </c>
      <c r="R362" s="94">
        <f t="shared" si="45"/>
        <v>0</v>
      </c>
      <c r="S362" s="94">
        <f t="shared" si="46"/>
        <v>0</v>
      </c>
      <c r="T362" t="e">
        <f>VLOOKUP(G362,'FTE Lookup fields'!$A$38:$C$43,3,FALSE)</f>
        <v>#N/A</v>
      </c>
      <c r="U362" t="e">
        <f>VLOOKUP(G362,'FTE Lookup fields'!$A$38:$C$43,2,FALSE)</f>
        <v>#N/A</v>
      </c>
      <c r="V362" s="83" t="str">
        <f t="shared" si="47"/>
        <v>,   / :  [ Company Code #]</v>
      </c>
    </row>
    <row r="363" spans="1:22" s="80" customFormat="1" ht="15" x14ac:dyDescent="0.25">
      <c r="A363" s="40"/>
      <c r="B363" s="40" t="e">
        <f>VLOOKUP(A363,'NETL Codes'!$A$1:$B$57,2,FALSE)</f>
        <v>#N/A</v>
      </c>
      <c r="C363" s="40"/>
      <c r="D363" s="40"/>
      <c r="E363" s="40"/>
      <c r="F363" s="40" t="s">
        <v>58</v>
      </c>
      <c r="G363" s="51" t="s">
        <v>206</v>
      </c>
      <c r="H363" s="79"/>
      <c r="I363" s="41"/>
      <c r="K363" s="81"/>
      <c r="L363" s="131" t="e">
        <f>VLOOKUP(Table1[[#This Row],[14 NETL Labor Support Area (Required)*
(See instructions, and select from pull-down menu.)]],'FTE Lookup fields'!$A$54:$B$57,2,FALSE)</f>
        <v>#N/A</v>
      </c>
      <c r="M363" s="93">
        <f t="shared" si="40"/>
        <v>0</v>
      </c>
      <c r="N363" s="94">
        <f t="shared" si="41"/>
        <v>0</v>
      </c>
      <c r="O363" s="94">
        <f t="shared" si="42"/>
        <v>0</v>
      </c>
      <c r="P363" s="94">
        <f t="shared" si="43"/>
        <v>0</v>
      </c>
      <c r="Q363" s="94">
        <f t="shared" si="44"/>
        <v>0</v>
      </c>
      <c r="R363" s="94">
        <f t="shared" si="45"/>
        <v>0</v>
      </c>
      <c r="S363" s="94">
        <f t="shared" si="46"/>
        <v>0</v>
      </c>
      <c r="T363" t="e">
        <f>VLOOKUP(G363,'FTE Lookup fields'!$A$38:$C$43,3,FALSE)</f>
        <v>#N/A</v>
      </c>
      <c r="U363" t="e">
        <f>VLOOKUP(G363,'FTE Lookup fields'!$A$38:$C$43,2,FALSE)</f>
        <v>#N/A</v>
      </c>
      <c r="V363" s="83" t="str">
        <f t="shared" si="47"/>
        <v>,   / :  [ Company Code #]</v>
      </c>
    </row>
    <row r="364" spans="1:22" s="80" customFormat="1" ht="15" x14ac:dyDescent="0.25">
      <c r="A364" s="40"/>
      <c r="B364" s="40" t="e">
        <f>VLOOKUP(A364,'NETL Codes'!$A$1:$B$57,2,FALSE)</f>
        <v>#N/A</v>
      </c>
      <c r="C364" s="40"/>
      <c r="D364" s="40"/>
      <c r="E364" s="40"/>
      <c r="F364" s="40" t="s">
        <v>58</v>
      </c>
      <c r="G364" s="51" t="s">
        <v>206</v>
      </c>
      <c r="H364" s="79"/>
      <c r="I364" s="41"/>
      <c r="K364" s="81"/>
      <c r="L364" s="131" t="e">
        <f>VLOOKUP(Table1[[#This Row],[14 NETL Labor Support Area (Required)*
(See instructions, and select from pull-down menu.)]],'FTE Lookup fields'!$A$54:$B$57,2,FALSE)</f>
        <v>#N/A</v>
      </c>
      <c r="M364" s="93">
        <f t="shared" si="40"/>
        <v>0</v>
      </c>
      <c r="N364" s="94">
        <f t="shared" si="41"/>
        <v>0</v>
      </c>
      <c r="O364" s="94">
        <f t="shared" si="42"/>
        <v>0</v>
      </c>
      <c r="P364" s="94">
        <f t="shared" si="43"/>
        <v>0</v>
      </c>
      <c r="Q364" s="94">
        <f t="shared" si="44"/>
        <v>0</v>
      </c>
      <c r="R364" s="94">
        <f t="shared" si="45"/>
        <v>0</v>
      </c>
      <c r="S364" s="94">
        <f t="shared" si="46"/>
        <v>0</v>
      </c>
      <c r="T364" t="e">
        <f>VLOOKUP(G364,'FTE Lookup fields'!$A$38:$C$43,3,FALSE)</f>
        <v>#N/A</v>
      </c>
      <c r="U364" t="e">
        <f>VLOOKUP(G364,'FTE Lookup fields'!$A$38:$C$43,2,FALSE)</f>
        <v>#N/A</v>
      </c>
      <c r="V364" s="83" t="str">
        <f t="shared" si="47"/>
        <v>,   / :  [ Company Code #]</v>
      </c>
    </row>
    <row r="365" spans="1:22" s="80" customFormat="1" ht="15" x14ac:dyDescent="0.25">
      <c r="A365" s="40"/>
      <c r="B365" s="40" t="e">
        <f>VLOOKUP(A365,'NETL Codes'!$A$1:$B$57,2,FALSE)</f>
        <v>#N/A</v>
      </c>
      <c r="C365" s="40"/>
      <c r="D365" s="40"/>
      <c r="E365" s="40"/>
      <c r="F365" s="40" t="s">
        <v>58</v>
      </c>
      <c r="G365" s="51" t="s">
        <v>206</v>
      </c>
      <c r="H365" s="79"/>
      <c r="I365" s="41"/>
      <c r="K365" s="81"/>
      <c r="L365" s="131" t="e">
        <f>VLOOKUP(Table1[[#This Row],[14 NETL Labor Support Area (Required)*
(See instructions, and select from pull-down menu.)]],'FTE Lookup fields'!$A$54:$B$57,2,FALSE)</f>
        <v>#N/A</v>
      </c>
      <c r="M365" s="93">
        <f t="shared" si="40"/>
        <v>0</v>
      </c>
      <c r="N365" s="94">
        <f t="shared" si="41"/>
        <v>0</v>
      </c>
      <c r="O365" s="94">
        <f t="shared" si="42"/>
        <v>0</v>
      </c>
      <c r="P365" s="94">
        <f t="shared" si="43"/>
        <v>0</v>
      </c>
      <c r="Q365" s="94">
        <f t="shared" si="44"/>
        <v>0</v>
      </c>
      <c r="R365" s="94">
        <f t="shared" si="45"/>
        <v>0</v>
      </c>
      <c r="S365" s="94">
        <f t="shared" si="46"/>
        <v>0</v>
      </c>
      <c r="T365" t="e">
        <f>VLOOKUP(G365,'FTE Lookup fields'!$A$38:$C$43,3,FALSE)</f>
        <v>#N/A</v>
      </c>
      <c r="U365" t="e">
        <f>VLOOKUP(G365,'FTE Lookup fields'!$A$38:$C$43,2,FALSE)</f>
        <v>#N/A</v>
      </c>
      <c r="V365" s="83" t="str">
        <f t="shared" si="47"/>
        <v>,   / :  [ Company Code #]</v>
      </c>
    </row>
    <row r="366" spans="1:22" s="80" customFormat="1" ht="15" x14ac:dyDescent="0.25">
      <c r="A366" s="40"/>
      <c r="B366" s="40" t="e">
        <f>VLOOKUP(A366,'NETL Codes'!$A$1:$B$57,2,FALSE)</f>
        <v>#N/A</v>
      </c>
      <c r="C366" s="40"/>
      <c r="D366" s="40"/>
      <c r="E366" s="40"/>
      <c r="F366" s="40" t="s">
        <v>58</v>
      </c>
      <c r="G366" s="51" t="s">
        <v>206</v>
      </c>
      <c r="H366" s="79"/>
      <c r="I366" s="41"/>
      <c r="K366" s="81"/>
      <c r="L366" s="131" t="e">
        <f>VLOOKUP(Table1[[#This Row],[14 NETL Labor Support Area (Required)*
(See instructions, and select from pull-down menu.)]],'FTE Lookup fields'!$A$54:$B$57,2,FALSE)</f>
        <v>#N/A</v>
      </c>
      <c r="M366" s="93">
        <f t="shared" si="40"/>
        <v>0</v>
      </c>
      <c r="N366" s="94">
        <f t="shared" si="41"/>
        <v>0</v>
      </c>
      <c r="O366" s="94">
        <f t="shared" si="42"/>
        <v>0</v>
      </c>
      <c r="P366" s="94">
        <f t="shared" si="43"/>
        <v>0</v>
      </c>
      <c r="Q366" s="94">
        <f t="shared" si="44"/>
        <v>0</v>
      </c>
      <c r="R366" s="94">
        <f t="shared" si="45"/>
        <v>0</v>
      </c>
      <c r="S366" s="94">
        <f t="shared" si="46"/>
        <v>0</v>
      </c>
      <c r="T366" t="e">
        <f>VLOOKUP(G366,'FTE Lookup fields'!$A$38:$C$43,3,FALSE)</f>
        <v>#N/A</v>
      </c>
      <c r="U366" t="e">
        <f>VLOOKUP(G366,'FTE Lookup fields'!$A$38:$C$43,2,FALSE)</f>
        <v>#N/A</v>
      </c>
      <c r="V366" s="83" t="str">
        <f t="shared" si="47"/>
        <v>,   / :  [ Company Code #]</v>
      </c>
    </row>
    <row r="367" spans="1:22" s="80" customFormat="1" ht="15" x14ac:dyDescent="0.25">
      <c r="A367" s="40"/>
      <c r="B367" s="40" t="e">
        <f>VLOOKUP(A367,'NETL Codes'!$A$1:$B$57,2,FALSE)</f>
        <v>#N/A</v>
      </c>
      <c r="C367" s="40"/>
      <c r="D367" s="40"/>
      <c r="E367" s="40"/>
      <c r="F367" s="40" t="s">
        <v>58</v>
      </c>
      <c r="G367" s="51" t="s">
        <v>206</v>
      </c>
      <c r="H367" s="79"/>
      <c r="I367" s="41"/>
      <c r="K367" s="81"/>
      <c r="L367" s="131" t="e">
        <f>VLOOKUP(Table1[[#This Row],[14 NETL Labor Support Area (Required)*
(See instructions, and select from pull-down menu.)]],'FTE Lookup fields'!$A$54:$B$57,2,FALSE)</f>
        <v>#N/A</v>
      </c>
      <c r="M367" s="93">
        <f t="shared" si="40"/>
        <v>0</v>
      </c>
      <c r="N367" s="94">
        <f t="shared" si="41"/>
        <v>0</v>
      </c>
      <c r="O367" s="94">
        <f t="shared" si="42"/>
        <v>0</v>
      </c>
      <c r="P367" s="94">
        <f t="shared" si="43"/>
        <v>0</v>
      </c>
      <c r="Q367" s="94">
        <f t="shared" si="44"/>
        <v>0</v>
      </c>
      <c r="R367" s="94">
        <f t="shared" si="45"/>
        <v>0</v>
      </c>
      <c r="S367" s="94">
        <f t="shared" si="46"/>
        <v>0</v>
      </c>
      <c r="T367" t="e">
        <f>VLOOKUP(G367,'FTE Lookup fields'!$A$38:$C$43,3,FALSE)</f>
        <v>#N/A</v>
      </c>
      <c r="U367" t="e">
        <f>VLOOKUP(G367,'FTE Lookup fields'!$A$38:$C$43,2,FALSE)</f>
        <v>#N/A</v>
      </c>
      <c r="V367" s="83" t="str">
        <f t="shared" si="47"/>
        <v>,   / :  [ Company Code #]</v>
      </c>
    </row>
    <row r="368" spans="1:22" s="80" customFormat="1" ht="15" x14ac:dyDescent="0.25">
      <c r="A368" s="40"/>
      <c r="B368" s="40" t="e">
        <f>VLOOKUP(A368,'NETL Codes'!$A$1:$B$57,2,FALSE)</f>
        <v>#N/A</v>
      </c>
      <c r="C368" s="40"/>
      <c r="D368" s="40"/>
      <c r="E368" s="40"/>
      <c r="F368" s="40" t="s">
        <v>58</v>
      </c>
      <c r="G368" s="51" t="s">
        <v>206</v>
      </c>
      <c r="H368" s="79"/>
      <c r="I368" s="41"/>
      <c r="K368" s="81"/>
      <c r="L368" s="131" t="e">
        <f>VLOOKUP(Table1[[#This Row],[14 NETL Labor Support Area (Required)*
(See instructions, and select from pull-down menu.)]],'FTE Lookup fields'!$A$54:$B$57,2,FALSE)</f>
        <v>#N/A</v>
      </c>
      <c r="M368" s="93">
        <f t="shared" si="40"/>
        <v>0</v>
      </c>
      <c r="N368" s="94">
        <f t="shared" si="41"/>
        <v>0</v>
      </c>
      <c r="O368" s="94">
        <f t="shared" si="42"/>
        <v>0</v>
      </c>
      <c r="P368" s="94">
        <f t="shared" si="43"/>
        <v>0</v>
      </c>
      <c r="Q368" s="94">
        <f t="shared" si="44"/>
        <v>0</v>
      </c>
      <c r="R368" s="94">
        <f t="shared" si="45"/>
        <v>0</v>
      </c>
      <c r="S368" s="94">
        <f t="shared" si="46"/>
        <v>0</v>
      </c>
      <c r="T368" t="e">
        <f>VLOOKUP(G368,'FTE Lookup fields'!$A$38:$C$43,3,FALSE)</f>
        <v>#N/A</v>
      </c>
      <c r="U368" t="e">
        <f>VLOOKUP(G368,'FTE Lookup fields'!$A$38:$C$43,2,FALSE)</f>
        <v>#N/A</v>
      </c>
      <c r="V368" s="83" t="str">
        <f t="shared" si="47"/>
        <v>,   / :  [ Company Code #]</v>
      </c>
    </row>
    <row r="369" spans="1:22" s="80" customFormat="1" ht="15" x14ac:dyDescent="0.25">
      <c r="A369" s="40"/>
      <c r="B369" s="40" t="e">
        <f>VLOOKUP(A369,'NETL Codes'!$A$1:$B$57,2,FALSE)</f>
        <v>#N/A</v>
      </c>
      <c r="C369" s="40"/>
      <c r="D369" s="40"/>
      <c r="E369" s="40"/>
      <c r="F369" s="40" t="s">
        <v>58</v>
      </c>
      <c r="G369" s="51" t="s">
        <v>206</v>
      </c>
      <c r="H369" s="79"/>
      <c r="I369" s="41"/>
      <c r="K369" s="81"/>
      <c r="L369" s="131" t="e">
        <f>VLOOKUP(Table1[[#This Row],[14 NETL Labor Support Area (Required)*
(See instructions, and select from pull-down menu.)]],'FTE Lookup fields'!$A$54:$B$57,2,FALSE)</f>
        <v>#N/A</v>
      </c>
      <c r="M369" s="93">
        <f t="shared" si="40"/>
        <v>0</v>
      </c>
      <c r="N369" s="94">
        <f t="shared" si="41"/>
        <v>0</v>
      </c>
      <c r="O369" s="94">
        <f t="shared" si="42"/>
        <v>0</v>
      </c>
      <c r="P369" s="94">
        <f t="shared" si="43"/>
        <v>0</v>
      </c>
      <c r="Q369" s="94">
        <f t="shared" si="44"/>
        <v>0</v>
      </c>
      <c r="R369" s="94">
        <f t="shared" si="45"/>
        <v>0</v>
      </c>
      <c r="S369" s="94">
        <f t="shared" si="46"/>
        <v>0</v>
      </c>
      <c r="T369" t="e">
        <f>VLOOKUP(G369,'FTE Lookup fields'!$A$38:$C$43,3,FALSE)</f>
        <v>#N/A</v>
      </c>
      <c r="U369" t="e">
        <f>VLOOKUP(G369,'FTE Lookup fields'!$A$38:$C$43,2,FALSE)</f>
        <v>#N/A</v>
      </c>
      <c r="V369" s="83" t="str">
        <f t="shared" si="47"/>
        <v>,   / :  [ Company Code #]</v>
      </c>
    </row>
    <row r="370" spans="1:22" s="80" customFormat="1" ht="15" x14ac:dyDescent="0.25">
      <c r="A370" s="40"/>
      <c r="B370" s="40" t="e">
        <f>VLOOKUP(A370,'NETL Codes'!$A$1:$B$57,2,FALSE)</f>
        <v>#N/A</v>
      </c>
      <c r="C370" s="40"/>
      <c r="D370" s="40"/>
      <c r="E370" s="40"/>
      <c r="F370" s="40" t="s">
        <v>58</v>
      </c>
      <c r="G370" s="51" t="s">
        <v>206</v>
      </c>
      <c r="H370" s="79"/>
      <c r="I370" s="41"/>
      <c r="K370" s="81"/>
      <c r="L370" s="131" t="e">
        <f>VLOOKUP(Table1[[#This Row],[14 NETL Labor Support Area (Required)*
(See instructions, and select from pull-down menu.)]],'FTE Lookup fields'!$A$54:$B$57,2,FALSE)</f>
        <v>#N/A</v>
      </c>
      <c r="M370" s="93">
        <f t="shared" si="40"/>
        <v>0</v>
      </c>
      <c r="N370" s="94">
        <f t="shared" si="41"/>
        <v>0</v>
      </c>
      <c r="O370" s="94">
        <f t="shared" si="42"/>
        <v>0</v>
      </c>
      <c r="P370" s="94">
        <f t="shared" si="43"/>
        <v>0</v>
      </c>
      <c r="Q370" s="94">
        <f t="shared" si="44"/>
        <v>0</v>
      </c>
      <c r="R370" s="94">
        <f t="shared" si="45"/>
        <v>0</v>
      </c>
      <c r="S370" s="94">
        <f t="shared" si="46"/>
        <v>0</v>
      </c>
      <c r="T370" t="e">
        <f>VLOOKUP(G370,'FTE Lookup fields'!$A$38:$C$43,3,FALSE)</f>
        <v>#N/A</v>
      </c>
      <c r="U370" t="e">
        <f>VLOOKUP(G370,'FTE Lookup fields'!$A$38:$C$43,2,FALSE)</f>
        <v>#N/A</v>
      </c>
      <c r="V370" s="83" t="str">
        <f t="shared" si="47"/>
        <v>,   / :  [ Company Code #]</v>
      </c>
    </row>
    <row r="371" spans="1:22" s="80" customFormat="1" ht="15" x14ac:dyDescent="0.25">
      <c r="A371" s="40"/>
      <c r="B371" s="40" t="e">
        <f>VLOOKUP(A371,'NETL Codes'!$A$1:$B$57,2,FALSE)</f>
        <v>#N/A</v>
      </c>
      <c r="C371" s="40"/>
      <c r="D371" s="40"/>
      <c r="E371" s="40"/>
      <c r="F371" s="40" t="s">
        <v>58</v>
      </c>
      <c r="G371" s="51" t="s">
        <v>206</v>
      </c>
      <c r="H371" s="79"/>
      <c r="I371" s="41"/>
      <c r="K371" s="81"/>
      <c r="L371" s="131" t="e">
        <f>VLOOKUP(Table1[[#This Row],[14 NETL Labor Support Area (Required)*
(See instructions, and select from pull-down menu.)]],'FTE Lookup fields'!$A$54:$B$57,2,FALSE)</f>
        <v>#N/A</v>
      </c>
      <c r="M371" s="93">
        <f t="shared" si="40"/>
        <v>0</v>
      </c>
      <c r="N371" s="94">
        <f t="shared" si="41"/>
        <v>0</v>
      </c>
      <c r="O371" s="94">
        <f t="shared" si="42"/>
        <v>0</v>
      </c>
      <c r="P371" s="94">
        <f t="shared" si="43"/>
        <v>0</v>
      </c>
      <c r="Q371" s="94">
        <f t="shared" si="44"/>
        <v>0</v>
      </c>
      <c r="R371" s="94">
        <f t="shared" si="45"/>
        <v>0</v>
      </c>
      <c r="S371" s="94">
        <f t="shared" si="46"/>
        <v>0</v>
      </c>
      <c r="T371" t="e">
        <f>VLOOKUP(G371,'FTE Lookup fields'!$A$38:$C$43,3,FALSE)</f>
        <v>#N/A</v>
      </c>
      <c r="U371" t="e">
        <f>VLOOKUP(G371,'FTE Lookup fields'!$A$38:$C$43,2,FALSE)</f>
        <v>#N/A</v>
      </c>
      <c r="V371" s="83" t="str">
        <f t="shared" si="47"/>
        <v>,   / :  [ Company Code #]</v>
      </c>
    </row>
    <row r="372" spans="1:22" s="80" customFormat="1" ht="15" x14ac:dyDescent="0.25">
      <c r="A372" s="40"/>
      <c r="B372" s="40" t="e">
        <f>VLOOKUP(A372,'NETL Codes'!$A$1:$B$57,2,FALSE)</f>
        <v>#N/A</v>
      </c>
      <c r="C372" s="40"/>
      <c r="D372" s="40"/>
      <c r="E372" s="40"/>
      <c r="F372" s="40" t="s">
        <v>58</v>
      </c>
      <c r="G372" s="51" t="s">
        <v>206</v>
      </c>
      <c r="H372" s="79"/>
      <c r="I372" s="41"/>
      <c r="K372" s="81"/>
      <c r="L372" s="131" t="e">
        <f>VLOOKUP(Table1[[#This Row],[14 NETL Labor Support Area (Required)*
(See instructions, and select from pull-down menu.)]],'FTE Lookup fields'!$A$54:$B$57,2,FALSE)</f>
        <v>#N/A</v>
      </c>
      <c r="M372" s="93">
        <f t="shared" si="40"/>
        <v>0</v>
      </c>
      <c r="N372" s="94">
        <f t="shared" si="41"/>
        <v>0</v>
      </c>
      <c r="O372" s="94">
        <f t="shared" si="42"/>
        <v>0</v>
      </c>
      <c r="P372" s="94">
        <f t="shared" si="43"/>
        <v>0</v>
      </c>
      <c r="Q372" s="94">
        <f t="shared" si="44"/>
        <v>0</v>
      </c>
      <c r="R372" s="94">
        <f t="shared" si="45"/>
        <v>0</v>
      </c>
      <c r="S372" s="94">
        <f t="shared" si="46"/>
        <v>0</v>
      </c>
      <c r="T372" t="e">
        <f>VLOOKUP(G372,'FTE Lookup fields'!$A$38:$C$43,3,FALSE)</f>
        <v>#N/A</v>
      </c>
      <c r="U372" t="e">
        <f>VLOOKUP(G372,'FTE Lookup fields'!$A$38:$C$43,2,FALSE)</f>
        <v>#N/A</v>
      </c>
      <c r="V372" s="83" t="str">
        <f t="shared" si="47"/>
        <v>,   / :  [ Company Code #]</v>
      </c>
    </row>
    <row r="373" spans="1:22" s="80" customFormat="1" ht="15" x14ac:dyDescent="0.25">
      <c r="A373" s="40"/>
      <c r="B373" s="40" t="e">
        <f>VLOOKUP(A373,'NETL Codes'!$A$1:$B$57,2,FALSE)</f>
        <v>#N/A</v>
      </c>
      <c r="C373" s="40"/>
      <c r="D373" s="40"/>
      <c r="E373" s="40"/>
      <c r="F373" s="40" t="s">
        <v>58</v>
      </c>
      <c r="G373" s="51" t="s">
        <v>206</v>
      </c>
      <c r="H373" s="79"/>
      <c r="I373" s="41"/>
      <c r="K373" s="81"/>
      <c r="L373" s="131" t="e">
        <f>VLOOKUP(Table1[[#This Row],[14 NETL Labor Support Area (Required)*
(See instructions, and select from pull-down menu.)]],'FTE Lookup fields'!$A$54:$B$57,2,FALSE)</f>
        <v>#N/A</v>
      </c>
      <c r="M373" s="93">
        <f t="shared" si="40"/>
        <v>0</v>
      </c>
      <c r="N373" s="94">
        <f t="shared" si="41"/>
        <v>0</v>
      </c>
      <c r="O373" s="94">
        <f t="shared" si="42"/>
        <v>0</v>
      </c>
      <c r="P373" s="94">
        <f t="shared" si="43"/>
        <v>0</v>
      </c>
      <c r="Q373" s="94">
        <f t="shared" si="44"/>
        <v>0</v>
      </c>
      <c r="R373" s="94">
        <f t="shared" si="45"/>
        <v>0</v>
      </c>
      <c r="S373" s="94">
        <f t="shared" si="46"/>
        <v>0</v>
      </c>
      <c r="T373" t="e">
        <f>VLOOKUP(G373,'FTE Lookup fields'!$A$38:$C$43,3,FALSE)</f>
        <v>#N/A</v>
      </c>
      <c r="U373" t="e">
        <f>VLOOKUP(G373,'FTE Lookup fields'!$A$38:$C$43,2,FALSE)</f>
        <v>#N/A</v>
      </c>
      <c r="V373" s="83" t="str">
        <f t="shared" si="47"/>
        <v>,   / :  [ Company Code #]</v>
      </c>
    </row>
    <row r="374" spans="1:22" s="80" customFormat="1" ht="15" x14ac:dyDescent="0.25">
      <c r="A374" s="40"/>
      <c r="B374" s="40" t="e">
        <f>VLOOKUP(A374,'NETL Codes'!$A$1:$B$57,2,FALSE)</f>
        <v>#N/A</v>
      </c>
      <c r="C374" s="40"/>
      <c r="D374" s="40"/>
      <c r="E374" s="40"/>
      <c r="F374" s="40" t="s">
        <v>58</v>
      </c>
      <c r="G374" s="51" t="s">
        <v>206</v>
      </c>
      <c r="H374" s="79"/>
      <c r="I374" s="41"/>
      <c r="K374" s="81"/>
      <c r="L374" s="131" t="e">
        <f>VLOOKUP(Table1[[#This Row],[14 NETL Labor Support Area (Required)*
(See instructions, and select from pull-down menu.)]],'FTE Lookup fields'!$A$54:$B$57,2,FALSE)</f>
        <v>#N/A</v>
      </c>
      <c r="M374" s="93">
        <f t="shared" si="40"/>
        <v>0</v>
      </c>
      <c r="N374" s="94">
        <f t="shared" si="41"/>
        <v>0</v>
      </c>
      <c r="O374" s="94">
        <f t="shared" si="42"/>
        <v>0</v>
      </c>
      <c r="P374" s="94">
        <f t="shared" si="43"/>
        <v>0</v>
      </c>
      <c r="Q374" s="94">
        <f t="shared" si="44"/>
        <v>0</v>
      </c>
      <c r="R374" s="94">
        <f t="shared" si="45"/>
        <v>0</v>
      </c>
      <c r="S374" s="94">
        <f t="shared" si="46"/>
        <v>0</v>
      </c>
      <c r="T374" t="e">
        <f>VLOOKUP(G374,'FTE Lookup fields'!$A$38:$C$43,3,FALSE)</f>
        <v>#N/A</v>
      </c>
      <c r="U374" t="e">
        <f>VLOOKUP(G374,'FTE Lookup fields'!$A$38:$C$43,2,FALSE)</f>
        <v>#N/A</v>
      </c>
      <c r="V374" s="83" t="str">
        <f t="shared" si="47"/>
        <v>,   / :  [ Company Code #]</v>
      </c>
    </row>
    <row r="375" spans="1:22" s="80" customFormat="1" ht="15" x14ac:dyDescent="0.25">
      <c r="A375" s="40"/>
      <c r="B375" s="40" t="e">
        <f>VLOOKUP(A375,'NETL Codes'!$A$1:$B$57,2,FALSE)</f>
        <v>#N/A</v>
      </c>
      <c r="C375" s="40"/>
      <c r="D375" s="40"/>
      <c r="E375" s="40"/>
      <c r="F375" s="40" t="s">
        <v>58</v>
      </c>
      <c r="G375" s="51" t="s">
        <v>206</v>
      </c>
      <c r="H375" s="79"/>
      <c r="I375" s="41"/>
      <c r="K375" s="81"/>
      <c r="L375" s="131" t="e">
        <f>VLOOKUP(Table1[[#This Row],[14 NETL Labor Support Area (Required)*
(See instructions, and select from pull-down menu.)]],'FTE Lookup fields'!$A$54:$B$57,2,FALSE)</f>
        <v>#N/A</v>
      </c>
      <c r="M375" s="93">
        <f t="shared" si="40"/>
        <v>0</v>
      </c>
      <c r="N375" s="94">
        <f t="shared" si="41"/>
        <v>0</v>
      </c>
      <c r="O375" s="94">
        <f t="shared" si="42"/>
        <v>0</v>
      </c>
      <c r="P375" s="94">
        <f t="shared" si="43"/>
        <v>0</v>
      </c>
      <c r="Q375" s="94">
        <f t="shared" si="44"/>
        <v>0</v>
      </c>
      <c r="R375" s="94">
        <f t="shared" si="45"/>
        <v>0</v>
      </c>
      <c r="S375" s="94">
        <f t="shared" si="46"/>
        <v>0</v>
      </c>
      <c r="T375" t="e">
        <f>VLOOKUP(G375,'FTE Lookup fields'!$A$38:$C$43,3,FALSE)</f>
        <v>#N/A</v>
      </c>
      <c r="U375" t="e">
        <f>VLOOKUP(G375,'FTE Lookup fields'!$A$38:$C$43,2,FALSE)</f>
        <v>#N/A</v>
      </c>
      <c r="V375" s="83" t="str">
        <f t="shared" si="47"/>
        <v>,   / :  [ Company Code #]</v>
      </c>
    </row>
    <row r="376" spans="1:22" s="80" customFormat="1" ht="15" x14ac:dyDescent="0.25">
      <c r="A376" s="40"/>
      <c r="B376" s="40" t="e">
        <f>VLOOKUP(A376,'NETL Codes'!$A$1:$B$57,2,FALSE)</f>
        <v>#N/A</v>
      </c>
      <c r="C376" s="40"/>
      <c r="D376" s="40"/>
      <c r="E376" s="40"/>
      <c r="F376" s="40" t="s">
        <v>58</v>
      </c>
      <c r="G376" s="51" t="s">
        <v>206</v>
      </c>
      <c r="H376" s="79"/>
      <c r="I376" s="41"/>
      <c r="K376" s="81"/>
      <c r="L376" s="131" t="e">
        <f>VLOOKUP(Table1[[#This Row],[14 NETL Labor Support Area (Required)*
(See instructions, and select from pull-down menu.)]],'FTE Lookup fields'!$A$54:$B$57,2,FALSE)</f>
        <v>#N/A</v>
      </c>
      <c r="M376" s="93">
        <f t="shared" si="40"/>
        <v>0</v>
      </c>
      <c r="N376" s="94">
        <f t="shared" si="41"/>
        <v>0</v>
      </c>
      <c r="O376" s="94">
        <f t="shared" si="42"/>
        <v>0</v>
      </c>
      <c r="P376" s="94">
        <f t="shared" si="43"/>
        <v>0</v>
      </c>
      <c r="Q376" s="94">
        <f t="shared" si="44"/>
        <v>0</v>
      </c>
      <c r="R376" s="94">
        <f t="shared" si="45"/>
        <v>0</v>
      </c>
      <c r="S376" s="94">
        <f t="shared" si="46"/>
        <v>0</v>
      </c>
      <c r="T376" t="e">
        <f>VLOOKUP(G376,'FTE Lookup fields'!$A$38:$C$43,3,FALSE)</f>
        <v>#N/A</v>
      </c>
      <c r="U376" t="e">
        <f>VLOOKUP(G376,'FTE Lookup fields'!$A$38:$C$43,2,FALSE)</f>
        <v>#N/A</v>
      </c>
      <c r="V376" s="83" t="str">
        <f t="shared" si="47"/>
        <v>,   / :  [ Company Code #]</v>
      </c>
    </row>
    <row r="377" spans="1:22" s="80" customFormat="1" ht="15" x14ac:dyDescent="0.25">
      <c r="A377" s="40"/>
      <c r="B377" s="40" t="e">
        <f>VLOOKUP(A377,'NETL Codes'!$A$1:$B$57,2,FALSE)</f>
        <v>#N/A</v>
      </c>
      <c r="C377" s="40"/>
      <c r="D377" s="40"/>
      <c r="E377" s="40"/>
      <c r="F377" s="40" t="s">
        <v>58</v>
      </c>
      <c r="G377" s="51" t="s">
        <v>206</v>
      </c>
      <c r="H377" s="79"/>
      <c r="I377" s="41"/>
      <c r="K377" s="81"/>
      <c r="L377" s="131" t="e">
        <f>VLOOKUP(Table1[[#This Row],[14 NETL Labor Support Area (Required)*
(See instructions, and select from pull-down menu.)]],'FTE Lookup fields'!$A$54:$B$57,2,FALSE)</f>
        <v>#N/A</v>
      </c>
      <c r="M377" s="93">
        <f t="shared" si="40"/>
        <v>0</v>
      </c>
      <c r="N377" s="94">
        <f t="shared" si="41"/>
        <v>0</v>
      </c>
      <c r="O377" s="94">
        <f t="shared" si="42"/>
        <v>0</v>
      </c>
      <c r="P377" s="94">
        <f t="shared" si="43"/>
        <v>0</v>
      </c>
      <c r="Q377" s="94">
        <f t="shared" si="44"/>
        <v>0</v>
      </c>
      <c r="R377" s="94">
        <f t="shared" si="45"/>
        <v>0</v>
      </c>
      <c r="S377" s="94">
        <f t="shared" si="46"/>
        <v>0</v>
      </c>
      <c r="T377" t="e">
        <f>VLOOKUP(G377,'FTE Lookup fields'!$A$38:$C$43,3,FALSE)</f>
        <v>#N/A</v>
      </c>
      <c r="U377" t="e">
        <f>VLOOKUP(G377,'FTE Lookup fields'!$A$38:$C$43,2,FALSE)</f>
        <v>#N/A</v>
      </c>
      <c r="V377" s="83" t="str">
        <f t="shared" si="47"/>
        <v>,   / :  [ Company Code #]</v>
      </c>
    </row>
    <row r="378" spans="1:22" s="80" customFormat="1" ht="15" x14ac:dyDescent="0.25">
      <c r="A378" s="40"/>
      <c r="B378" s="40" t="e">
        <f>VLOOKUP(A378,'NETL Codes'!$A$1:$B$57,2,FALSE)</f>
        <v>#N/A</v>
      </c>
      <c r="C378" s="40"/>
      <c r="D378" s="40"/>
      <c r="E378" s="40"/>
      <c r="F378" s="40" t="s">
        <v>58</v>
      </c>
      <c r="G378" s="51" t="s">
        <v>206</v>
      </c>
      <c r="H378" s="79"/>
      <c r="I378" s="41"/>
      <c r="K378" s="81"/>
      <c r="L378" s="131" t="e">
        <f>VLOOKUP(Table1[[#This Row],[14 NETL Labor Support Area (Required)*
(See instructions, and select from pull-down menu.)]],'FTE Lookup fields'!$A$54:$B$57,2,FALSE)</f>
        <v>#N/A</v>
      </c>
      <c r="M378" s="93">
        <f t="shared" si="40"/>
        <v>0</v>
      </c>
      <c r="N378" s="94">
        <f t="shared" si="41"/>
        <v>0</v>
      </c>
      <c r="O378" s="94">
        <f t="shared" si="42"/>
        <v>0</v>
      </c>
      <c r="P378" s="94">
        <f t="shared" si="43"/>
        <v>0</v>
      </c>
      <c r="Q378" s="94">
        <f t="shared" si="44"/>
        <v>0</v>
      </c>
      <c r="R378" s="94">
        <f t="shared" si="45"/>
        <v>0</v>
      </c>
      <c r="S378" s="94">
        <f t="shared" si="46"/>
        <v>0</v>
      </c>
      <c r="T378" t="e">
        <f>VLOOKUP(G378,'FTE Lookup fields'!$A$38:$C$43,3,FALSE)</f>
        <v>#N/A</v>
      </c>
      <c r="U378" t="e">
        <f>VLOOKUP(G378,'FTE Lookup fields'!$A$38:$C$43,2,FALSE)</f>
        <v>#N/A</v>
      </c>
      <c r="V378" s="83" t="str">
        <f t="shared" si="47"/>
        <v>,   / :  [ Company Code #]</v>
      </c>
    </row>
    <row r="379" spans="1:22" s="80" customFormat="1" ht="15" x14ac:dyDescent="0.25">
      <c r="A379" s="40"/>
      <c r="B379" s="40" t="e">
        <f>VLOOKUP(A379,'NETL Codes'!$A$1:$B$57,2,FALSE)</f>
        <v>#N/A</v>
      </c>
      <c r="C379" s="40"/>
      <c r="D379" s="40"/>
      <c r="E379" s="40"/>
      <c r="F379" s="40" t="s">
        <v>58</v>
      </c>
      <c r="G379" s="51" t="s">
        <v>206</v>
      </c>
      <c r="H379" s="79"/>
      <c r="I379" s="41"/>
      <c r="K379" s="81"/>
      <c r="L379" s="131" t="e">
        <f>VLOOKUP(Table1[[#This Row],[14 NETL Labor Support Area (Required)*
(See instructions, and select from pull-down menu.)]],'FTE Lookup fields'!$A$54:$B$57,2,FALSE)</f>
        <v>#N/A</v>
      </c>
      <c r="M379" s="93">
        <f t="shared" si="40"/>
        <v>0</v>
      </c>
      <c r="N379" s="94">
        <f t="shared" si="41"/>
        <v>0</v>
      </c>
      <c r="O379" s="94">
        <f t="shared" si="42"/>
        <v>0</v>
      </c>
      <c r="P379" s="94">
        <f t="shared" si="43"/>
        <v>0</v>
      </c>
      <c r="Q379" s="94">
        <f t="shared" si="44"/>
        <v>0</v>
      </c>
      <c r="R379" s="94">
        <f t="shared" si="45"/>
        <v>0</v>
      </c>
      <c r="S379" s="94">
        <f t="shared" si="46"/>
        <v>0</v>
      </c>
      <c r="T379" t="e">
        <f>VLOOKUP(G379,'FTE Lookup fields'!$A$38:$C$43,3,FALSE)</f>
        <v>#N/A</v>
      </c>
      <c r="U379" t="e">
        <f>VLOOKUP(G379,'FTE Lookup fields'!$A$38:$C$43,2,FALSE)</f>
        <v>#N/A</v>
      </c>
      <c r="V379" s="83" t="str">
        <f t="shared" si="47"/>
        <v>,   / :  [ Company Code #]</v>
      </c>
    </row>
    <row r="380" spans="1:22" s="80" customFormat="1" ht="15" x14ac:dyDescent="0.25">
      <c r="A380" s="40"/>
      <c r="B380" s="40" t="e">
        <f>VLOOKUP(A380,'NETL Codes'!$A$1:$B$57,2,FALSE)</f>
        <v>#N/A</v>
      </c>
      <c r="C380" s="40"/>
      <c r="D380" s="40"/>
      <c r="E380" s="40"/>
      <c r="F380" s="40" t="s">
        <v>58</v>
      </c>
      <c r="G380" s="51" t="s">
        <v>206</v>
      </c>
      <c r="H380" s="79"/>
      <c r="I380" s="41"/>
      <c r="K380" s="81"/>
      <c r="L380" s="131" t="e">
        <f>VLOOKUP(Table1[[#This Row],[14 NETL Labor Support Area (Required)*
(See instructions, and select from pull-down menu.)]],'FTE Lookup fields'!$A$54:$B$57,2,FALSE)</f>
        <v>#N/A</v>
      </c>
      <c r="M380" s="93">
        <f t="shared" si="40"/>
        <v>0</v>
      </c>
      <c r="N380" s="94">
        <f t="shared" si="41"/>
        <v>0</v>
      </c>
      <c r="O380" s="94">
        <f t="shared" si="42"/>
        <v>0</v>
      </c>
      <c r="P380" s="94">
        <f t="shared" si="43"/>
        <v>0</v>
      </c>
      <c r="Q380" s="94">
        <f t="shared" si="44"/>
        <v>0</v>
      </c>
      <c r="R380" s="94">
        <f t="shared" si="45"/>
        <v>0</v>
      </c>
      <c r="S380" s="94">
        <f t="shared" si="46"/>
        <v>0</v>
      </c>
      <c r="T380" t="e">
        <f>VLOOKUP(G380,'FTE Lookup fields'!$A$38:$C$43,3,FALSE)</f>
        <v>#N/A</v>
      </c>
      <c r="U380" t="e">
        <f>VLOOKUP(G380,'FTE Lookup fields'!$A$38:$C$43,2,FALSE)</f>
        <v>#N/A</v>
      </c>
      <c r="V380" s="83" t="str">
        <f t="shared" si="47"/>
        <v>,   / :  [ Company Code #]</v>
      </c>
    </row>
    <row r="381" spans="1:22" s="80" customFormat="1" ht="15" x14ac:dyDescent="0.25">
      <c r="A381" s="40"/>
      <c r="B381" s="40" t="e">
        <f>VLOOKUP(A381,'NETL Codes'!$A$1:$B$57,2,FALSE)</f>
        <v>#N/A</v>
      </c>
      <c r="C381" s="40"/>
      <c r="D381" s="40"/>
      <c r="E381" s="40"/>
      <c r="F381" s="40" t="s">
        <v>58</v>
      </c>
      <c r="G381" s="51" t="s">
        <v>206</v>
      </c>
      <c r="H381" s="79"/>
      <c r="I381" s="41"/>
      <c r="K381" s="81"/>
      <c r="L381" s="131" t="e">
        <f>VLOOKUP(Table1[[#This Row],[14 NETL Labor Support Area (Required)*
(See instructions, and select from pull-down menu.)]],'FTE Lookup fields'!$A$54:$B$57,2,FALSE)</f>
        <v>#N/A</v>
      </c>
      <c r="M381" s="93">
        <f t="shared" si="40"/>
        <v>0</v>
      </c>
      <c r="N381" s="94">
        <f t="shared" si="41"/>
        <v>0</v>
      </c>
      <c r="O381" s="94">
        <f t="shared" si="42"/>
        <v>0</v>
      </c>
      <c r="P381" s="94">
        <f t="shared" si="43"/>
        <v>0</v>
      </c>
      <c r="Q381" s="94">
        <f t="shared" si="44"/>
        <v>0</v>
      </c>
      <c r="R381" s="94">
        <f t="shared" si="45"/>
        <v>0</v>
      </c>
      <c r="S381" s="94">
        <f t="shared" si="46"/>
        <v>0</v>
      </c>
      <c r="T381" t="e">
        <f>VLOOKUP(G381,'FTE Lookup fields'!$A$38:$C$43,3,FALSE)</f>
        <v>#N/A</v>
      </c>
      <c r="U381" t="e">
        <f>VLOOKUP(G381,'FTE Lookup fields'!$A$38:$C$43,2,FALSE)</f>
        <v>#N/A</v>
      </c>
      <c r="V381" s="83" t="str">
        <f t="shared" si="47"/>
        <v>,   / :  [ Company Code #]</v>
      </c>
    </row>
    <row r="382" spans="1:22" s="80" customFormat="1" ht="15" x14ac:dyDescent="0.25">
      <c r="A382" s="40"/>
      <c r="B382" s="40" t="e">
        <f>VLOOKUP(A382,'NETL Codes'!$A$1:$B$57,2,FALSE)</f>
        <v>#N/A</v>
      </c>
      <c r="C382" s="40"/>
      <c r="D382" s="40"/>
      <c r="E382" s="40"/>
      <c r="F382" s="40" t="s">
        <v>58</v>
      </c>
      <c r="G382" s="51" t="s">
        <v>206</v>
      </c>
      <c r="H382" s="79"/>
      <c r="I382" s="41"/>
      <c r="K382" s="81"/>
      <c r="L382" s="131" t="e">
        <f>VLOOKUP(Table1[[#This Row],[14 NETL Labor Support Area (Required)*
(See instructions, and select from pull-down menu.)]],'FTE Lookup fields'!$A$54:$B$57,2,FALSE)</f>
        <v>#N/A</v>
      </c>
      <c r="M382" s="93">
        <f t="shared" si="40"/>
        <v>0</v>
      </c>
      <c r="N382" s="94">
        <f t="shared" si="41"/>
        <v>0</v>
      </c>
      <c r="O382" s="94">
        <f t="shared" si="42"/>
        <v>0</v>
      </c>
      <c r="P382" s="94">
        <f t="shared" si="43"/>
        <v>0</v>
      </c>
      <c r="Q382" s="94">
        <f t="shared" si="44"/>
        <v>0</v>
      </c>
      <c r="R382" s="94">
        <f t="shared" si="45"/>
        <v>0</v>
      </c>
      <c r="S382" s="94">
        <f t="shared" si="46"/>
        <v>0</v>
      </c>
      <c r="T382" t="e">
        <f>VLOOKUP(G382,'FTE Lookup fields'!$A$38:$C$43,3,FALSE)</f>
        <v>#N/A</v>
      </c>
      <c r="U382" t="e">
        <f>VLOOKUP(G382,'FTE Lookup fields'!$A$38:$C$43,2,FALSE)</f>
        <v>#N/A</v>
      </c>
      <c r="V382" s="83" t="str">
        <f t="shared" si="47"/>
        <v>,   / :  [ Company Code #]</v>
      </c>
    </row>
    <row r="383" spans="1:22" s="80" customFormat="1" ht="15" x14ac:dyDescent="0.25">
      <c r="A383" s="40"/>
      <c r="B383" s="40" t="e">
        <f>VLOOKUP(A383,'NETL Codes'!$A$1:$B$57,2,FALSE)</f>
        <v>#N/A</v>
      </c>
      <c r="C383" s="40"/>
      <c r="D383" s="40"/>
      <c r="E383" s="40"/>
      <c r="F383" s="40" t="s">
        <v>58</v>
      </c>
      <c r="G383" s="51" t="s">
        <v>206</v>
      </c>
      <c r="H383" s="79"/>
      <c r="I383" s="41"/>
      <c r="K383" s="81"/>
      <c r="L383" s="131" t="e">
        <f>VLOOKUP(Table1[[#This Row],[14 NETL Labor Support Area (Required)*
(See instructions, and select from pull-down menu.)]],'FTE Lookup fields'!$A$54:$B$57,2,FALSE)</f>
        <v>#N/A</v>
      </c>
      <c r="M383" s="93">
        <f t="shared" si="40"/>
        <v>0</v>
      </c>
      <c r="N383" s="94">
        <f t="shared" si="41"/>
        <v>0</v>
      </c>
      <c r="O383" s="94">
        <f t="shared" si="42"/>
        <v>0</v>
      </c>
      <c r="P383" s="94">
        <f t="shared" si="43"/>
        <v>0</v>
      </c>
      <c r="Q383" s="94">
        <f t="shared" si="44"/>
        <v>0</v>
      </c>
      <c r="R383" s="94">
        <f t="shared" si="45"/>
        <v>0</v>
      </c>
      <c r="S383" s="94">
        <f t="shared" si="46"/>
        <v>0</v>
      </c>
      <c r="T383" t="e">
        <f>VLOOKUP(G383,'FTE Lookup fields'!$A$38:$C$43,3,FALSE)</f>
        <v>#N/A</v>
      </c>
      <c r="U383" t="e">
        <f>VLOOKUP(G383,'FTE Lookup fields'!$A$38:$C$43,2,FALSE)</f>
        <v>#N/A</v>
      </c>
      <c r="V383" s="83" t="str">
        <f t="shared" si="47"/>
        <v>,   / :  [ Company Code #]</v>
      </c>
    </row>
    <row r="384" spans="1:22" s="80" customFormat="1" ht="15" x14ac:dyDescent="0.25">
      <c r="A384" s="40"/>
      <c r="B384" s="40" t="e">
        <f>VLOOKUP(A384,'NETL Codes'!$A$1:$B$57,2,FALSE)</f>
        <v>#N/A</v>
      </c>
      <c r="C384" s="40"/>
      <c r="D384" s="40"/>
      <c r="E384" s="40"/>
      <c r="F384" s="40" t="s">
        <v>58</v>
      </c>
      <c r="G384" s="51" t="s">
        <v>206</v>
      </c>
      <c r="H384" s="79"/>
      <c r="I384" s="41"/>
      <c r="K384" s="81"/>
      <c r="L384" s="131" t="e">
        <f>VLOOKUP(Table1[[#This Row],[14 NETL Labor Support Area (Required)*
(See instructions, and select from pull-down menu.)]],'FTE Lookup fields'!$A$54:$B$57,2,FALSE)</f>
        <v>#N/A</v>
      </c>
      <c r="M384" s="93">
        <f t="shared" si="40"/>
        <v>0</v>
      </c>
      <c r="N384" s="94">
        <f t="shared" si="41"/>
        <v>0</v>
      </c>
      <c r="O384" s="94">
        <f t="shared" si="42"/>
        <v>0</v>
      </c>
      <c r="P384" s="94">
        <f t="shared" si="43"/>
        <v>0</v>
      </c>
      <c r="Q384" s="94">
        <f t="shared" si="44"/>
        <v>0</v>
      </c>
      <c r="R384" s="94">
        <f t="shared" si="45"/>
        <v>0</v>
      </c>
      <c r="S384" s="94">
        <f t="shared" si="46"/>
        <v>0</v>
      </c>
      <c r="T384" t="e">
        <f>VLOOKUP(G384,'FTE Lookup fields'!$A$38:$C$43,3,FALSE)</f>
        <v>#N/A</v>
      </c>
      <c r="U384" t="e">
        <f>VLOOKUP(G384,'FTE Lookup fields'!$A$38:$C$43,2,FALSE)</f>
        <v>#N/A</v>
      </c>
      <c r="V384" s="83" t="str">
        <f t="shared" si="47"/>
        <v>,   / :  [ Company Code #]</v>
      </c>
    </row>
    <row r="385" spans="1:22" s="80" customFormat="1" ht="15" x14ac:dyDescent="0.25">
      <c r="A385" s="40"/>
      <c r="B385" s="40" t="e">
        <f>VLOOKUP(A385,'NETL Codes'!$A$1:$B$57,2,FALSE)</f>
        <v>#N/A</v>
      </c>
      <c r="C385" s="40"/>
      <c r="D385" s="40"/>
      <c r="E385" s="40"/>
      <c r="F385" s="40" t="s">
        <v>58</v>
      </c>
      <c r="G385" s="51" t="s">
        <v>206</v>
      </c>
      <c r="H385" s="79"/>
      <c r="I385" s="41"/>
      <c r="K385" s="81"/>
      <c r="L385" s="131" t="e">
        <f>VLOOKUP(Table1[[#This Row],[14 NETL Labor Support Area (Required)*
(See instructions, and select from pull-down menu.)]],'FTE Lookup fields'!$A$54:$B$57,2,FALSE)</f>
        <v>#N/A</v>
      </c>
      <c r="M385" s="93">
        <f t="shared" si="40"/>
        <v>0</v>
      </c>
      <c r="N385" s="94">
        <f t="shared" si="41"/>
        <v>0</v>
      </c>
      <c r="O385" s="94">
        <f t="shared" si="42"/>
        <v>0</v>
      </c>
      <c r="P385" s="94">
        <f t="shared" si="43"/>
        <v>0</v>
      </c>
      <c r="Q385" s="94">
        <f t="shared" si="44"/>
        <v>0</v>
      </c>
      <c r="R385" s="94">
        <f t="shared" si="45"/>
        <v>0</v>
      </c>
      <c r="S385" s="94">
        <f t="shared" si="46"/>
        <v>0</v>
      </c>
      <c r="T385" t="e">
        <f>VLOOKUP(G385,'FTE Lookup fields'!$A$38:$C$43,3,FALSE)</f>
        <v>#N/A</v>
      </c>
      <c r="U385" t="e">
        <f>VLOOKUP(G385,'FTE Lookup fields'!$A$38:$C$43,2,FALSE)</f>
        <v>#N/A</v>
      </c>
      <c r="V385" s="83" t="str">
        <f t="shared" si="47"/>
        <v>,   / :  [ Company Code #]</v>
      </c>
    </row>
    <row r="386" spans="1:22" s="80" customFormat="1" ht="15" x14ac:dyDescent="0.25">
      <c r="A386" s="40"/>
      <c r="B386" s="40" t="e">
        <f>VLOOKUP(A386,'NETL Codes'!$A$1:$B$57,2,FALSE)</f>
        <v>#N/A</v>
      </c>
      <c r="C386" s="40"/>
      <c r="D386" s="40"/>
      <c r="E386" s="40"/>
      <c r="F386" s="40" t="s">
        <v>58</v>
      </c>
      <c r="G386" s="51" t="s">
        <v>206</v>
      </c>
      <c r="H386" s="79"/>
      <c r="I386" s="41"/>
      <c r="K386" s="81"/>
      <c r="L386" s="131" t="e">
        <f>VLOOKUP(Table1[[#This Row],[14 NETL Labor Support Area (Required)*
(See instructions, and select from pull-down menu.)]],'FTE Lookup fields'!$A$54:$B$57,2,FALSE)</f>
        <v>#N/A</v>
      </c>
      <c r="M386" s="93">
        <f t="shared" si="40"/>
        <v>0</v>
      </c>
      <c r="N386" s="94">
        <f t="shared" si="41"/>
        <v>0</v>
      </c>
      <c r="O386" s="94">
        <f t="shared" si="42"/>
        <v>0</v>
      </c>
      <c r="P386" s="94">
        <f t="shared" si="43"/>
        <v>0</v>
      </c>
      <c r="Q386" s="94">
        <f t="shared" si="44"/>
        <v>0</v>
      </c>
      <c r="R386" s="94">
        <f t="shared" si="45"/>
        <v>0</v>
      </c>
      <c r="S386" s="94">
        <f t="shared" si="46"/>
        <v>0</v>
      </c>
      <c r="T386" t="e">
        <f>VLOOKUP(G386,'FTE Lookup fields'!$A$38:$C$43,3,FALSE)</f>
        <v>#N/A</v>
      </c>
      <c r="U386" t="e">
        <f>VLOOKUP(G386,'FTE Lookup fields'!$A$38:$C$43,2,FALSE)</f>
        <v>#N/A</v>
      </c>
      <c r="V386" s="83" t="str">
        <f t="shared" si="47"/>
        <v>,   / :  [ Company Code #]</v>
      </c>
    </row>
    <row r="387" spans="1:22" s="80" customFormat="1" ht="15" x14ac:dyDescent="0.25">
      <c r="A387" s="40"/>
      <c r="B387" s="40" t="e">
        <f>VLOOKUP(A387,'NETL Codes'!$A$1:$B$57,2,FALSE)</f>
        <v>#N/A</v>
      </c>
      <c r="C387" s="40"/>
      <c r="D387" s="40"/>
      <c r="E387" s="40"/>
      <c r="F387" s="40" t="s">
        <v>58</v>
      </c>
      <c r="G387" s="51" t="s">
        <v>206</v>
      </c>
      <c r="H387" s="79"/>
      <c r="I387" s="41"/>
      <c r="K387" s="81"/>
      <c r="L387" s="131" t="e">
        <f>VLOOKUP(Table1[[#This Row],[14 NETL Labor Support Area (Required)*
(See instructions, and select from pull-down menu.)]],'FTE Lookup fields'!$A$54:$B$57,2,FALSE)</f>
        <v>#N/A</v>
      </c>
      <c r="M387" s="93">
        <f t="shared" si="40"/>
        <v>0</v>
      </c>
      <c r="N387" s="94">
        <f t="shared" si="41"/>
        <v>0</v>
      </c>
      <c r="O387" s="94">
        <f t="shared" si="42"/>
        <v>0</v>
      </c>
      <c r="P387" s="94">
        <f t="shared" si="43"/>
        <v>0</v>
      </c>
      <c r="Q387" s="94">
        <f t="shared" si="44"/>
        <v>0</v>
      </c>
      <c r="R387" s="94">
        <f t="shared" si="45"/>
        <v>0</v>
      </c>
      <c r="S387" s="94">
        <f t="shared" si="46"/>
        <v>0</v>
      </c>
      <c r="T387" t="e">
        <f>VLOOKUP(G387,'FTE Lookup fields'!$A$38:$C$43,3,FALSE)</f>
        <v>#N/A</v>
      </c>
      <c r="U387" t="e">
        <f>VLOOKUP(G387,'FTE Lookup fields'!$A$38:$C$43,2,FALSE)</f>
        <v>#N/A</v>
      </c>
      <c r="V387" s="83" t="str">
        <f t="shared" si="47"/>
        <v>,   / :  [ Company Code #]</v>
      </c>
    </row>
    <row r="388" spans="1:22" s="80" customFormat="1" ht="15" x14ac:dyDescent="0.25">
      <c r="A388" s="40"/>
      <c r="B388" s="40" t="e">
        <f>VLOOKUP(A388,'NETL Codes'!$A$1:$B$57,2,FALSE)</f>
        <v>#N/A</v>
      </c>
      <c r="C388" s="40"/>
      <c r="D388" s="40"/>
      <c r="E388" s="40"/>
      <c r="F388" s="40" t="s">
        <v>58</v>
      </c>
      <c r="G388" s="51" t="s">
        <v>206</v>
      </c>
      <c r="H388" s="79"/>
      <c r="I388" s="41"/>
      <c r="K388" s="81"/>
      <c r="L388" s="131" t="e">
        <f>VLOOKUP(Table1[[#This Row],[14 NETL Labor Support Area (Required)*
(See instructions, and select from pull-down menu.)]],'FTE Lookup fields'!$A$54:$B$57,2,FALSE)</f>
        <v>#N/A</v>
      </c>
      <c r="M388" s="93">
        <f t="shared" si="40"/>
        <v>0</v>
      </c>
      <c r="N388" s="94">
        <f t="shared" si="41"/>
        <v>0</v>
      </c>
      <c r="O388" s="94">
        <f t="shared" si="42"/>
        <v>0</v>
      </c>
      <c r="P388" s="94">
        <f t="shared" si="43"/>
        <v>0</v>
      </c>
      <c r="Q388" s="94">
        <f t="shared" si="44"/>
        <v>0</v>
      </c>
      <c r="R388" s="94">
        <f t="shared" si="45"/>
        <v>0</v>
      </c>
      <c r="S388" s="94">
        <f t="shared" si="46"/>
        <v>0</v>
      </c>
      <c r="T388" t="e">
        <f>VLOOKUP(G388,'FTE Lookup fields'!$A$38:$C$43,3,FALSE)</f>
        <v>#N/A</v>
      </c>
      <c r="U388" t="e">
        <f>VLOOKUP(G388,'FTE Lookup fields'!$A$38:$C$43,2,FALSE)</f>
        <v>#N/A</v>
      </c>
      <c r="V388" s="83" t="str">
        <f t="shared" si="47"/>
        <v>,   / :  [ Company Code #]</v>
      </c>
    </row>
    <row r="389" spans="1:22" s="80" customFormat="1" ht="15" x14ac:dyDescent="0.25">
      <c r="A389" s="40"/>
      <c r="B389" s="40" t="e">
        <f>VLOOKUP(A389,'NETL Codes'!$A$1:$B$57,2,FALSE)</f>
        <v>#N/A</v>
      </c>
      <c r="C389" s="40"/>
      <c r="D389" s="40"/>
      <c r="E389" s="40"/>
      <c r="F389" s="40" t="s">
        <v>58</v>
      </c>
      <c r="G389" s="51" t="s">
        <v>206</v>
      </c>
      <c r="H389" s="79"/>
      <c r="I389" s="41"/>
      <c r="K389" s="81"/>
      <c r="L389" s="131" t="e">
        <f>VLOOKUP(Table1[[#This Row],[14 NETL Labor Support Area (Required)*
(See instructions, and select from pull-down menu.)]],'FTE Lookup fields'!$A$54:$B$57,2,FALSE)</f>
        <v>#N/A</v>
      </c>
      <c r="M389" s="93">
        <f t="shared" si="40"/>
        <v>0</v>
      </c>
      <c r="N389" s="94">
        <f t="shared" si="41"/>
        <v>0</v>
      </c>
      <c r="O389" s="94">
        <f t="shared" si="42"/>
        <v>0</v>
      </c>
      <c r="P389" s="94">
        <f t="shared" si="43"/>
        <v>0</v>
      </c>
      <c r="Q389" s="94">
        <f t="shared" si="44"/>
        <v>0</v>
      </c>
      <c r="R389" s="94">
        <f t="shared" si="45"/>
        <v>0</v>
      </c>
      <c r="S389" s="94">
        <f t="shared" si="46"/>
        <v>0</v>
      </c>
      <c r="T389" t="e">
        <f>VLOOKUP(G389,'FTE Lookup fields'!$A$38:$C$43,3,FALSE)</f>
        <v>#N/A</v>
      </c>
      <c r="U389" t="e">
        <f>VLOOKUP(G389,'FTE Lookup fields'!$A$38:$C$43,2,FALSE)</f>
        <v>#N/A</v>
      </c>
      <c r="V389" s="83" t="str">
        <f t="shared" si="47"/>
        <v>,   / :  [ Company Code #]</v>
      </c>
    </row>
    <row r="390" spans="1:22" s="80" customFormat="1" ht="15" x14ac:dyDescent="0.25">
      <c r="A390" s="40"/>
      <c r="B390" s="40" t="e">
        <f>VLOOKUP(A390,'NETL Codes'!$A$1:$B$57,2,FALSE)</f>
        <v>#N/A</v>
      </c>
      <c r="C390" s="40"/>
      <c r="D390" s="40"/>
      <c r="E390" s="40"/>
      <c r="F390" s="40" t="s">
        <v>58</v>
      </c>
      <c r="G390" s="51" t="s">
        <v>206</v>
      </c>
      <c r="H390" s="79"/>
      <c r="I390" s="41"/>
      <c r="K390" s="81"/>
      <c r="L390" s="131" t="e">
        <f>VLOOKUP(Table1[[#This Row],[14 NETL Labor Support Area (Required)*
(See instructions, and select from pull-down menu.)]],'FTE Lookup fields'!$A$54:$B$57,2,FALSE)</f>
        <v>#N/A</v>
      </c>
      <c r="M390" s="93">
        <f t="shared" ref="M390:M453" si="48">IF($I390="A",$H390,0)</f>
        <v>0</v>
      </c>
      <c r="N390" s="94">
        <f t="shared" ref="N390:N453" si="49">IF($I390="P",$H390,0)</f>
        <v>0</v>
      </c>
      <c r="O390" s="94">
        <f t="shared" ref="O390:O453" si="50">IF($I390="M",$H390,0)</f>
        <v>0</v>
      </c>
      <c r="P390" s="94">
        <f t="shared" ref="P390:P453" si="51">IF($I390="H",$H390,0)</f>
        <v>0</v>
      </c>
      <c r="Q390" s="94">
        <f t="shared" ref="Q390:Q453" si="52">IF($I390="AK",$H390,0)</f>
        <v>0</v>
      </c>
      <c r="R390" s="94">
        <f t="shared" ref="R390:R453" si="53">IF($I390="R-LO",$H390,0)</f>
        <v>0</v>
      </c>
      <c r="S390" s="94">
        <f t="shared" ref="S390:S453" si="54">IF($I390="R-US",$H390,0)</f>
        <v>0</v>
      </c>
      <c r="T390" t="e">
        <f>VLOOKUP(G390,'FTE Lookup fields'!$A$38:$C$43,3,FALSE)</f>
        <v>#N/A</v>
      </c>
      <c r="U390" t="e">
        <f>VLOOKUP(G390,'FTE Lookup fields'!$A$38:$C$43,2,FALSE)</f>
        <v>#N/A</v>
      </c>
      <c r="V390" s="83" t="str">
        <f t="shared" ref="V390:V453" si="55">D390&amp;", "&amp;E390&amp;"  / "&amp;C390&amp;": "&amp;" "&amp;"["&amp;G390&amp;"]"</f>
        <v>,   / :  [ Company Code #]</v>
      </c>
    </row>
    <row r="391" spans="1:22" s="80" customFormat="1" ht="15" x14ac:dyDescent="0.25">
      <c r="A391" s="40"/>
      <c r="B391" s="40" t="e">
        <f>VLOOKUP(A391,'NETL Codes'!$A$1:$B$57,2,FALSE)</f>
        <v>#N/A</v>
      </c>
      <c r="C391" s="40"/>
      <c r="D391" s="40"/>
      <c r="E391" s="40"/>
      <c r="F391" s="40" t="s">
        <v>58</v>
      </c>
      <c r="G391" s="51" t="s">
        <v>206</v>
      </c>
      <c r="H391" s="79"/>
      <c r="I391" s="41"/>
      <c r="K391" s="81"/>
      <c r="L391" s="131" t="e">
        <f>VLOOKUP(Table1[[#This Row],[14 NETL Labor Support Area (Required)*
(See instructions, and select from pull-down menu.)]],'FTE Lookup fields'!$A$54:$B$57,2,FALSE)</f>
        <v>#N/A</v>
      </c>
      <c r="M391" s="93">
        <f t="shared" si="48"/>
        <v>0</v>
      </c>
      <c r="N391" s="94">
        <f t="shared" si="49"/>
        <v>0</v>
      </c>
      <c r="O391" s="94">
        <f t="shared" si="50"/>
        <v>0</v>
      </c>
      <c r="P391" s="94">
        <f t="shared" si="51"/>
        <v>0</v>
      </c>
      <c r="Q391" s="94">
        <f t="shared" si="52"/>
        <v>0</v>
      </c>
      <c r="R391" s="94">
        <f t="shared" si="53"/>
        <v>0</v>
      </c>
      <c r="S391" s="94">
        <f t="shared" si="54"/>
        <v>0</v>
      </c>
      <c r="T391" t="e">
        <f>VLOOKUP(G391,'FTE Lookup fields'!$A$38:$C$43,3,FALSE)</f>
        <v>#N/A</v>
      </c>
      <c r="U391" t="e">
        <f>VLOOKUP(G391,'FTE Lookup fields'!$A$38:$C$43,2,FALSE)</f>
        <v>#N/A</v>
      </c>
      <c r="V391" s="83" t="str">
        <f t="shared" si="55"/>
        <v>,   / :  [ Company Code #]</v>
      </c>
    </row>
    <row r="392" spans="1:22" s="80" customFormat="1" ht="15" x14ac:dyDescent="0.25">
      <c r="A392" s="40"/>
      <c r="B392" s="40" t="e">
        <f>VLOOKUP(A392,'NETL Codes'!$A$1:$B$57,2,FALSE)</f>
        <v>#N/A</v>
      </c>
      <c r="C392" s="40"/>
      <c r="D392" s="40"/>
      <c r="E392" s="40"/>
      <c r="F392" s="40" t="s">
        <v>58</v>
      </c>
      <c r="G392" s="51" t="s">
        <v>206</v>
      </c>
      <c r="H392" s="79"/>
      <c r="I392" s="41"/>
      <c r="K392" s="81"/>
      <c r="L392" s="131" t="e">
        <f>VLOOKUP(Table1[[#This Row],[14 NETL Labor Support Area (Required)*
(See instructions, and select from pull-down menu.)]],'FTE Lookup fields'!$A$54:$B$57,2,FALSE)</f>
        <v>#N/A</v>
      </c>
      <c r="M392" s="93">
        <f t="shared" si="48"/>
        <v>0</v>
      </c>
      <c r="N392" s="94">
        <f t="shared" si="49"/>
        <v>0</v>
      </c>
      <c r="O392" s="94">
        <f t="shared" si="50"/>
        <v>0</v>
      </c>
      <c r="P392" s="94">
        <f t="shared" si="51"/>
        <v>0</v>
      </c>
      <c r="Q392" s="94">
        <f t="shared" si="52"/>
        <v>0</v>
      </c>
      <c r="R392" s="94">
        <f t="shared" si="53"/>
        <v>0</v>
      </c>
      <c r="S392" s="94">
        <f t="shared" si="54"/>
        <v>0</v>
      </c>
      <c r="T392" t="e">
        <f>VLOOKUP(G392,'FTE Lookup fields'!$A$38:$C$43,3,FALSE)</f>
        <v>#N/A</v>
      </c>
      <c r="U392" t="e">
        <f>VLOOKUP(G392,'FTE Lookup fields'!$A$38:$C$43,2,FALSE)</f>
        <v>#N/A</v>
      </c>
      <c r="V392" s="83" t="str">
        <f t="shared" si="55"/>
        <v>,   / :  [ Company Code #]</v>
      </c>
    </row>
    <row r="393" spans="1:22" s="80" customFormat="1" ht="15" x14ac:dyDescent="0.25">
      <c r="A393" s="40"/>
      <c r="B393" s="40" t="e">
        <f>VLOOKUP(A393,'NETL Codes'!$A$1:$B$57,2,FALSE)</f>
        <v>#N/A</v>
      </c>
      <c r="C393" s="40"/>
      <c r="D393" s="40"/>
      <c r="E393" s="40"/>
      <c r="F393" s="40" t="s">
        <v>58</v>
      </c>
      <c r="G393" s="51" t="s">
        <v>206</v>
      </c>
      <c r="H393" s="79"/>
      <c r="I393" s="41"/>
      <c r="K393" s="81"/>
      <c r="L393" s="131" t="e">
        <f>VLOOKUP(Table1[[#This Row],[14 NETL Labor Support Area (Required)*
(See instructions, and select from pull-down menu.)]],'FTE Lookup fields'!$A$54:$B$57,2,FALSE)</f>
        <v>#N/A</v>
      </c>
      <c r="M393" s="93">
        <f t="shared" si="48"/>
        <v>0</v>
      </c>
      <c r="N393" s="94">
        <f t="shared" si="49"/>
        <v>0</v>
      </c>
      <c r="O393" s="94">
        <f t="shared" si="50"/>
        <v>0</v>
      </c>
      <c r="P393" s="94">
        <f t="shared" si="51"/>
        <v>0</v>
      </c>
      <c r="Q393" s="94">
        <f t="shared" si="52"/>
        <v>0</v>
      </c>
      <c r="R393" s="94">
        <f t="shared" si="53"/>
        <v>0</v>
      </c>
      <c r="S393" s="94">
        <f t="shared" si="54"/>
        <v>0</v>
      </c>
      <c r="T393" t="e">
        <f>VLOOKUP(G393,'FTE Lookup fields'!$A$38:$C$43,3,FALSE)</f>
        <v>#N/A</v>
      </c>
      <c r="U393" t="e">
        <f>VLOOKUP(G393,'FTE Lookup fields'!$A$38:$C$43,2,FALSE)</f>
        <v>#N/A</v>
      </c>
      <c r="V393" s="83" t="str">
        <f t="shared" si="55"/>
        <v>,   / :  [ Company Code #]</v>
      </c>
    </row>
    <row r="394" spans="1:22" s="80" customFormat="1" ht="15" x14ac:dyDescent="0.25">
      <c r="A394" s="40"/>
      <c r="B394" s="40" t="e">
        <f>VLOOKUP(A394,'NETL Codes'!$A$1:$B$57,2,FALSE)</f>
        <v>#N/A</v>
      </c>
      <c r="C394" s="40"/>
      <c r="D394" s="40"/>
      <c r="E394" s="40"/>
      <c r="F394" s="40" t="s">
        <v>58</v>
      </c>
      <c r="G394" s="51" t="s">
        <v>206</v>
      </c>
      <c r="H394" s="79"/>
      <c r="I394" s="41"/>
      <c r="K394" s="81"/>
      <c r="L394" s="131" t="e">
        <f>VLOOKUP(Table1[[#This Row],[14 NETL Labor Support Area (Required)*
(See instructions, and select from pull-down menu.)]],'FTE Lookup fields'!$A$54:$B$57,2,FALSE)</f>
        <v>#N/A</v>
      </c>
      <c r="M394" s="93">
        <f t="shared" si="48"/>
        <v>0</v>
      </c>
      <c r="N394" s="94">
        <f t="shared" si="49"/>
        <v>0</v>
      </c>
      <c r="O394" s="94">
        <f t="shared" si="50"/>
        <v>0</v>
      </c>
      <c r="P394" s="94">
        <f t="shared" si="51"/>
        <v>0</v>
      </c>
      <c r="Q394" s="94">
        <f t="shared" si="52"/>
        <v>0</v>
      </c>
      <c r="R394" s="94">
        <f t="shared" si="53"/>
        <v>0</v>
      </c>
      <c r="S394" s="94">
        <f t="shared" si="54"/>
        <v>0</v>
      </c>
      <c r="T394" t="e">
        <f>VLOOKUP(G394,'FTE Lookup fields'!$A$38:$C$43,3,FALSE)</f>
        <v>#N/A</v>
      </c>
      <c r="U394" t="e">
        <f>VLOOKUP(G394,'FTE Lookup fields'!$A$38:$C$43,2,FALSE)</f>
        <v>#N/A</v>
      </c>
      <c r="V394" s="83" t="str">
        <f t="shared" si="55"/>
        <v>,   / :  [ Company Code #]</v>
      </c>
    </row>
    <row r="395" spans="1:22" s="80" customFormat="1" ht="15" x14ac:dyDescent="0.25">
      <c r="A395" s="40"/>
      <c r="B395" s="40" t="e">
        <f>VLOOKUP(A395,'NETL Codes'!$A$1:$B$57,2,FALSE)</f>
        <v>#N/A</v>
      </c>
      <c r="C395" s="40"/>
      <c r="D395" s="40"/>
      <c r="E395" s="40"/>
      <c r="F395" s="40" t="s">
        <v>58</v>
      </c>
      <c r="G395" s="51" t="s">
        <v>206</v>
      </c>
      <c r="H395" s="79"/>
      <c r="I395" s="41"/>
      <c r="K395" s="81"/>
      <c r="L395" s="131" t="e">
        <f>VLOOKUP(Table1[[#This Row],[14 NETL Labor Support Area (Required)*
(See instructions, and select from pull-down menu.)]],'FTE Lookup fields'!$A$54:$B$57,2,FALSE)</f>
        <v>#N/A</v>
      </c>
      <c r="M395" s="93">
        <f t="shared" si="48"/>
        <v>0</v>
      </c>
      <c r="N395" s="94">
        <f t="shared" si="49"/>
        <v>0</v>
      </c>
      <c r="O395" s="94">
        <f t="shared" si="50"/>
        <v>0</v>
      </c>
      <c r="P395" s="94">
        <f t="shared" si="51"/>
        <v>0</v>
      </c>
      <c r="Q395" s="94">
        <f t="shared" si="52"/>
        <v>0</v>
      </c>
      <c r="R395" s="94">
        <f t="shared" si="53"/>
        <v>0</v>
      </c>
      <c r="S395" s="94">
        <f t="shared" si="54"/>
        <v>0</v>
      </c>
      <c r="T395" t="e">
        <f>VLOOKUP(G395,'FTE Lookup fields'!$A$38:$C$43,3,FALSE)</f>
        <v>#N/A</v>
      </c>
      <c r="U395" t="e">
        <f>VLOOKUP(G395,'FTE Lookup fields'!$A$38:$C$43,2,FALSE)</f>
        <v>#N/A</v>
      </c>
      <c r="V395" s="83" t="str">
        <f t="shared" si="55"/>
        <v>,   / :  [ Company Code #]</v>
      </c>
    </row>
    <row r="396" spans="1:22" s="80" customFormat="1" ht="15" x14ac:dyDescent="0.25">
      <c r="A396" s="40"/>
      <c r="B396" s="40" t="e">
        <f>VLOOKUP(A396,'NETL Codes'!$A$1:$B$57,2,FALSE)</f>
        <v>#N/A</v>
      </c>
      <c r="C396" s="40"/>
      <c r="D396" s="40"/>
      <c r="E396" s="40"/>
      <c r="F396" s="40" t="s">
        <v>58</v>
      </c>
      <c r="G396" s="51" t="s">
        <v>206</v>
      </c>
      <c r="H396" s="79"/>
      <c r="I396" s="41"/>
      <c r="K396" s="81"/>
      <c r="L396" s="131" t="e">
        <f>VLOOKUP(Table1[[#This Row],[14 NETL Labor Support Area (Required)*
(See instructions, and select from pull-down menu.)]],'FTE Lookup fields'!$A$54:$B$57,2,FALSE)</f>
        <v>#N/A</v>
      </c>
      <c r="M396" s="93">
        <f t="shared" si="48"/>
        <v>0</v>
      </c>
      <c r="N396" s="94">
        <f t="shared" si="49"/>
        <v>0</v>
      </c>
      <c r="O396" s="94">
        <f t="shared" si="50"/>
        <v>0</v>
      </c>
      <c r="P396" s="94">
        <f t="shared" si="51"/>
        <v>0</v>
      </c>
      <c r="Q396" s="94">
        <f t="shared" si="52"/>
        <v>0</v>
      </c>
      <c r="R396" s="94">
        <f t="shared" si="53"/>
        <v>0</v>
      </c>
      <c r="S396" s="94">
        <f t="shared" si="54"/>
        <v>0</v>
      </c>
      <c r="T396" t="e">
        <f>VLOOKUP(G396,'FTE Lookup fields'!$A$38:$C$43,3,FALSE)</f>
        <v>#N/A</v>
      </c>
      <c r="U396" t="e">
        <f>VLOOKUP(G396,'FTE Lookup fields'!$A$38:$C$43,2,FALSE)</f>
        <v>#N/A</v>
      </c>
      <c r="V396" s="83" t="str">
        <f t="shared" si="55"/>
        <v>,   / :  [ Company Code #]</v>
      </c>
    </row>
    <row r="397" spans="1:22" s="80" customFormat="1" ht="15" x14ac:dyDescent="0.25">
      <c r="A397" s="40"/>
      <c r="B397" s="40" t="e">
        <f>VLOOKUP(A397,'NETL Codes'!$A$1:$B$57,2,FALSE)</f>
        <v>#N/A</v>
      </c>
      <c r="C397" s="40"/>
      <c r="D397" s="40"/>
      <c r="E397" s="40"/>
      <c r="F397" s="40" t="s">
        <v>58</v>
      </c>
      <c r="G397" s="51" t="s">
        <v>206</v>
      </c>
      <c r="H397" s="79"/>
      <c r="I397" s="41"/>
      <c r="K397" s="81"/>
      <c r="L397" s="131" t="e">
        <f>VLOOKUP(Table1[[#This Row],[14 NETL Labor Support Area (Required)*
(See instructions, and select from pull-down menu.)]],'FTE Lookup fields'!$A$54:$B$57,2,FALSE)</f>
        <v>#N/A</v>
      </c>
      <c r="M397" s="93">
        <f t="shared" si="48"/>
        <v>0</v>
      </c>
      <c r="N397" s="94">
        <f t="shared" si="49"/>
        <v>0</v>
      </c>
      <c r="O397" s="94">
        <f t="shared" si="50"/>
        <v>0</v>
      </c>
      <c r="P397" s="94">
        <f t="shared" si="51"/>
        <v>0</v>
      </c>
      <c r="Q397" s="94">
        <f t="shared" si="52"/>
        <v>0</v>
      </c>
      <c r="R397" s="94">
        <f t="shared" si="53"/>
        <v>0</v>
      </c>
      <c r="S397" s="94">
        <f t="shared" si="54"/>
        <v>0</v>
      </c>
      <c r="T397" t="e">
        <f>VLOOKUP(G397,'FTE Lookup fields'!$A$38:$C$43,3,FALSE)</f>
        <v>#N/A</v>
      </c>
      <c r="U397" t="e">
        <f>VLOOKUP(G397,'FTE Lookup fields'!$A$38:$C$43,2,FALSE)</f>
        <v>#N/A</v>
      </c>
      <c r="V397" s="83" t="str">
        <f t="shared" si="55"/>
        <v>,   / :  [ Company Code #]</v>
      </c>
    </row>
    <row r="398" spans="1:22" s="80" customFormat="1" ht="15" x14ac:dyDescent="0.25">
      <c r="A398" s="40"/>
      <c r="B398" s="40" t="e">
        <f>VLOOKUP(A398,'NETL Codes'!$A$1:$B$57,2,FALSE)</f>
        <v>#N/A</v>
      </c>
      <c r="C398" s="40"/>
      <c r="D398" s="40"/>
      <c r="E398" s="40"/>
      <c r="F398" s="40" t="s">
        <v>58</v>
      </c>
      <c r="G398" s="51" t="s">
        <v>206</v>
      </c>
      <c r="H398" s="79"/>
      <c r="I398" s="41"/>
      <c r="K398" s="81"/>
      <c r="L398" s="131" t="e">
        <f>VLOOKUP(Table1[[#This Row],[14 NETL Labor Support Area (Required)*
(See instructions, and select from pull-down menu.)]],'FTE Lookup fields'!$A$54:$B$57,2,FALSE)</f>
        <v>#N/A</v>
      </c>
      <c r="M398" s="93">
        <f t="shared" si="48"/>
        <v>0</v>
      </c>
      <c r="N398" s="94">
        <f t="shared" si="49"/>
        <v>0</v>
      </c>
      <c r="O398" s="94">
        <f t="shared" si="50"/>
        <v>0</v>
      </c>
      <c r="P398" s="94">
        <f t="shared" si="51"/>
        <v>0</v>
      </c>
      <c r="Q398" s="94">
        <f t="shared" si="52"/>
        <v>0</v>
      </c>
      <c r="R398" s="94">
        <f t="shared" si="53"/>
        <v>0</v>
      </c>
      <c r="S398" s="94">
        <f t="shared" si="54"/>
        <v>0</v>
      </c>
      <c r="T398" t="e">
        <f>VLOOKUP(G398,'FTE Lookup fields'!$A$38:$C$43,3,FALSE)</f>
        <v>#N/A</v>
      </c>
      <c r="U398" t="e">
        <f>VLOOKUP(G398,'FTE Lookup fields'!$A$38:$C$43,2,FALSE)</f>
        <v>#N/A</v>
      </c>
      <c r="V398" s="83" t="str">
        <f t="shared" si="55"/>
        <v>,   / :  [ Company Code #]</v>
      </c>
    </row>
    <row r="399" spans="1:22" s="80" customFormat="1" ht="15" x14ac:dyDescent="0.25">
      <c r="A399" s="40"/>
      <c r="B399" s="40" t="e">
        <f>VLOOKUP(A399,'NETL Codes'!$A$1:$B$57,2,FALSE)</f>
        <v>#N/A</v>
      </c>
      <c r="C399" s="40"/>
      <c r="D399" s="40"/>
      <c r="E399" s="40"/>
      <c r="F399" s="40" t="s">
        <v>58</v>
      </c>
      <c r="G399" s="51" t="s">
        <v>206</v>
      </c>
      <c r="H399" s="79"/>
      <c r="I399" s="41"/>
      <c r="K399" s="81"/>
      <c r="L399" s="131" t="e">
        <f>VLOOKUP(Table1[[#This Row],[14 NETL Labor Support Area (Required)*
(See instructions, and select from pull-down menu.)]],'FTE Lookup fields'!$A$54:$B$57,2,FALSE)</f>
        <v>#N/A</v>
      </c>
      <c r="M399" s="93">
        <f t="shared" si="48"/>
        <v>0</v>
      </c>
      <c r="N399" s="94">
        <f t="shared" si="49"/>
        <v>0</v>
      </c>
      <c r="O399" s="94">
        <f t="shared" si="50"/>
        <v>0</v>
      </c>
      <c r="P399" s="94">
        <f t="shared" si="51"/>
        <v>0</v>
      </c>
      <c r="Q399" s="94">
        <f t="shared" si="52"/>
        <v>0</v>
      </c>
      <c r="R399" s="94">
        <f t="shared" si="53"/>
        <v>0</v>
      </c>
      <c r="S399" s="94">
        <f t="shared" si="54"/>
        <v>0</v>
      </c>
      <c r="T399" t="e">
        <f>VLOOKUP(G399,'FTE Lookup fields'!$A$38:$C$43,3,FALSE)</f>
        <v>#N/A</v>
      </c>
      <c r="U399" t="e">
        <f>VLOOKUP(G399,'FTE Lookup fields'!$A$38:$C$43,2,FALSE)</f>
        <v>#N/A</v>
      </c>
      <c r="V399" s="83" t="str">
        <f t="shared" si="55"/>
        <v>,   / :  [ Company Code #]</v>
      </c>
    </row>
    <row r="400" spans="1:22" s="80" customFormat="1" ht="15" x14ac:dyDescent="0.25">
      <c r="A400" s="40"/>
      <c r="B400" s="40" t="e">
        <f>VLOOKUP(A400,'NETL Codes'!$A$1:$B$57,2,FALSE)</f>
        <v>#N/A</v>
      </c>
      <c r="C400" s="40"/>
      <c r="D400" s="40"/>
      <c r="E400" s="40"/>
      <c r="F400" s="40" t="s">
        <v>58</v>
      </c>
      <c r="G400" s="51" t="s">
        <v>206</v>
      </c>
      <c r="H400" s="79"/>
      <c r="I400" s="41"/>
      <c r="K400" s="81"/>
      <c r="L400" s="131" t="e">
        <f>VLOOKUP(Table1[[#This Row],[14 NETL Labor Support Area (Required)*
(See instructions, and select from pull-down menu.)]],'FTE Lookup fields'!$A$54:$B$57,2,FALSE)</f>
        <v>#N/A</v>
      </c>
      <c r="M400" s="93">
        <f t="shared" si="48"/>
        <v>0</v>
      </c>
      <c r="N400" s="94">
        <f t="shared" si="49"/>
        <v>0</v>
      </c>
      <c r="O400" s="94">
        <f t="shared" si="50"/>
        <v>0</v>
      </c>
      <c r="P400" s="94">
        <f t="shared" si="51"/>
        <v>0</v>
      </c>
      <c r="Q400" s="94">
        <f t="shared" si="52"/>
        <v>0</v>
      </c>
      <c r="R400" s="94">
        <f t="shared" si="53"/>
        <v>0</v>
      </c>
      <c r="S400" s="94">
        <f t="shared" si="54"/>
        <v>0</v>
      </c>
      <c r="T400" t="e">
        <f>VLOOKUP(G400,'FTE Lookup fields'!$A$38:$C$43,3,FALSE)</f>
        <v>#N/A</v>
      </c>
      <c r="U400" t="e">
        <f>VLOOKUP(G400,'FTE Lookup fields'!$A$38:$C$43,2,FALSE)</f>
        <v>#N/A</v>
      </c>
      <c r="V400" s="83" t="str">
        <f t="shared" si="55"/>
        <v>,   / :  [ Company Code #]</v>
      </c>
    </row>
    <row r="401" spans="1:22" s="80" customFormat="1" ht="15" x14ac:dyDescent="0.25">
      <c r="A401" s="40"/>
      <c r="B401" s="40" t="e">
        <f>VLOOKUP(A401,'NETL Codes'!$A$1:$B$57,2,FALSE)</f>
        <v>#N/A</v>
      </c>
      <c r="C401" s="40"/>
      <c r="D401" s="40"/>
      <c r="E401" s="40"/>
      <c r="F401" s="40" t="s">
        <v>58</v>
      </c>
      <c r="G401" s="51" t="s">
        <v>206</v>
      </c>
      <c r="H401" s="79"/>
      <c r="I401" s="41"/>
      <c r="K401" s="81"/>
      <c r="L401" s="131" t="e">
        <f>VLOOKUP(Table1[[#This Row],[14 NETL Labor Support Area (Required)*
(See instructions, and select from pull-down menu.)]],'FTE Lookup fields'!$A$54:$B$57,2,FALSE)</f>
        <v>#N/A</v>
      </c>
      <c r="M401" s="93">
        <f t="shared" si="48"/>
        <v>0</v>
      </c>
      <c r="N401" s="94">
        <f t="shared" si="49"/>
        <v>0</v>
      </c>
      <c r="O401" s="94">
        <f t="shared" si="50"/>
        <v>0</v>
      </c>
      <c r="P401" s="94">
        <f t="shared" si="51"/>
        <v>0</v>
      </c>
      <c r="Q401" s="94">
        <f t="shared" si="52"/>
        <v>0</v>
      </c>
      <c r="R401" s="94">
        <f t="shared" si="53"/>
        <v>0</v>
      </c>
      <c r="S401" s="94">
        <f t="shared" si="54"/>
        <v>0</v>
      </c>
      <c r="T401" t="e">
        <f>VLOOKUP(G401,'FTE Lookup fields'!$A$38:$C$43,3,FALSE)</f>
        <v>#N/A</v>
      </c>
      <c r="U401" t="e">
        <f>VLOOKUP(G401,'FTE Lookup fields'!$A$38:$C$43,2,FALSE)</f>
        <v>#N/A</v>
      </c>
      <c r="V401" s="83" t="str">
        <f t="shared" si="55"/>
        <v>,   / :  [ Company Code #]</v>
      </c>
    </row>
    <row r="402" spans="1:22" s="80" customFormat="1" ht="15" x14ac:dyDescent="0.25">
      <c r="A402" s="40"/>
      <c r="B402" s="40" t="e">
        <f>VLOOKUP(A402,'NETL Codes'!$A$1:$B$57,2,FALSE)</f>
        <v>#N/A</v>
      </c>
      <c r="C402" s="40"/>
      <c r="D402" s="40"/>
      <c r="E402" s="40"/>
      <c r="F402" s="40" t="s">
        <v>58</v>
      </c>
      <c r="G402" s="51" t="s">
        <v>206</v>
      </c>
      <c r="H402" s="79"/>
      <c r="I402" s="41"/>
      <c r="K402" s="81"/>
      <c r="L402" s="131" t="e">
        <f>VLOOKUP(Table1[[#This Row],[14 NETL Labor Support Area (Required)*
(See instructions, and select from pull-down menu.)]],'FTE Lookup fields'!$A$54:$B$57,2,FALSE)</f>
        <v>#N/A</v>
      </c>
      <c r="M402" s="93">
        <f t="shared" si="48"/>
        <v>0</v>
      </c>
      <c r="N402" s="94">
        <f t="shared" si="49"/>
        <v>0</v>
      </c>
      <c r="O402" s="94">
        <f t="shared" si="50"/>
        <v>0</v>
      </c>
      <c r="P402" s="94">
        <f t="shared" si="51"/>
        <v>0</v>
      </c>
      <c r="Q402" s="94">
        <f t="shared" si="52"/>
        <v>0</v>
      </c>
      <c r="R402" s="94">
        <f t="shared" si="53"/>
        <v>0</v>
      </c>
      <c r="S402" s="94">
        <f t="shared" si="54"/>
        <v>0</v>
      </c>
      <c r="T402" t="e">
        <f>VLOOKUP(G402,'FTE Lookup fields'!$A$38:$C$43,3,FALSE)</f>
        <v>#N/A</v>
      </c>
      <c r="U402" t="e">
        <f>VLOOKUP(G402,'FTE Lookup fields'!$A$38:$C$43,2,FALSE)</f>
        <v>#N/A</v>
      </c>
      <c r="V402" s="83" t="str">
        <f t="shared" si="55"/>
        <v>,   / :  [ Company Code #]</v>
      </c>
    </row>
    <row r="403" spans="1:22" s="80" customFormat="1" ht="15" x14ac:dyDescent="0.25">
      <c r="A403" s="40"/>
      <c r="B403" s="40" t="e">
        <f>VLOOKUP(A403,'NETL Codes'!$A$1:$B$57,2,FALSE)</f>
        <v>#N/A</v>
      </c>
      <c r="C403" s="40"/>
      <c r="D403" s="40"/>
      <c r="E403" s="40"/>
      <c r="F403" s="40" t="s">
        <v>58</v>
      </c>
      <c r="G403" s="51" t="s">
        <v>206</v>
      </c>
      <c r="H403" s="79"/>
      <c r="I403" s="41"/>
      <c r="K403" s="81"/>
      <c r="L403" s="131" t="e">
        <f>VLOOKUP(Table1[[#This Row],[14 NETL Labor Support Area (Required)*
(See instructions, and select from pull-down menu.)]],'FTE Lookup fields'!$A$54:$B$57,2,FALSE)</f>
        <v>#N/A</v>
      </c>
      <c r="M403" s="93">
        <f t="shared" si="48"/>
        <v>0</v>
      </c>
      <c r="N403" s="94">
        <f t="shared" si="49"/>
        <v>0</v>
      </c>
      <c r="O403" s="94">
        <f t="shared" si="50"/>
        <v>0</v>
      </c>
      <c r="P403" s="94">
        <f t="shared" si="51"/>
        <v>0</v>
      </c>
      <c r="Q403" s="94">
        <f t="shared" si="52"/>
        <v>0</v>
      </c>
      <c r="R403" s="94">
        <f t="shared" si="53"/>
        <v>0</v>
      </c>
      <c r="S403" s="94">
        <f t="shared" si="54"/>
        <v>0</v>
      </c>
      <c r="T403" t="e">
        <f>VLOOKUP(G403,'FTE Lookup fields'!$A$38:$C$43,3,FALSE)</f>
        <v>#N/A</v>
      </c>
      <c r="U403" t="e">
        <f>VLOOKUP(G403,'FTE Lookup fields'!$A$38:$C$43,2,FALSE)</f>
        <v>#N/A</v>
      </c>
      <c r="V403" s="83" t="str">
        <f t="shared" si="55"/>
        <v>,   / :  [ Company Code #]</v>
      </c>
    </row>
    <row r="404" spans="1:22" s="80" customFormat="1" ht="15" x14ac:dyDescent="0.25">
      <c r="A404" s="40"/>
      <c r="B404" s="40" t="e">
        <f>VLOOKUP(A404,'NETL Codes'!$A$1:$B$57,2,FALSE)</f>
        <v>#N/A</v>
      </c>
      <c r="C404" s="40"/>
      <c r="D404" s="40"/>
      <c r="E404" s="40"/>
      <c r="F404" s="40" t="s">
        <v>58</v>
      </c>
      <c r="G404" s="51" t="s">
        <v>206</v>
      </c>
      <c r="H404" s="79"/>
      <c r="I404" s="41"/>
      <c r="K404" s="81"/>
      <c r="L404" s="131" t="e">
        <f>VLOOKUP(Table1[[#This Row],[14 NETL Labor Support Area (Required)*
(See instructions, and select from pull-down menu.)]],'FTE Lookup fields'!$A$54:$B$57,2,FALSE)</f>
        <v>#N/A</v>
      </c>
      <c r="M404" s="93">
        <f t="shared" si="48"/>
        <v>0</v>
      </c>
      <c r="N404" s="94">
        <f t="shared" si="49"/>
        <v>0</v>
      </c>
      <c r="O404" s="94">
        <f t="shared" si="50"/>
        <v>0</v>
      </c>
      <c r="P404" s="94">
        <f t="shared" si="51"/>
        <v>0</v>
      </c>
      <c r="Q404" s="94">
        <f t="shared" si="52"/>
        <v>0</v>
      </c>
      <c r="R404" s="94">
        <f t="shared" si="53"/>
        <v>0</v>
      </c>
      <c r="S404" s="94">
        <f t="shared" si="54"/>
        <v>0</v>
      </c>
      <c r="T404" t="e">
        <f>VLOOKUP(G404,'FTE Lookup fields'!$A$38:$C$43,3,FALSE)</f>
        <v>#N/A</v>
      </c>
      <c r="U404" t="e">
        <f>VLOOKUP(G404,'FTE Lookup fields'!$A$38:$C$43,2,FALSE)</f>
        <v>#N/A</v>
      </c>
      <c r="V404" s="83" t="str">
        <f t="shared" si="55"/>
        <v>,   / :  [ Company Code #]</v>
      </c>
    </row>
    <row r="405" spans="1:22" s="80" customFormat="1" ht="15" x14ac:dyDescent="0.25">
      <c r="A405" s="40"/>
      <c r="B405" s="40" t="e">
        <f>VLOOKUP(A405,'NETL Codes'!$A$1:$B$57,2,FALSE)</f>
        <v>#N/A</v>
      </c>
      <c r="C405" s="40"/>
      <c r="D405" s="40"/>
      <c r="E405" s="40"/>
      <c r="F405" s="40" t="s">
        <v>58</v>
      </c>
      <c r="G405" s="51" t="s">
        <v>206</v>
      </c>
      <c r="H405" s="79"/>
      <c r="I405" s="41"/>
      <c r="K405" s="81"/>
      <c r="L405" s="131" t="e">
        <f>VLOOKUP(Table1[[#This Row],[14 NETL Labor Support Area (Required)*
(See instructions, and select from pull-down menu.)]],'FTE Lookup fields'!$A$54:$B$57,2,FALSE)</f>
        <v>#N/A</v>
      </c>
      <c r="M405" s="93">
        <f t="shared" si="48"/>
        <v>0</v>
      </c>
      <c r="N405" s="94">
        <f t="shared" si="49"/>
        <v>0</v>
      </c>
      <c r="O405" s="94">
        <f t="shared" si="50"/>
        <v>0</v>
      </c>
      <c r="P405" s="94">
        <f t="shared" si="51"/>
        <v>0</v>
      </c>
      <c r="Q405" s="94">
        <f t="shared" si="52"/>
        <v>0</v>
      </c>
      <c r="R405" s="94">
        <f t="shared" si="53"/>
        <v>0</v>
      </c>
      <c r="S405" s="94">
        <f t="shared" si="54"/>
        <v>0</v>
      </c>
      <c r="T405" t="e">
        <f>VLOOKUP(G405,'FTE Lookup fields'!$A$38:$C$43,3,FALSE)</f>
        <v>#N/A</v>
      </c>
      <c r="U405" t="e">
        <f>VLOOKUP(G405,'FTE Lookup fields'!$A$38:$C$43,2,FALSE)</f>
        <v>#N/A</v>
      </c>
      <c r="V405" s="83" t="str">
        <f t="shared" si="55"/>
        <v>,   / :  [ Company Code #]</v>
      </c>
    </row>
    <row r="406" spans="1:22" s="80" customFormat="1" ht="15" x14ac:dyDescent="0.25">
      <c r="A406" s="40"/>
      <c r="B406" s="40" t="e">
        <f>VLOOKUP(A406,'NETL Codes'!$A$1:$B$57,2,FALSE)</f>
        <v>#N/A</v>
      </c>
      <c r="C406" s="40"/>
      <c r="D406" s="40"/>
      <c r="E406" s="40"/>
      <c r="F406" s="40" t="s">
        <v>58</v>
      </c>
      <c r="G406" s="51" t="s">
        <v>206</v>
      </c>
      <c r="H406" s="79"/>
      <c r="I406" s="41"/>
      <c r="K406" s="81"/>
      <c r="L406" s="131" t="e">
        <f>VLOOKUP(Table1[[#This Row],[14 NETL Labor Support Area (Required)*
(See instructions, and select from pull-down menu.)]],'FTE Lookup fields'!$A$54:$B$57,2,FALSE)</f>
        <v>#N/A</v>
      </c>
      <c r="M406" s="93">
        <f t="shared" si="48"/>
        <v>0</v>
      </c>
      <c r="N406" s="94">
        <f t="shared" si="49"/>
        <v>0</v>
      </c>
      <c r="O406" s="94">
        <f t="shared" si="50"/>
        <v>0</v>
      </c>
      <c r="P406" s="94">
        <f t="shared" si="51"/>
        <v>0</v>
      </c>
      <c r="Q406" s="94">
        <f t="shared" si="52"/>
        <v>0</v>
      </c>
      <c r="R406" s="94">
        <f t="shared" si="53"/>
        <v>0</v>
      </c>
      <c r="S406" s="94">
        <f t="shared" si="54"/>
        <v>0</v>
      </c>
      <c r="T406" t="e">
        <f>VLOOKUP(G406,'FTE Lookup fields'!$A$38:$C$43,3,FALSE)</f>
        <v>#N/A</v>
      </c>
      <c r="U406" t="e">
        <f>VLOOKUP(G406,'FTE Lookup fields'!$A$38:$C$43,2,FALSE)</f>
        <v>#N/A</v>
      </c>
      <c r="V406" s="83" t="str">
        <f t="shared" si="55"/>
        <v>,   / :  [ Company Code #]</v>
      </c>
    </row>
    <row r="407" spans="1:22" s="80" customFormat="1" ht="15" x14ac:dyDescent="0.25">
      <c r="A407" s="40"/>
      <c r="B407" s="40" t="e">
        <f>VLOOKUP(A407,'NETL Codes'!$A$1:$B$57,2,FALSE)</f>
        <v>#N/A</v>
      </c>
      <c r="C407" s="40"/>
      <c r="D407" s="40"/>
      <c r="E407" s="40"/>
      <c r="F407" s="40" t="s">
        <v>58</v>
      </c>
      <c r="G407" s="51" t="s">
        <v>206</v>
      </c>
      <c r="H407" s="79"/>
      <c r="I407" s="41"/>
      <c r="K407" s="81"/>
      <c r="L407" s="131" t="e">
        <f>VLOOKUP(Table1[[#This Row],[14 NETL Labor Support Area (Required)*
(See instructions, and select from pull-down menu.)]],'FTE Lookup fields'!$A$54:$B$57,2,FALSE)</f>
        <v>#N/A</v>
      </c>
      <c r="M407" s="93">
        <f t="shared" si="48"/>
        <v>0</v>
      </c>
      <c r="N407" s="94">
        <f t="shared" si="49"/>
        <v>0</v>
      </c>
      <c r="O407" s="94">
        <f t="shared" si="50"/>
        <v>0</v>
      </c>
      <c r="P407" s="94">
        <f t="shared" si="51"/>
        <v>0</v>
      </c>
      <c r="Q407" s="94">
        <f t="shared" si="52"/>
        <v>0</v>
      </c>
      <c r="R407" s="94">
        <f t="shared" si="53"/>
        <v>0</v>
      </c>
      <c r="S407" s="94">
        <f t="shared" si="54"/>
        <v>0</v>
      </c>
      <c r="T407" t="e">
        <f>VLOOKUP(G407,'FTE Lookup fields'!$A$38:$C$43,3,FALSE)</f>
        <v>#N/A</v>
      </c>
      <c r="U407" t="e">
        <f>VLOOKUP(G407,'FTE Lookup fields'!$A$38:$C$43,2,FALSE)</f>
        <v>#N/A</v>
      </c>
      <c r="V407" s="83" t="str">
        <f t="shared" si="55"/>
        <v>,   / :  [ Company Code #]</v>
      </c>
    </row>
    <row r="408" spans="1:22" s="80" customFormat="1" ht="15" x14ac:dyDescent="0.25">
      <c r="A408" s="40"/>
      <c r="B408" s="40" t="e">
        <f>VLOOKUP(A408,'NETL Codes'!$A$1:$B$57,2,FALSE)</f>
        <v>#N/A</v>
      </c>
      <c r="C408" s="40"/>
      <c r="D408" s="40"/>
      <c r="E408" s="40"/>
      <c r="F408" s="40" t="s">
        <v>58</v>
      </c>
      <c r="G408" s="51" t="s">
        <v>206</v>
      </c>
      <c r="H408" s="79"/>
      <c r="I408" s="41"/>
      <c r="K408" s="81"/>
      <c r="L408" s="131" t="e">
        <f>VLOOKUP(Table1[[#This Row],[14 NETL Labor Support Area (Required)*
(See instructions, and select from pull-down menu.)]],'FTE Lookup fields'!$A$54:$B$57,2,FALSE)</f>
        <v>#N/A</v>
      </c>
      <c r="M408" s="93">
        <f t="shared" si="48"/>
        <v>0</v>
      </c>
      <c r="N408" s="94">
        <f t="shared" si="49"/>
        <v>0</v>
      </c>
      <c r="O408" s="94">
        <f t="shared" si="50"/>
        <v>0</v>
      </c>
      <c r="P408" s="94">
        <f t="shared" si="51"/>
        <v>0</v>
      </c>
      <c r="Q408" s="94">
        <f t="shared" si="52"/>
        <v>0</v>
      </c>
      <c r="R408" s="94">
        <f t="shared" si="53"/>
        <v>0</v>
      </c>
      <c r="S408" s="94">
        <f t="shared" si="54"/>
        <v>0</v>
      </c>
      <c r="T408" t="e">
        <f>VLOOKUP(G408,'FTE Lookup fields'!$A$38:$C$43,3,FALSE)</f>
        <v>#N/A</v>
      </c>
      <c r="U408" t="e">
        <f>VLOOKUP(G408,'FTE Lookup fields'!$A$38:$C$43,2,FALSE)</f>
        <v>#N/A</v>
      </c>
      <c r="V408" s="83" t="str">
        <f t="shared" si="55"/>
        <v>,   / :  [ Company Code #]</v>
      </c>
    </row>
    <row r="409" spans="1:22" s="80" customFormat="1" ht="15" x14ac:dyDescent="0.25">
      <c r="A409" s="40"/>
      <c r="B409" s="40" t="e">
        <f>VLOOKUP(A409,'NETL Codes'!$A$1:$B$57,2,FALSE)</f>
        <v>#N/A</v>
      </c>
      <c r="C409" s="40"/>
      <c r="D409" s="40"/>
      <c r="E409" s="40"/>
      <c r="F409" s="40" t="s">
        <v>58</v>
      </c>
      <c r="G409" s="51" t="s">
        <v>206</v>
      </c>
      <c r="H409" s="79"/>
      <c r="I409" s="41"/>
      <c r="K409" s="81"/>
      <c r="L409" s="131" t="e">
        <f>VLOOKUP(Table1[[#This Row],[14 NETL Labor Support Area (Required)*
(See instructions, and select from pull-down menu.)]],'FTE Lookup fields'!$A$54:$B$57,2,FALSE)</f>
        <v>#N/A</v>
      </c>
      <c r="M409" s="93">
        <f t="shared" si="48"/>
        <v>0</v>
      </c>
      <c r="N409" s="94">
        <f t="shared" si="49"/>
        <v>0</v>
      </c>
      <c r="O409" s="94">
        <f t="shared" si="50"/>
        <v>0</v>
      </c>
      <c r="P409" s="94">
        <f t="shared" si="51"/>
        <v>0</v>
      </c>
      <c r="Q409" s="94">
        <f t="shared" si="52"/>
        <v>0</v>
      </c>
      <c r="R409" s="94">
        <f t="shared" si="53"/>
        <v>0</v>
      </c>
      <c r="S409" s="94">
        <f t="shared" si="54"/>
        <v>0</v>
      </c>
      <c r="T409" t="e">
        <f>VLOOKUP(G409,'FTE Lookup fields'!$A$38:$C$43,3,FALSE)</f>
        <v>#N/A</v>
      </c>
      <c r="U409" t="e">
        <f>VLOOKUP(G409,'FTE Lookup fields'!$A$38:$C$43,2,FALSE)</f>
        <v>#N/A</v>
      </c>
      <c r="V409" s="83" t="str">
        <f t="shared" si="55"/>
        <v>,   / :  [ Company Code #]</v>
      </c>
    </row>
    <row r="410" spans="1:22" s="80" customFormat="1" ht="15" x14ac:dyDescent="0.25">
      <c r="A410" s="40"/>
      <c r="B410" s="40" t="e">
        <f>VLOOKUP(A410,'NETL Codes'!$A$1:$B$57,2,FALSE)</f>
        <v>#N/A</v>
      </c>
      <c r="C410" s="40"/>
      <c r="D410" s="40"/>
      <c r="E410" s="40"/>
      <c r="F410" s="40" t="s">
        <v>58</v>
      </c>
      <c r="G410" s="51" t="s">
        <v>206</v>
      </c>
      <c r="H410" s="79"/>
      <c r="I410" s="41"/>
      <c r="K410" s="81"/>
      <c r="L410" s="131" t="e">
        <f>VLOOKUP(Table1[[#This Row],[14 NETL Labor Support Area (Required)*
(See instructions, and select from pull-down menu.)]],'FTE Lookup fields'!$A$54:$B$57,2,FALSE)</f>
        <v>#N/A</v>
      </c>
      <c r="M410" s="93">
        <f t="shared" si="48"/>
        <v>0</v>
      </c>
      <c r="N410" s="94">
        <f t="shared" si="49"/>
        <v>0</v>
      </c>
      <c r="O410" s="94">
        <f t="shared" si="50"/>
        <v>0</v>
      </c>
      <c r="P410" s="94">
        <f t="shared" si="51"/>
        <v>0</v>
      </c>
      <c r="Q410" s="94">
        <f t="shared" si="52"/>
        <v>0</v>
      </c>
      <c r="R410" s="94">
        <f t="shared" si="53"/>
        <v>0</v>
      </c>
      <c r="S410" s="94">
        <f t="shared" si="54"/>
        <v>0</v>
      </c>
      <c r="T410" t="e">
        <f>VLOOKUP(G410,'FTE Lookup fields'!$A$38:$C$43,3,FALSE)</f>
        <v>#N/A</v>
      </c>
      <c r="U410" t="e">
        <f>VLOOKUP(G410,'FTE Lookup fields'!$A$38:$C$43,2,FALSE)</f>
        <v>#N/A</v>
      </c>
      <c r="V410" s="83" t="str">
        <f t="shared" si="55"/>
        <v>,   / :  [ Company Code #]</v>
      </c>
    </row>
    <row r="411" spans="1:22" s="80" customFormat="1" ht="15" x14ac:dyDescent="0.25">
      <c r="A411" s="40"/>
      <c r="B411" s="40" t="e">
        <f>VLOOKUP(A411,'NETL Codes'!$A$1:$B$57,2,FALSE)</f>
        <v>#N/A</v>
      </c>
      <c r="C411" s="40"/>
      <c r="D411" s="40"/>
      <c r="E411" s="40"/>
      <c r="F411" s="40" t="s">
        <v>58</v>
      </c>
      <c r="G411" s="51" t="s">
        <v>206</v>
      </c>
      <c r="H411" s="79"/>
      <c r="I411" s="41"/>
      <c r="K411" s="81"/>
      <c r="L411" s="131" t="e">
        <f>VLOOKUP(Table1[[#This Row],[14 NETL Labor Support Area (Required)*
(See instructions, and select from pull-down menu.)]],'FTE Lookup fields'!$A$54:$B$57,2,FALSE)</f>
        <v>#N/A</v>
      </c>
      <c r="M411" s="93">
        <f t="shared" si="48"/>
        <v>0</v>
      </c>
      <c r="N411" s="94">
        <f t="shared" si="49"/>
        <v>0</v>
      </c>
      <c r="O411" s="94">
        <f t="shared" si="50"/>
        <v>0</v>
      </c>
      <c r="P411" s="94">
        <f t="shared" si="51"/>
        <v>0</v>
      </c>
      <c r="Q411" s="94">
        <f t="shared" si="52"/>
        <v>0</v>
      </c>
      <c r="R411" s="94">
        <f t="shared" si="53"/>
        <v>0</v>
      </c>
      <c r="S411" s="94">
        <f t="shared" si="54"/>
        <v>0</v>
      </c>
      <c r="T411" t="e">
        <f>VLOOKUP(G411,'FTE Lookup fields'!$A$38:$C$43,3,FALSE)</f>
        <v>#N/A</v>
      </c>
      <c r="U411" t="e">
        <f>VLOOKUP(G411,'FTE Lookup fields'!$A$38:$C$43,2,FALSE)</f>
        <v>#N/A</v>
      </c>
      <c r="V411" s="83" t="str">
        <f t="shared" si="55"/>
        <v>,   / :  [ Company Code #]</v>
      </c>
    </row>
    <row r="412" spans="1:22" s="80" customFormat="1" ht="15" x14ac:dyDescent="0.25">
      <c r="A412" s="40"/>
      <c r="B412" s="40" t="e">
        <f>VLOOKUP(A412,'NETL Codes'!$A$1:$B$57,2,FALSE)</f>
        <v>#N/A</v>
      </c>
      <c r="C412" s="40"/>
      <c r="D412" s="40"/>
      <c r="E412" s="40"/>
      <c r="F412" s="40" t="s">
        <v>58</v>
      </c>
      <c r="G412" s="51" t="s">
        <v>206</v>
      </c>
      <c r="H412" s="79"/>
      <c r="I412" s="41"/>
      <c r="K412" s="81"/>
      <c r="L412" s="131" t="e">
        <f>VLOOKUP(Table1[[#This Row],[14 NETL Labor Support Area (Required)*
(See instructions, and select from pull-down menu.)]],'FTE Lookup fields'!$A$54:$B$57,2,FALSE)</f>
        <v>#N/A</v>
      </c>
      <c r="M412" s="93">
        <f t="shared" si="48"/>
        <v>0</v>
      </c>
      <c r="N412" s="94">
        <f t="shared" si="49"/>
        <v>0</v>
      </c>
      <c r="O412" s="94">
        <f t="shared" si="50"/>
        <v>0</v>
      </c>
      <c r="P412" s="94">
        <f t="shared" si="51"/>
        <v>0</v>
      </c>
      <c r="Q412" s="94">
        <f t="shared" si="52"/>
        <v>0</v>
      </c>
      <c r="R412" s="94">
        <f t="shared" si="53"/>
        <v>0</v>
      </c>
      <c r="S412" s="94">
        <f t="shared" si="54"/>
        <v>0</v>
      </c>
      <c r="T412" t="e">
        <f>VLOOKUP(G412,'FTE Lookup fields'!$A$38:$C$43,3,FALSE)</f>
        <v>#N/A</v>
      </c>
      <c r="U412" t="e">
        <f>VLOOKUP(G412,'FTE Lookup fields'!$A$38:$C$43,2,FALSE)</f>
        <v>#N/A</v>
      </c>
      <c r="V412" s="83" t="str">
        <f t="shared" si="55"/>
        <v>,   / :  [ Company Code #]</v>
      </c>
    </row>
    <row r="413" spans="1:22" s="80" customFormat="1" ht="15" x14ac:dyDescent="0.25">
      <c r="A413" s="40"/>
      <c r="B413" s="40" t="e">
        <f>VLOOKUP(A413,'NETL Codes'!$A$1:$B$57,2,FALSE)</f>
        <v>#N/A</v>
      </c>
      <c r="C413" s="40"/>
      <c r="D413" s="40"/>
      <c r="E413" s="40"/>
      <c r="F413" s="40" t="s">
        <v>58</v>
      </c>
      <c r="G413" s="51" t="s">
        <v>206</v>
      </c>
      <c r="H413" s="79"/>
      <c r="I413" s="41"/>
      <c r="K413" s="81"/>
      <c r="L413" s="131" t="e">
        <f>VLOOKUP(Table1[[#This Row],[14 NETL Labor Support Area (Required)*
(See instructions, and select from pull-down menu.)]],'FTE Lookup fields'!$A$54:$B$57,2,FALSE)</f>
        <v>#N/A</v>
      </c>
      <c r="M413" s="93">
        <f t="shared" si="48"/>
        <v>0</v>
      </c>
      <c r="N413" s="94">
        <f t="shared" si="49"/>
        <v>0</v>
      </c>
      <c r="O413" s="94">
        <f t="shared" si="50"/>
        <v>0</v>
      </c>
      <c r="P413" s="94">
        <f t="shared" si="51"/>
        <v>0</v>
      </c>
      <c r="Q413" s="94">
        <f t="shared" si="52"/>
        <v>0</v>
      </c>
      <c r="R413" s="94">
        <f t="shared" si="53"/>
        <v>0</v>
      </c>
      <c r="S413" s="94">
        <f t="shared" si="54"/>
        <v>0</v>
      </c>
      <c r="T413" t="e">
        <f>VLOOKUP(G413,'FTE Lookup fields'!$A$38:$C$43,3,FALSE)</f>
        <v>#N/A</v>
      </c>
      <c r="U413" t="e">
        <f>VLOOKUP(G413,'FTE Lookup fields'!$A$38:$C$43,2,FALSE)</f>
        <v>#N/A</v>
      </c>
      <c r="V413" s="83" t="str">
        <f t="shared" si="55"/>
        <v>,   / :  [ Company Code #]</v>
      </c>
    </row>
    <row r="414" spans="1:22" s="80" customFormat="1" ht="15" x14ac:dyDescent="0.25">
      <c r="A414" s="40"/>
      <c r="B414" s="40" t="e">
        <f>VLOOKUP(A414,'NETL Codes'!$A$1:$B$57,2,FALSE)</f>
        <v>#N/A</v>
      </c>
      <c r="C414" s="40"/>
      <c r="D414" s="40"/>
      <c r="E414" s="40"/>
      <c r="F414" s="40" t="s">
        <v>58</v>
      </c>
      <c r="G414" s="51" t="s">
        <v>206</v>
      </c>
      <c r="H414" s="79"/>
      <c r="I414" s="41"/>
      <c r="K414" s="81"/>
      <c r="L414" s="131" t="e">
        <f>VLOOKUP(Table1[[#This Row],[14 NETL Labor Support Area (Required)*
(See instructions, and select from pull-down menu.)]],'FTE Lookup fields'!$A$54:$B$57,2,FALSE)</f>
        <v>#N/A</v>
      </c>
      <c r="M414" s="93">
        <f t="shared" si="48"/>
        <v>0</v>
      </c>
      <c r="N414" s="94">
        <f t="shared" si="49"/>
        <v>0</v>
      </c>
      <c r="O414" s="94">
        <f t="shared" si="50"/>
        <v>0</v>
      </c>
      <c r="P414" s="94">
        <f t="shared" si="51"/>
        <v>0</v>
      </c>
      <c r="Q414" s="94">
        <f t="shared" si="52"/>
        <v>0</v>
      </c>
      <c r="R414" s="94">
        <f t="shared" si="53"/>
        <v>0</v>
      </c>
      <c r="S414" s="94">
        <f t="shared" si="54"/>
        <v>0</v>
      </c>
      <c r="T414" t="e">
        <f>VLOOKUP(G414,'FTE Lookup fields'!$A$38:$C$43,3,FALSE)</f>
        <v>#N/A</v>
      </c>
      <c r="U414" t="e">
        <f>VLOOKUP(G414,'FTE Lookup fields'!$A$38:$C$43,2,FALSE)</f>
        <v>#N/A</v>
      </c>
      <c r="V414" s="83" t="str">
        <f t="shared" si="55"/>
        <v>,   / :  [ Company Code #]</v>
      </c>
    </row>
    <row r="415" spans="1:22" s="80" customFormat="1" ht="15" x14ac:dyDescent="0.25">
      <c r="A415" s="40"/>
      <c r="B415" s="40" t="e">
        <f>VLOOKUP(A415,'NETL Codes'!$A$1:$B$57,2,FALSE)</f>
        <v>#N/A</v>
      </c>
      <c r="C415" s="40"/>
      <c r="D415" s="40"/>
      <c r="E415" s="40"/>
      <c r="F415" s="40" t="s">
        <v>58</v>
      </c>
      <c r="G415" s="51" t="s">
        <v>206</v>
      </c>
      <c r="H415" s="79"/>
      <c r="I415" s="41"/>
      <c r="K415" s="81"/>
      <c r="L415" s="131" t="e">
        <f>VLOOKUP(Table1[[#This Row],[14 NETL Labor Support Area (Required)*
(See instructions, and select from pull-down menu.)]],'FTE Lookup fields'!$A$54:$B$57,2,FALSE)</f>
        <v>#N/A</v>
      </c>
      <c r="M415" s="93">
        <f t="shared" si="48"/>
        <v>0</v>
      </c>
      <c r="N415" s="94">
        <f t="shared" si="49"/>
        <v>0</v>
      </c>
      <c r="O415" s="94">
        <f t="shared" si="50"/>
        <v>0</v>
      </c>
      <c r="P415" s="94">
        <f t="shared" si="51"/>
        <v>0</v>
      </c>
      <c r="Q415" s="94">
        <f t="shared" si="52"/>
        <v>0</v>
      </c>
      <c r="R415" s="94">
        <f t="shared" si="53"/>
        <v>0</v>
      </c>
      <c r="S415" s="94">
        <f t="shared" si="54"/>
        <v>0</v>
      </c>
      <c r="T415" t="e">
        <f>VLOOKUP(G415,'FTE Lookup fields'!$A$38:$C$43,3,FALSE)</f>
        <v>#N/A</v>
      </c>
      <c r="U415" t="e">
        <f>VLOOKUP(G415,'FTE Lookup fields'!$A$38:$C$43,2,FALSE)</f>
        <v>#N/A</v>
      </c>
      <c r="V415" s="83" t="str">
        <f t="shared" si="55"/>
        <v>,   / :  [ Company Code #]</v>
      </c>
    </row>
    <row r="416" spans="1:22" s="80" customFormat="1" ht="15" x14ac:dyDescent="0.25">
      <c r="A416" s="40"/>
      <c r="B416" s="40" t="e">
        <f>VLOOKUP(A416,'NETL Codes'!$A$1:$B$57,2,FALSE)</f>
        <v>#N/A</v>
      </c>
      <c r="C416" s="40"/>
      <c r="D416" s="40"/>
      <c r="E416" s="40"/>
      <c r="F416" s="40" t="s">
        <v>58</v>
      </c>
      <c r="G416" s="51" t="s">
        <v>206</v>
      </c>
      <c r="H416" s="79"/>
      <c r="I416" s="41"/>
      <c r="K416" s="81"/>
      <c r="L416" s="131" t="e">
        <f>VLOOKUP(Table1[[#This Row],[14 NETL Labor Support Area (Required)*
(See instructions, and select from pull-down menu.)]],'FTE Lookup fields'!$A$54:$B$57,2,FALSE)</f>
        <v>#N/A</v>
      </c>
      <c r="M416" s="93">
        <f t="shared" si="48"/>
        <v>0</v>
      </c>
      <c r="N416" s="94">
        <f t="shared" si="49"/>
        <v>0</v>
      </c>
      <c r="O416" s="94">
        <f t="shared" si="50"/>
        <v>0</v>
      </c>
      <c r="P416" s="94">
        <f t="shared" si="51"/>
        <v>0</v>
      </c>
      <c r="Q416" s="94">
        <f t="shared" si="52"/>
        <v>0</v>
      </c>
      <c r="R416" s="94">
        <f t="shared" si="53"/>
        <v>0</v>
      </c>
      <c r="S416" s="94">
        <f t="shared" si="54"/>
        <v>0</v>
      </c>
      <c r="T416" t="e">
        <f>VLOOKUP(G416,'FTE Lookup fields'!$A$38:$C$43,3,FALSE)</f>
        <v>#N/A</v>
      </c>
      <c r="U416" t="e">
        <f>VLOOKUP(G416,'FTE Lookup fields'!$A$38:$C$43,2,FALSE)</f>
        <v>#N/A</v>
      </c>
      <c r="V416" s="83" t="str">
        <f t="shared" si="55"/>
        <v>,   / :  [ Company Code #]</v>
      </c>
    </row>
    <row r="417" spans="1:22" s="80" customFormat="1" ht="15" x14ac:dyDescent="0.25">
      <c r="A417" s="40"/>
      <c r="B417" s="40" t="e">
        <f>VLOOKUP(A417,'NETL Codes'!$A$1:$B$57,2,FALSE)</f>
        <v>#N/A</v>
      </c>
      <c r="C417" s="40"/>
      <c r="D417" s="40"/>
      <c r="E417" s="40"/>
      <c r="F417" s="40" t="s">
        <v>58</v>
      </c>
      <c r="G417" s="51" t="s">
        <v>206</v>
      </c>
      <c r="H417" s="79"/>
      <c r="I417" s="41"/>
      <c r="K417" s="81"/>
      <c r="L417" s="131" t="e">
        <f>VLOOKUP(Table1[[#This Row],[14 NETL Labor Support Area (Required)*
(See instructions, and select from pull-down menu.)]],'FTE Lookup fields'!$A$54:$B$57,2,FALSE)</f>
        <v>#N/A</v>
      </c>
      <c r="M417" s="93">
        <f t="shared" si="48"/>
        <v>0</v>
      </c>
      <c r="N417" s="94">
        <f t="shared" si="49"/>
        <v>0</v>
      </c>
      <c r="O417" s="94">
        <f t="shared" si="50"/>
        <v>0</v>
      </c>
      <c r="P417" s="94">
        <f t="shared" si="51"/>
        <v>0</v>
      </c>
      <c r="Q417" s="94">
        <f t="shared" si="52"/>
        <v>0</v>
      </c>
      <c r="R417" s="94">
        <f t="shared" si="53"/>
        <v>0</v>
      </c>
      <c r="S417" s="94">
        <f t="shared" si="54"/>
        <v>0</v>
      </c>
      <c r="T417" t="e">
        <f>VLOOKUP(G417,'FTE Lookup fields'!$A$38:$C$43,3,FALSE)</f>
        <v>#N/A</v>
      </c>
      <c r="U417" t="e">
        <f>VLOOKUP(G417,'FTE Lookup fields'!$A$38:$C$43,2,FALSE)</f>
        <v>#N/A</v>
      </c>
      <c r="V417" s="83" t="str">
        <f t="shared" si="55"/>
        <v>,   / :  [ Company Code #]</v>
      </c>
    </row>
    <row r="418" spans="1:22" s="80" customFormat="1" ht="15" x14ac:dyDescent="0.25">
      <c r="A418" s="40"/>
      <c r="B418" s="40" t="e">
        <f>VLOOKUP(A418,'NETL Codes'!$A$1:$B$57,2,FALSE)</f>
        <v>#N/A</v>
      </c>
      <c r="C418" s="40"/>
      <c r="D418" s="40"/>
      <c r="E418" s="40"/>
      <c r="F418" s="40" t="s">
        <v>58</v>
      </c>
      <c r="G418" s="51" t="s">
        <v>206</v>
      </c>
      <c r="H418" s="79"/>
      <c r="I418" s="41"/>
      <c r="K418" s="81"/>
      <c r="L418" s="131" t="e">
        <f>VLOOKUP(Table1[[#This Row],[14 NETL Labor Support Area (Required)*
(See instructions, and select from pull-down menu.)]],'FTE Lookup fields'!$A$54:$B$57,2,FALSE)</f>
        <v>#N/A</v>
      </c>
      <c r="M418" s="93">
        <f t="shared" si="48"/>
        <v>0</v>
      </c>
      <c r="N418" s="94">
        <f t="shared" si="49"/>
        <v>0</v>
      </c>
      <c r="O418" s="94">
        <f t="shared" si="50"/>
        <v>0</v>
      </c>
      <c r="P418" s="94">
        <f t="shared" si="51"/>
        <v>0</v>
      </c>
      <c r="Q418" s="94">
        <f t="shared" si="52"/>
        <v>0</v>
      </c>
      <c r="R418" s="94">
        <f t="shared" si="53"/>
        <v>0</v>
      </c>
      <c r="S418" s="94">
        <f t="shared" si="54"/>
        <v>0</v>
      </c>
      <c r="T418" t="e">
        <f>VLOOKUP(G418,'FTE Lookup fields'!$A$38:$C$43,3,FALSE)</f>
        <v>#N/A</v>
      </c>
      <c r="U418" t="e">
        <f>VLOOKUP(G418,'FTE Lookup fields'!$A$38:$C$43,2,FALSE)</f>
        <v>#N/A</v>
      </c>
      <c r="V418" s="83" t="str">
        <f t="shared" si="55"/>
        <v>,   / :  [ Company Code #]</v>
      </c>
    </row>
    <row r="419" spans="1:22" s="80" customFormat="1" ht="15" x14ac:dyDescent="0.25">
      <c r="A419" s="40"/>
      <c r="B419" s="40" t="e">
        <f>VLOOKUP(A419,'NETL Codes'!$A$1:$B$57,2,FALSE)</f>
        <v>#N/A</v>
      </c>
      <c r="C419" s="40"/>
      <c r="D419" s="40"/>
      <c r="E419" s="40"/>
      <c r="F419" s="40" t="s">
        <v>58</v>
      </c>
      <c r="G419" s="51" t="s">
        <v>206</v>
      </c>
      <c r="H419" s="79"/>
      <c r="I419" s="41"/>
      <c r="K419" s="81"/>
      <c r="L419" s="131" t="e">
        <f>VLOOKUP(Table1[[#This Row],[14 NETL Labor Support Area (Required)*
(See instructions, and select from pull-down menu.)]],'FTE Lookup fields'!$A$54:$B$57,2,FALSE)</f>
        <v>#N/A</v>
      </c>
      <c r="M419" s="93">
        <f t="shared" si="48"/>
        <v>0</v>
      </c>
      <c r="N419" s="94">
        <f t="shared" si="49"/>
        <v>0</v>
      </c>
      <c r="O419" s="94">
        <f t="shared" si="50"/>
        <v>0</v>
      </c>
      <c r="P419" s="94">
        <f t="shared" si="51"/>
        <v>0</v>
      </c>
      <c r="Q419" s="94">
        <f t="shared" si="52"/>
        <v>0</v>
      </c>
      <c r="R419" s="94">
        <f t="shared" si="53"/>
        <v>0</v>
      </c>
      <c r="S419" s="94">
        <f t="shared" si="54"/>
        <v>0</v>
      </c>
      <c r="T419" t="e">
        <f>VLOOKUP(G419,'FTE Lookup fields'!$A$38:$C$43,3,FALSE)</f>
        <v>#N/A</v>
      </c>
      <c r="U419" t="e">
        <f>VLOOKUP(G419,'FTE Lookup fields'!$A$38:$C$43,2,FALSE)</f>
        <v>#N/A</v>
      </c>
      <c r="V419" s="83" t="str">
        <f t="shared" si="55"/>
        <v>,   / :  [ Company Code #]</v>
      </c>
    </row>
    <row r="420" spans="1:22" s="80" customFormat="1" ht="15" x14ac:dyDescent="0.25">
      <c r="A420" s="40"/>
      <c r="B420" s="40" t="e">
        <f>VLOOKUP(A420,'NETL Codes'!$A$1:$B$57,2,FALSE)</f>
        <v>#N/A</v>
      </c>
      <c r="C420" s="40"/>
      <c r="D420" s="40"/>
      <c r="E420" s="40"/>
      <c r="F420" s="40" t="s">
        <v>58</v>
      </c>
      <c r="G420" s="51" t="s">
        <v>206</v>
      </c>
      <c r="H420" s="79"/>
      <c r="I420" s="41"/>
      <c r="K420" s="81"/>
      <c r="L420" s="131" t="e">
        <f>VLOOKUP(Table1[[#This Row],[14 NETL Labor Support Area (Required)*
(See instructions, and select from pull-down menu.)]],'FTE Lookup fields'!$A$54:$B$57,2,FALSE)</f>
        <v>#N/A</v>
      </c>
      <c r="M420" s="93">
        <f t="shared" si="48"/>
        <v>0</v>
      </c>
      <c r="N420" s="94">
        <f t="shared" si="49"/>
        <v>0</v>
      </c>
      <c r="O420" s="94">
        <f t="shared" si="50"/>
        <v>0</v>
      </c>
      <c r="P420" s="94">
        <f t="shared" si="51"/>
        <v>0</v>
      </c>
      <c r="Q420" s="94">
        <f t="shared" si="52"/>
        <v>0</v>
      </c>
      <c r="R420" s="94">
        <f t="shared" si="53"/>
        <v>0</v>
      </c>
      <c r="S420" s="94">
        <f t="shared" si="54"/>
        <v>0</v>
      </c>
      <c r="T420" t="e">
        <f>VLOOKUP(G420,'FTE Lookup fields'!$A$38:$C$43,3,FALSE)</f>
        <v>#N/A</v>
      </c>
      <c r="U420" t="e">
        <f>VLOOKUP(G420,'FTE Lookup fields'!$A$38:$C$43,2,FALSE)</f>
        <v>#N/A</v>
      </c>
      <c r="V420" s="83" t="str">
        <f t="shared" si="55"/>
        <v>,   / :  [ Company Code #]</v>
      </c>
    </row>
    <row r="421" spans="1:22" s="80" customFormat="1" ht="15" x14ac:dyDescent="0.25">
      <c r="A421" s="40"/>
      <c r="B421" s="40" t="e">
        <f>VLOOKUP(A421,'NETL Codes'!$A$1:$B$57,2,FALSE)</f>
        <v>#N/A</v>
      </c>
      <c r="C421" s="40"/>
      <c r="D421" s="40"/>
      <c r="E421" s="40"/>
      <c r="F421" s="40" t="s">
        <v>58</v>
      </c>
      <c r="G421" s="51" t="s">
        <v>206</v>
      </c>
      <c r="H421" s="79"/>
      <c r="I421" s="41"/>
      <c r="K421" s="81"/>
      <c r="L421" s="131" t="e">
        <f>VLOOKUP(Table1[[#This Row],[14 NETL Labor Support Area (Required)*
(See instructions, and select from pull-down menu.)]],'FTE Lookup fields'!$A$54:$B$57,2,FALSE)</f>
        <v>#N/A</v>
      </c>
      <c r="M421" s="93">
        <f t="shared" si="48"/>
        <v>0</v>
      </c>
      <c r="N421" s="94">
        <f t="shared" si="49"/>
        <v>0</v>
      </c>
      <c r="O421" s="94">
        <f t="shared" si="50"/>
        <v>0</v>
      </c>
      <c r="P421" s="94">
        <f t="shared" si="51"/>
        <v>0</v>
      </c>
      <c r="Q421" s="94">
        <f t="shared" si="52"/>
        <v>0</v>
      </c>
      <c r="R421" s="94">
        <f t="shared" si="53"/>
        <v>0</v>
      </c>
      <c r="S421" s="94">
        <f t="shared" si="54"/>
        <v>0</v>
      </c>
      <c r="T421" t="e">
        <f>VLOOKUP(G421,'FTE Lookup fields'!$A$38:$C$43,3,FALSE)</f>
        <v>#N/A</v>
      </c>
      <c r="U421" t="e">
        <f>VLOOKUP(G421,'FTE Lookup fields'!$A$38:$C$43,2,FALSE)</f>
        <v>#N/A</v>
      </c>
      <c r="V421" s="83" t="str">
        <f t="shared" si="55"/>
        <v>,   / :  [ Company Code #]</v>
      </c>
    </row>
    <row r="422" spans="1:22" s="80" customFormat="1" ht="15" x14ac:dyDescent="0.25">
      <c r="A422" s="40"/>
      <c r="B422" s="40" t="e">
        <f>VLOOKUP(A422,'NETL Codes'!$A$1:$B$57,2,FALSE)</f>
        <v>#N/A</v>
      </c>
      <c r="C422" s="40"/>
      <c r="D422" s="40"/>
      <c r="E422" s="40"/>
      <c r="F422" s="40" t="s">
        <v>58</v>
      </c>
      <c r="G422" s="51" t="s">
        <v>206</v>
      </c>
      <c r="H422" s="79"/>
      <c r="I422" s="41"/>
      <c r="K422" s="81"/>
      <c r="L422" s="131" t="e">
        <f>VLOOKUP(Table1[[#This Row],[14 NETL Labor Support Area (Required)*
(See instructions, and select from pull-down menu.)]],'FTE Lookup fields'!$A$54:$B$57,2,FALSE)</f>
        <v>#N/A</v>
      </c>
      <c r="M422" s="93">
        <f t="shared" si="48"/>
        <v>0</v>
      </c>
      <c r="N422" s="94">
        <f t="shared" si="49"/>
        <v>0</v>
      </c>
      <c r="O422" s="94">
        <f t="shared" si="50"/>
        <v>0</v>
      </c>
      <c r="P422" s="94">
        <f t="shared" si="51"/>
        <v>0</v>
      </c>
      <c r="Q422" s="94">
        <f t="shared" si="52"/>
        <v>0</v>
      </c>
      <c r="R422" s="94">
        <f t="shared" si="53"/>
        <v>0</v>
      </c>
      <c r="S422" s="94">
        <f t="shared" si="54"/>
        <v>0</v>
      </c>
      <c r="T422" t="e">
        <f>VLOOKUP(G422,'FTE Lookup fields'!$A$38:$C$43,3,FALSE)</f>
        <v>#N/A</v>
      </c>
      <c r="U422" t="e">
        <f>VLOOKUP(G422,'FTE Lookup fields'!$A$38:$C$43,2,FALSE)</f>
        <v>#N/A</v>
      </c>
      <c r="V422" s="83" t="str">
        <f t="shared" si="55"/>
        <v>,   / :  [ Company Code #]</v>
      </c>
    </row>
    <row r="423" spans="1:22" s="80" customFormat="1" ht="15" x14ac:dyDescent="0.25">
      <c r="A423" s="40"/>
      <c r="B423" s="40" t="e">
        <f>VLOOKUP(A423,'NETL Codes'!$A$1:$B$57,2,FALSE)</f>
        <v>#N/A</v>
      </c>
      <c r="C423" s="40"/>
      <c r="D423" s="40"/>
      <c r="E423" s="40"/>
      <c r="F423" s="40" t="s">
        <v>58</v>
      </c>
      <c r="G423" s="51" t="s">
        <v>206</v>
      </c>
      <c r="H423" s="79"/>
      <c r="I423" s="41"/>
      <c r="K423" s="81"/>
      <c r="L423" s="131" t="e">
        <f>VLOOKUP(Table1[[#This Row],[14 NETL Labor Support Area (Required)*
(See instructions, and select from pull-down menu.)]],'FTE Lookup fields'!$A$54:$B$57,2,FALSE)</f>
        <v>#N/A</v>
      </c>
      <c r="M423" s="93">
        <f t="shared" si="48"/>
        <v>0</v>
      </c>
      <c r="N423" s="94">
        <f t="shared" si="49"/>
        <v>0</v>
      </c>
      <c r="O423" s="94">
        <f t="shared" si="50"/>
        <v>0</v>
      </c>
      <c r="P423" s="94">
        <f t="shared" si="51"/>
        <v>0</v>
      </c>
      <c r="Q423" s="94">
        <f t="shared" si="52"/>
        <v>0</v>
      </c>
      <c r="R423" s="94">
        <f t="shared" si="53"/>
        <v>0</v>
      </c>
      <c r="S423" s="94">
        <f t="shared" si="54"/>
        <v>0</v>
      </c>
      <c r="T423" t="e">
        <f>VLOOKUP(G423,'FTE Lookup fields'!$A$38:$C$43,3,FALSE)</f>
        <v>#N/A</v>
      </c>
      <c r="U423" t="e">
        <f>VLOOKUP(G423,'FTE Lookup fields'!$A$38:$C$43,2,FALSE)</f>
        <v>#N/A</v>
      </c>
      <c r="V423" s="83" t="str">
        <f t="shared" si="55"/>
        <v>,   / :  [ Company Code #]</v>
      </c>
    </row>
    <row r="424" spans="1:22" s="80" customFormat="1" ht="15" x14ac:dyDescent="0.25">
      <c r="A424" s="40"/>
      <c r="B424" s="40" t="e">
        <f>VLOOKUP(A424,'NETL Codes'!$A$1:$B$57,2,FALSE)</f>
        <v>#N/A</v>
      </c>
      <c r="C424" s="40"/>
      <c r="D424" s="40"/>
      <c r="E424" s="40"/>
      <c r="F424" s="40" t="s">
        <v>58</v>
      </c>
      <c r="G424" s="51" t="s">
        <v>206</v>
      </c>
      <c r="H424" s="79"/>
      <c r="I424" s="41"/>
      <c r="K424" s="81"/>
      <c r="L424" s="131" t="e">
        <f>VLOOKUP(Table1[[#This Row],[14 NETL Labor Support Area (Required)*
(See instructions, and select from pull-down menu.)]],'FTE Lookup fields'!$A$54:$B$57,2,FALSE)</f>
        <v>#N/A</v>
      </c>
      <c r="M424" s="93">
        <f t="shared" si="48"/>
        <v>0</v>
      </c>
      <c r="N424" s="94">
        <f t="shared" si="49"/>
        <v>0</v>
      </c>
      <c r="O424" s="94">
        <f t="shared" si="50"/>
        <v>0</v>
      </c>
      <c r="P424" s="94">
        <f t="shared" si="51"/>
        <v>0</v>
      </c>
      <c r="Q424" s="94">
        <f t="shared" si="52"/>
        <v>0</v>
      </c>
      <c r="R424" s="94">
        <f t="shared" si="53"/>
        <v>0</v>
      </c>
      <c r="S424" s="94">
        <f t="shared" si="54"/>
        <v>0</v>
      </c>
      <c r="T424" t="e">
        <f>VLOOKUP(G424,'FTE Lookup fields'!$A$38:$C$43,3,FALSE)</f>
        <v>#N/A</v>
      </c>
      <c r="U424" t="e">
        <f>VLOOKUP(G424,'FTE Lookup fields'!$A$38:$C$43,2,FALSE)</f>
        <v>#N/A</v>
      </c>
      <c r="V424" s="83" t="str">
        <f t="shared" si="55"/>
        <v>,   / :  [ Company Code #]</v>
      </c>
    </row>
    <row r="425" spans="1:22" s="80" customFormat="1" ht="15" x14ac:dyDescent="0.25">
      <c r="A425" s="40"/>
      <c r="B425" s="40" t="e">
        <f>VLOOKUP(A425,'NETL Codes'!$A$1:$B$57,2,FALSE)</f>
        <v>#N/A</v>
      </c>
      <c r="C425" s="40"/>
      <c r="D425" s="40"/>
      <c r="E425" s="40"/>
      <c r="F425" s="40" t="s">
        <v>58</v>
      </c>
      <c r="G425" s="51" t="s">
        <v>206</v>
      </c>
      <c r="H425" s="79"/>
      <c r="I425" s="41"/>
      <c r="K425" s="81"/>
      <c r="L425" s="131" t="e">
        <f>VLOOKUP(Table1[[#This Row],[14 NETL Labor Support Area (Required)*
(See instructions, and select from pull-down menu.)]],'FTE Lookup fields'!$A$54:$B$57,2,FALSE)</f>
        <v>#N/A</v>
      </c>
      <c r="M425" s="93">
        <f t="shared" si="48"/>
        <v>0</v>
      </c>
      <c r="N425" s="94">
        <f t="shared" si="49"/>
        <v>0</v>
      </c>
      <c r="O425" s="94">
        <f t="shared" si="50"/>
        <v>0</v>
      </c>
      <c r="P425" s="94">
        <f t="shared" si="51"/>
        <v>0</v>
      </c>
      <c r="Q425" s="94">
        <f t="shared" si="52"/>
        <v>0</v>
      </c>
      <c r="R425" s="94">
        <f t="shared" si="53"/>
        <v>0</v>
      </c>
      <c r="S425" s="94">
        <f t="shared" si="54"/>
        <v>0</v>
      </c>
      <c r="T425" t="e">
        <f>VLOOKUP(G425,'FTE Lookup fields'!$A$38:$C$43,3,FALSE)</f>
        <v>#N/A</v>
      </c>
      <c r="U425" t="e">
        <f>VLOOKUP(G425,'FTE Lookup fields'!$A$38:$C$43,2,FALSE)</f>
        <v>#N/A</v>
      </c>
      <c r="V425" s="83" t="str">
        <f t="shared" si="55"/>
        <v>,   / :  [ Company Code #]</v>
      </c>
    </row>
    <row r="426" spans="1:22" s="80" customFormat="1" ht="15" x14ac:dyDescent="0.25">
      <c r="A426" s="40"/>
      <c r="B426" s="40" t="e">
        <f>VLOOKUP(A426,'NETL Codes'!$A$1:$B$57,2,FALSE)</f>
        <v>#N/A</v>
      </c>
      <c r="C426" s="40"/>
      <c r="D426" s="40"/>
      <c r="E426" s="40"/>
      <c r="F426" s="40" t="s">
        <v>58</v>
      </c>
      <c r="G426" s="51" t="s">
        <v>206</v>
      </c>
      <c r="H426" s="79"/>
      <c r="I426" s="41"/>
      <c r="K426" s="81"/>
      <c r="L426" s="131" t="e">
        <f>VLOOKUP(Table1[[#This Row],[14 NETL Labor Support Area (Required)*
(See instructions, and select from pull-down menu.)]],'FTE Lookup fields'!$A$54:$B$57,2,FALSE)</f>
        <v>#N/A</v>
      </c>
      <c r="M426" s="93">
        <f t="shared" si="48"/>
        <v>0</v>
      </c>
      <c r="N426" s="94">
        <f t="shared" si="49"/>
        <v>0</v>
      </c>
      <c r="O426" s="94">
        <f t="shared" si="50"/>
        <v>0</v>
      </c>
      <c r="P426" s="94">
        <f t="shared" si="51"/>
        <v>0</v>
      </c>
      <c r="Q426" s="94">
        <f t="shared" si="52"/>
        <v>0</v>
      </c>
      <c r="R426" s="94">
        <f t="shared" si="53"/>
        <v>0</v>
      </c>
      <c r="S426" s="94">
        <f t="shared" si="54"/>
        <v>0</v>
      </c>
      <c r="T426" t="e">
        <f>VLOOKUP(G426,'FTE Lookup fields'!$A$38:$C$43,3,FALSE)</f>
        <v>#N/A</v>
      </c>
      <c r="U426" t="e">
        <f>VLOOKUP(G426,'FTE Lookup fields'!$A$38:$C$43,2,FALSE)</f>
        <v>#N/A</v>
      </c>
      <c r="V426" s="83" t="str">
        <f t="shared" si="55"/>
        <v>,   / :  [ Company Code #]</v>
      </c>
    </row>
    <row r="427" spans="1:22" s="80" customFormat="1" ht="15" x14ac:dyDescent="0.25">
      <c r="A427" s="40"/>
      <c r="B427" s="40" t="e">
        <f>VLOOKUP(A427,'NETL Codes'!$A$1:$B$57,2,FALSE)</f>
        <v>#N/A</v>
      </c>
      <c r="C427" s="40"/>
      <c r="D427" s="40"/>
      <c r="E427" s="40"/>
      <c r="F427" s="40" t="s">
        <v>58</v>
      </c>
      <c r="G427" s="51" t="s">
        <v>206</v>
      </c>
      <c r="H427" s="79"/>
      <c r="I427" s="41"/>
      <c r="K427" s="81"/>
      <c r="L427" s="131" t="e">
        <f>VLOOKUP(Table1[[#This Row],[14 NETL Labor Support Area (Required)*
(See instructions, and select from pull-down menu.)]],'FTE Lookup fields'!$A$54:$B$57,2,FALSE)</f>
        <v>#N/A</v>
      </c>
      <c r="M427" s="93">
        <f t="shared" si="48"/>
        <v>0</v>
      </c>
      <c r="N427" s="94">
        <f t="shared" si="49"/>
        <v>0</v>
      </c>
      <c r="O427" s="94">
        <f t="shared" si="50"/>
        <v>0</v>
      </c>
      <c r="P427" s="94">
        <f t="shared" si="51"/>
        <v>0</v>
      </c>
      <c r="Q427" s="94">
        <f t="shared" si="52"/>
        <v>0</v>
      </c>
      <c r="R427" s="94">
        <f t="shared" si="53"/>
        <v>0</v>
      </c>
      <c r="S427" s="94">
        <f t="shared" si="54"/>
        <v>0</v>
      </c>
      <c r="T427" t="e">
        <f>VLOOKUP(G427,'FTE Lookup fields'!$A$38:$C$43,3,FALSE)</f>
        <v>#N/A</v>
      </c>
      <c r="U427" t="e">
        <f>VLOOKUP(G427,'FTE Lookup fields'!$A$38:$C$43,2,FALSE)</f>
        <v>#N/A</v>
      </c>
      <c r="V427" s="83" t="str">
        <f t="shared" si="55"/>
        <v>,   / :  [ Company Code #]</v>
      </c>
    </row>
    <row r="428" spans="1:22" s="80" customFormat="1" ht="15" x14ac:dyDescent="0.25">
      <c r="A428" s="40"/>
      <c r="B428" s="40" t="e">
        <f>VLOOKUP(A428,'NETL Codes'!$A$1:$B$57,2,FALSE)</f>
        <v>#N/A</v>
      </c>
      <c r="C428" s="40"/>
      <c r="D428" s="40"/>
      <c r="E428" s="40"/>
      <c r="F428" s="40" t="s">
        <v>58</v>
      </c>
      <c r="G428" s="51" t="s">
        <v>206</v>
      </c>
      <c r="H428" s="79"/>
      <c r="I428" s="41"/>
      <c r="K428" s="81"/>
      <c r="L428" s="131" t="e">
        <f>VLOOKUP(Table1[[#This Row],[14 NETL Labor Support Area (Required)*
(See instructions, and select from pull-down menu.)]],'FTE Lookup fields'!$A$54:$B$57,2,FALSE)</f>
        <v>#N/A</v>
      </c>
      <c r="M428" s="93">
        <f t="shared" si="48"/>
        <v>0</v>
      </c>
      <c r="N428" s="94">
        <f t="shared" si="49"/>
        <v>0</v>
      </c>
      <c r="O428" s="94">
        <f t="shared" si="50"/>
        <v>0</v>
      </c>
      <c r="P428" s="94">
        <f t="shared" si="51"/>
        <v>0</v>
      </c>
      <c r="Q428" s="94">
        <f t="shared" si="52"/>
        <v>0</v>
      </c>
      <c r="R428" s="94">
        <f t="shared" si="53"/>
        <v>0</v>
      </c>
      <c r="S428" s="94">
        <f t="shared" si="54"/>
        <v>0</v>
      </c>
      <c r="T428" t="e">
        <f>VLOOKUP(G428,'FTE Lookup fields'!$A$38:$C$43,3,FALSE)</f>
        <v>#N/A</v>
      </c>
      <c r="U428" t="e">
        <f>VLOOKUP(G428,'FTE Lookup fields'!$A$38:$C$43,2,FALSE)</f>
        <v>#N/A</v>
      </c>
      <c r="V428" s="83" t="str">
        <f t="shared" si="55"/>
        <v>,   / :  [ Company Code #]</v>
      </c>
    </row>
    <row r="429" spans="1:22" s="80" customFormat="1" ht="15" x14ac:dyDescent="0.25">
      <c r="A429" s="40"/>
      <c r="B429" s="40" t="e">
        <f>VLOOKUP(A429,'NETL Codes'!$A$1:$B$57,2,FALSE)</f>
        <v>#N/A</v>
      </c>
      <c r="C429" s="40"/>
      <c r="D429" s="40"/>
      <c r="E429" s="40"/>
      <c r="F429" s="40" t="s">
        <v>58</v>
      </c>
      <c r="G429" s="51" t="s">
        <v>206</v>
      </c>
      <c r="H429" s="79"/>
      <c r="I429" s="41"/>
      <c r="K429" s="81"/>
      <c r="L429" s="131" t="e">
        <f>VLOOKUP(Table1[[#This Row],[14 NETL Labor Support Area (Required)*
(See instructions, and select from pull-down menu.)]],'FTE Lookup fields'!$A$54:$B$57,2,FALSE)</f>
        <v>#N/A</v>
      </c>
      <c r="M429" s="93">
        <f t="shared" si="48"/>
        <v>0</v>
      </c>
      <c r="N429" s="94">
        <f t="shared" si="49"/>
        <v>0</v>
      </c>
      <c r="O429" s="94">
        <f t="shared" si="50"/>
        <v>0</v>
      </c>
      <c r="P429" s="94">
        <f t="shared" si="51"/>
        <v>0</v>
      </c>
      <c r="Q429" s="94">
        <f t="shared" si="52"/>
        <v>0</v>
      </c>
      <c r="R429" s="94">
        <f t="shared" si="53"/>
        <v>0</v>
      </c>
      <c r="S429" s="94">
        <f t="shared" si="54"/>
        <v>0</v>
      </c>
      <c r="T429" t="e">
        <f>VLOOKUP(G429,'FTE Lookup fields'!$A$38:$C$43,3,FALSE)</f>
        <v>#N/A</v>
      </c>
      <c r="U429" t="e">
        <f>VLOOKUP(G429,'FTE Lookup fields'!$A$38:$C$43,2,FALSE)</f>
        <v>#N/A</v>
      </c>
      <c r="V429" s="83" t="str">
        <f t="shared" si="55"/>
        <v>,   / :  [ Company Code #]</v>
      </c>
    </row>
    <row r="430" spans="1:22" s="80" customFormat="1" ht="15" x14ac:dyDescent="0.25">
      <c r="A430" s="40"/>
      <c r="B430" s="40" t="e">
        <f>VLOOKUP(A430,'NETL Codes'!$A$1:$B$57,2,FALSE)</f>
        <v>#N/A</v>
      </c>
      <c r="C430" s="40"/>
      <c r="D430" s="40"/>
      <c r="E430" s="40"/>
      <c r="F430" s="40" t="s">
        <v>58</v>
      </c>
      <c r="G430" s="51" t="s">
        <v>206</v>
      </c>
      <c r="H430" s="79"/>
      <c r="I430" s="41"/>
      <c r="K430" s="81"/>
      <c r="L430" s="131" t="e">
        <f>VLOOKUP(Table1[[#This Row],[14 NETL Labor Support Area (Required)*
(See instructions, and select from pull-down menu.)]],'FTE Lookup fields'!$A$54:$B$57,2,FALSE)</f>
        <v>#N/A</v>
      </c>
      <c r="M430" s="93">
        <f t="shared" si="48"/>
        <v>0</v>
      </c>
      <c r="N430" s="94">
        <f t="shared" si="49"/>
        <v>0</v>
      </c>
      <c r="O430" s="94">
        <f t="shared" si="50"/>
        <v>0</v>
      </c>
      <c r="P430" s="94">
        <f t="shared" si="51"/>
        <v>0</v>
      </c>
      <c r="Q430" s="94">
        <f t="shared" si="52"/>
        <v>0</v>
      </c>
      <c r="R430" s="94">
        <f t="shared" si="53"/>
        <v>0</v>
      </c>
      <c r="S430" s="94">
        <f t="shared" si="54"/>
        <v>0</v>
      </c>
      <c r="T430" t="e">
        <f>VLOOKUP(G430,'FTE Lookup fields'!$A$38:$C$43,3,FALSE)</f>
        <v>#N/A</v>
      </c>
      <c r="U430" t="e">
        <f>VLOOKUP(G430,'FTE Lookup fields'!$A$38:$C$43,2,FALSE)</f>
        <v>#N/A</v>
      </c>
      <c r="V430" s="83" t="str">
        <f t="shared" si="55"/>
        <v>,   / :  [ Company Code #]</v>
      </c>
    </row>
    <row r="431" spans="1:22" s="80" customFormat="1" ht="15" x14ac:dyDescent="0.25">
      <c r="A431" s="40"/>
      <c r="B431" s="40" t="e">
        <f>VLOOKUP(A431,'NETL Codes'!$A$1:$B$57,2,FALSE)</f>
        <v>#N/A</v>
      </c>
      <c r="C431" s="40"/>
      <c r="D431" s="40"/>
      <c r="E431" s="40"/>
      <c r="F431" s="40" t="s">
        <v>58</v>
      </c>
      <c r="G431" s="51" t="s">
        <v>206</v>
      </c>
      <c r="H431" s="79"/>
      <c r="I431" s="41"/>
      <c r="K431" s="81"/>
      <c r="L431" s="131" t="e">
        <f>VLOOKUP(Table1[[#This Row],[14 NETL Labor Support Area (Required)*
(See instructions, and select from pull-down menu.)]],'FTE Lookup fields'!$A$54:$B$57,2,FALSE)</f>
        <v>#N/A</v>
      </c>
      <c r="M431" s="93">
        <f t="shared" si="48"/>
        <v>0</v>
      </c>
      <c r="N431" s="94">
        <f t="shared" si="49"/>
        <v>0</v>
      </c>
      <c r="O431" s="94">
        <f t="shared" si="50"/>
        <v>0</v>
      </c>
      <c r="P431" s="94">
        <f t="shared" si="51"/>
        <v>0</v>
      </c>
      <c r="Q431" s="94">
        <f t="shared" si="52"/>
        <v>0</v>
      </c>
      <c r="R431" s="94">
        <f t="shared" si="53"/>
        <v>0</v>
      </c>
      <c r="S431" s="94">
        <f t="shared" si="54"/>
        <v>0</v>
      </c>
      <c r="T431" t="e">
        <f>VLOOKUP(G431,'FTE Lookup fields'!$A$38:$C$43,3,FALSE)</f>
        <v>#N/A</v>
      </c>
      <c r="U431" t="e">
        <f>VLOOKUP(G431,'FTE Lookup fields'!$A$38:$C$43,2,FALSE)</f>
        <v>#N/A</v>
      </c>
      <c r="V431" s="83" t="str">
        <f t="shared" si="55"/>
        <v>,   / :  [ Company Code #]</v>
      </c>
    </row>
    <row r="432" spans="1:22" s="80" customFormat="1" ht="15" x14ac:dyDescent="0.25">
      <c r="A432" s="40"/>
      <c r="B432" s="40" t="e">
        <f>VLOOKUP(A432,'NETL Codes'!$A$1:$B$57,2,FALSE)</f>
        <v>#N/A</v>
      </c>
      <c r="C432" s="40"/>
      <c r="D432" s="40"/>
      <c r="E432" s="40"/>
      <c r="F432" s="40" t="s">
        <v>58</v>
      </c>
      <c r="G432" s="51" t="s">
        <v>206</v>
      </c>
      <c r="H432" s="79"/>
      <c r="I432" s="41"/>
      <c r="K432" s="81"/>
      <c r="L432" s="131" t="e">
        <f>VLOOKUP(Table1[[#This Row],[14 NETL Labor Support Area (Required)*
(See instructions, and select from pull-down menu.)]],'FTE Lookup fields'!$A$54:$B$57,2,FALSE)</f>
        <v>#N/A</v>
      </c>
      <c r="M432" s="93">
        <f t="shared" si="48"/>
        <v>0</v>
      </c>
      <c r="N432" s="94">
        <f t="shared" si="49"/>
        <v>0</v>
      </c>
      <c r="O432" s="94">
        <f t="shared" si="50"/>
        <v>0</v>
      </c>
      <c r="P432" s="94">
        <f t="shared" si="51"/>
        <v>0</v>
      </c>
      <c r="Q432" s="94">
        <f t="shared" si="52"/>
        <v>0</v>
      </c>
      <c r="R432" s="94">
        <f t="shared" si="53"/>
        <v>0</v>
      </c>
      <c r="S432" s="94">
        <f t="shared" si="54"/>
        <v>0</v>
      </c>
      <c r="T432" t="e">
        <f>VLOOKUP(G432,'FTE Lookup fields'!$A$38:$C$43,3,FALSE)</f>
        <v>#N/A</v>
      </c>
      <c r="U432" t="e">
        <f>VLOOKUP(G432,'FTE Lookup fields'!$A$38:$C$43,2,FALSE)</f>
        <v>#N/A</v>
      </c>
      <c r="V432" s="83" t="str">
        <f t="shared" si="55"/>
        <v>,   / :  [ Company Code #]</v>
      </c>
    </row>
    <row r="433" spans="1:22" s="80" customFormat="1" ht="15" x14ac:dyDescent="0.25">
      <c r="A433" s="40"/>
      <c r="B433" s="40" t="e">
        <f>VLOOKUP(A433,'NETL Codes'!$A$1:$B$57,2,FALSE)</f>
        <v>#N/A</v>
      </c>
      <c r="C433" s="40"/>
      <c r="D433" s="40"/>
      <c r="E433" s="40"/>
      <c r="F433" s="40" t="s">
        <v>58</v>
      </c>
      <c r="G433" s="51" t="s">
        <v>206</v>
      </c>
      <c r="H433" s="79"/>
      <c r="I433" s="41"/>
      <c r="K433" s="81"/>
      <c r="L433" s="131" t="e">
        <f>VLOOKUP(Table1[[#This Row],[14 NETL Labor Support Area (Required)*
(See instructions, and select from pull-down menu.)]],'FTE Lookup fields'!$A$54:$B$57,2,FALSE)</f>
        <v>#N/A</v>
      </c>
      <c r="M433" s="93">
        <f t="shared" si="48"/>
        <v>0</v>
      </c>
      <c r="N433" s="94">
        <f t="shared" si="49"/>
        <v>0</v>
      </c>
      <c r="O433" s="94">
        <f t="shared" si="50"/>
        <v>0</v>
      </c>
      <c r="P433" s="94">
        <f t="shared" si="51"/>
        <v>0</v>
      </c>
      <c r="Q433" s="94">
        <f t="shared" si="52"/>
        <v>0</v>
      </c>
      <c r="R433" s="94">
        <f t="shared" si="53"/>
        <v>0</v>
      </c>
      <c r="S433" s="94">
        <f t="shared" si="54"/>
        <v>0</v>
      </c>
      <c r="T433" t="e">
        <f>VLOOKUP(G433,'FTE Lookup fields'!$A$38:$C$43,3,FALSE)</f>
        <v>#N/A</v>
      </c>
      <c r="U433" t="e">
        <f>VLOOKUP(G433,'FTE Lookup fields'!$A$38:$C$43,2,FALSE)</f>
        <v>#N/A</v>
      </c>
      <c r="V433" s="83" t="str">
        <f t="shared" si="55"/>
        <v>,   / :  [ Company Code #]</v>
      </c>
    </row>
    <row r="434" spans="1:22" s="80" customFormat="1" ht="15" x14ac:dyDescent="0.25">
      <c r="A434" s="40"/>
      <c r="B434" s="40" t="e">
        <f>VLOOKUP(A434,'NETL Codes'!$A$1:$B$57,2,FALSE)</f>
        <v>#N/A</v>
      </c>
      <c r="C434" s="40"/>
      <c r="D434" s="40"/>
      <c r="E434" s="40"/>
      <c r="F434" s="40" t="s">
        <v>58</v>
      </c>
      <c r="G434" s="51" t="s">
        <v>206</v>
      </c>
      <c r="H434" s="79"/>
      <c r="I434" s="41"/>
      <c r="K434" s="81"/>
      <c r="L434" s="131" t="e">
        <f>VLOOKUP(Table1[[#This Row],[14 NETL Labor Support Area (Required)*
(See instructions, and select from pull-down menu.)]],'FTE Lookup fields'!$A$54:$B$57,2,FALSE)</f>
        <v>#N/A</v>
      </c>
      <c r="M434" s="93">
        <f t="shared" si="48"/>
        <v>0</v>
      </c>
      <c r="N434" s="94">
        <f t="shared" si="49"/>
        <v>0</v>
      </c>
      <c r="O434" s="94">
        <f t="shared" si="50"/>
        <v>0</v>
      </c>
      <c r="P434" s="94">
        <f t="shared" si="51"/>
        <v>0</v>
      </c>
      <c r="Q434" s="94">
        <f t="shared" si="52"/>
        <v>0</v>
      </c>
      <c r="R434" s="94">
        <f t="shared" si="53"/>
        <v>0</v>
      </c>
      <c r="S434" s="94">
        <f t="shared" si="54"/>
        <v>0</v>
      </c>
      <c r="T434" t="e">
        <f>VLOOKUP(G434,'FTE Lookup fields'!$A$38:$C$43,3,FALSE)</f>
        <v>#N/A</v>
      </c>
      <c r="U434" t="e">
        <f>VLOOKUP(G434,'FTE Lookup fields'!$A$38:$C$43,2,FALSE)</f>
        <v>#N/A</v>
      </c>
      <c r="V434" s="83" t="str">
        <f t="shared" si="55"/>
        <v>,   / :  [ Company Code #]</v>
      </c>
    </row>
    <row r="435" spans="1:22" s="80" customFormat="1" ht="15" x14ac:dyDescent="0.25">
      <c r="A435" s="40"/>
      <c r="B435" s="40" t="e">
        <f>VLOOKUP(A435,'NETL Codes'!$A$1:$B$57,2,FALSE)</f>
        <v>#N/A</v>
      </c>
      <c r="C435" s="40"/>
      <c r="D435" s="40"/>
      <c r="E435" s="40"/>
      <c r="F435" s="40" t="s">
        <v>58</v>
      </c>
      <c r="G435" s="51" t="s">
        <v>206</v>
      </c>
      <c r="H435" s="79"/>
      <c r="I435" s="41"/>
      <c r="K435" s="81"/>
      <c r="L435" s="131" t="e">
        <f>VLOOKUP(Table1[[#This Row],[14 NETL Labor Support Area (Required)*
(See instructions, and select from pull-down menu.)]],'FTE Lookup fields'!$A$54:$B$57,2,FALSE)</f>
        <v>#N/A</v>
      </c>
      <c r="M435" s="93">
        <f t="shared" si="48"/>
        <v>0</v>
      </c>
      <c r="N435" s="94">
        <f t="shared" si="49"/>
        <v>0</v>
      </c>
      <c r="O435" s="94">
        <f t="shared" si="50"/>
        <v>0</v>
      </c>
      <c r="P435" s="94">
        <f t="shared" si="51"/>
        <v>0</v>
      </c>
      <c r="Q435" s="94">
        <f t="shared" si="52"/>
        <v>0</v>
      </c>
      <c r="R435" s="94">
        <f t="shared" si="53"/>
        <v>0</v>
      </c>
      <c r="S435" s="94">
        <f t="shared" si="54"/>
        <v>0</v>
      </c>
      <c r="T435" t="e">
        <f>VLOOKUP(G435,'FTE Lookup fields'!$A$38:$C$43,3,FALSE)</f>
        <v>#N/A</v>
      </c>
      <c r="U435" t="e">
        <f>VLOOKUP(G435,'FTE Lookup fields'!$A$38:$C$43,2,FALSE)</f>
        <v>#N/A</v>
      </c>
      <c r="V435" s="83" t="str">
        <f t="shared" si="55"/>
        <v>,   / :  [ Company Code #]</v>
      </c>
    </row>
    <row r="436" spans="1:22" s="80" customFormat="1" ht="15" x14ac:dyDescent="0.25">
      <c r="A436" s="40"/>
      <c r="B436" s="40" t="e">
        <f>VLOOKUP(A436,'NETL Codes'!$A$1:$B$57,2,FALSE)</f>
        <v>#N/A</v>
      </c>
      <c r="C436" s="40"/>
      <c r="D436" s="40"/>
      <c r="E436" s="40"/>
      <c r="F436" s="40" t="s">
        <v>58</v>
      </c>
      <c r="G436" s="51" t="s">
        <v>206</v>
      </c>
      <c r="H436" s="79"/>
      <c r="I436" s="41"/>
      <c r="K436" s="81"/>
      <c r="L436" s="131" t="e">
        <f>VLOOKUP(Table1[[#This Row],[14 NETL Labor Support Area (Required)*
(See instructions, and select from pull-down menu.)]],'FTE Lookup fields'!$A$54:$B$57,2,FALSE)</f>
        <v>#N/A</v>
      </c>
      <c r="M436" s="93">
        <f t="shared" si="48"/>
        <v>0</v>
      </c>
      <c r="N436" s="94">
        <f t="shared" si="49"/>
        <v>0</v>
      </c>
      <c r="O436" s="94">
        <f t="shared" si="50"/>
        <v>0</v>
      </c>
      <c r="P436" s="94">
        <f t="shared" si="51"/>
        <v>0</v>
      </c>
      <c r="Q436" s="94">
        <f t="shared" si="52"/>
        <v>0</v>
      </c>
      <c r="R436" s="94">
        <f t="shared" si="53"/>
        <v>0</v>
      </c>
      <c r="S436" s="94">
        <f t="shared" si="54"/>
        <v>0</v>
      </c>
      <c r="T436" t="e">
        <f>VLOOKUP(G436,'FTE Lookup fields'!$A$38:$C$43,3,FALSE)</f>
        <v>#N/A</v>
      </c>
      <c r="U436" t="e">
        <f>VLOOKUP(G436,'FTE Lookup fields'!$A$38:$C$43,2,FALSE)</f>
        <v>#N/A</v>
      </c>
      <c r="V436" s="83" t="str">
        <f t="shared" si="55"/>
        <v>,   / :  [ Company Code #]</v>
      </c>
    </row>
    <row r="437" spans="1:22" s="80" customFormat="1" ht="15" x14ac:dyDescent="0.25">
      <c r="A437" s="40"/>
      <c r="B437" s="40" t="e">
        <f>VLOOKUP(A437,'NETL Codes'!$A$1:$B$57,2,FALSE)</f>
        <v>#N/A</v>
      </c>
      <c r="C437" s="40"/>
      <c r="D437" s="40"/>
      <c r="E437" s="40"/>
      <c r="F437" s="40" t="s">
        <v>58</v>
      </c>
      <c r="G437" s="51" t="s">
        <v>206</v>
      </c>
      <c r="H437" s="79"/>
      <c r="I437" s="41"/>
      <c r="K437" s="81"/>
      <c r="L437" s="131" t="e">
        <f>VLOOKUP(Table1[[#This Row],[14 NETL Labor Support Area (Required)*
(See instructions, and select from pull-down menu.)]],'FTE Lookup fields'!$A$54:$B$57,2,FALSE)</f>
        <v>#N/A</v>
      </c>
      <c r="M437" s="93">
        <f t="shared" si="48"/>
        <v>0</v>
      </c>
      <c r="N437" s="94">
        <f t="shared" si="49"/>
        <v>0</v>
      </c>
      <c r="O437" s="94">
        <f t="shared" si="50"/>
        <v>0</v>
      </c>
      <c r="P437" s="94">
        <f t="shared" si="51"/>
        <v>0</v>
      </c>
      <c r="Q437" s="94">
        <f t="shared" si="52"/>
        <v>0</v>
      </c>
      <c r="R437" s="94">
        <f t="shared" si="53"/>
        <v>0</v>
      </c>
      <c r="S437" s="94">
        <f t="shared" si="54"/>
        <v>0</v>
      </c>
      <c r="T437" t="e">
        <f>VLOOKUP(G437,'FTE Lookup fields'!$A$38:$C$43,3,FALSE)</f>
        <v>#N/A</v>
      </c>
      <c r="U437" t="e">
        <f>VLOOKUP(G437,'FTE Lookup fields'!$A$38:$C$43,2,FALSE)</f>
        <v>#N/A</v>
      </c>
      <c r="V437" s="83" t="str">
        <f t="shared" si="55"/>
        <v>,   / :  [ Company Code #]</v>
      </c>
    </row>
    <row r="438" spans="1:22" s="80" customFormat="1" ht="15" x14ac:dyDescent="0.25">
      <c r="A438" s="40"/>
      <c r="B438" s="40" t="e">
        <f>VLOOKUP(A438,'NETL Codes'!$A$1:$B$57,2,FALSE)</f>
        <v>#N/A</v>
      </c>
      <c r="C438" s="40"/>
      <c r="D438" s="40"/>
      <c r="E438" s="40"/>
      <c r="F438" s="40" t="s">
        <v>58</v>
      </c>
      <c r="G438" s="51" t="s">
        <v>206</v>
      </c>
      <c r="H438" s="79"/>
      <c r="I438" s="41"/>
      <c r="K438" s="81"/>
      <c r="L438" s="131" t="e">
        <f>VLOOKUP(Table1[[#This Row],[14 NETL Labor Support Area (Required)*
(See instructions, and select from pull-down menu.)]],'FTE Lookup fields'!$A$54:$B$57,2,FALSE)</f>
        <v>#N/A</v>
      </c>
      <c r="M438" s="93">
        <f t="shared" si="48"/>
        <v>0</v>
      </c>
      <c r="N438" s="94">
        <f t="shared" si="49"/>
        <v>0</v>
      </c>
      <c r="O438" s="94">
        <f t="shared" si="50"/>
        <v>0</v>
      </c>
      <c r="P438" s="94">
        <f t="shared" si="51"/>
        <v>0</v>
      </c>
      <c r="Q438" s="94">
        <f t="shared" si="52"/>
        <v>0</v>
      </c>
      <c r="R438" s="94">
        <f t="shared" si="53"/>
        <v>0</v>
      </c>
      <c r="S438" s="94">
        <f t="shared" si="54"/>
        <v>0</v>
      </c>
      <c r="T438" t="e">
        <f>VLOOKUP(G438,'FTE Lookup fields'!$A$38:$C$43,3,FALSE)</f>
        <v>#N/A</v>
      </c>
      <c r="U438" t="e">
        <f>VLOOKUP(G438,'FTE Lookup fields'!$A$38:$C$43,2,FALSE)</f>
        <v>#N/A</v>
      </c>
      <c r="V438" s="83" t="str">
        <f t="shared" si="55"/>
        <v>,   / :  [ Company Code #]</v>
      </c>
    </row>
    <row r="439" spans="1:22" s="80" customFormat="1" ht="15" x14ac:dyDescent="0.25">
      <c r="A439" s="40"/>
      <c r="B439" s="40" t="e">
        <f>VLOOKUP(A439,'NETL Codes'!$A$1:$B$57,2,FALSE)</f>
        <v>#N/A</v>
      </c>
      <c r="C439" s="40"/>
      <c r="D439" s="40"/>
      <c r="E439" s="40"/>
      <c r="F439" s="40" t="s">
        <v>58</v>
      </c>
      <c r="G439" s="51" t="s">
        <v>206</v>
      </c>
      <c r="H439" s="79"/>
      <c r="I439" s="41"/>
      <c r="K439" s="81"/>
      <c r="L439" s="131" t="e">
        <f>VLOOKUP(Table1[[#This Row],[14 NETL Labor Support Area (Required)*
(See instructions, and select from pull-down menu.)]],'FTE Lookup fields'!$A$54:$B$57,2,FALSE)</f>
        <v>#N/A</v>
      </c>
      <c r="M439" s="93">
        <f t="shared" si="48"/>
        <v>0</v>
      </c>
      <c r="N439" s="94">
        <f t="shared" si="49"/>
        <v>0</v>
      </c>
      <c r="O439" s="94">
        <f t="shared" si="50"/>
        <v>0</v>
      </c>
      <c r="P439" s="94">
        <f t="shared" si="51"/>
        <v>0</v>
      </c>
      <c r="Q439" s="94">
        <f t="shared" si="52"/>
        <v>0</v>
      </c>
      <c r="R439" s="94">
        <f t="shared" si="53"/>
        <v>0</v>
      </c>
      <c r="S439" s="94">
        <f t="shared" si="54"/>
        <v>0</v>
      </c>
      <c r="T439" t="e">
        <f>VLOOKUP(G439,'FTE Lookup fields'!$A$38:$C$43,3,FALSE)</f>
        <v>#N/A</v>
      </c>
      <c r="U439" t="e">
        <f>VLOOKUP(G439,'FTE Lookup fields'!$A$38:$C$43,2,FALSE)</f>
        <v>#N/A</v>
      </c>
      <c r="V439" s="83" t="str">
        <f t="shared" si="55"/>
        <v>,   / :  [ Company Code #]</v>
      </c>
    </row>
    <row r="440" spans="1:22" s="80" customFormat="1" ht="15" x14ac:dyDescent="0.25">
      <c r="A440" s="40"/>
      <c r="B440" s="40" t="e">
        <f>VLOOKUP(A440,'NETL Codes'!$A$1:$B$57,2,FALSE)</f>
        <v>#N/A</v>
      </c>
      <c r="C440" s="40"/>
      <c r="D440" s="40"/>
      <c r="E440" s="40"/>
      <c r="F440" s="40" t="s">
        <v>58</v>
      </c>
      <c r="G440" s="51" t="s">
        <v>206</v>
      </c>
      <c r="H440" s="79"/>
      <c r="I440" s="41"/>
      <c r="K440" s="81"/>
      <c r="L440" s="131" t="e">
        <f>VLOOKUP(Table1[[#This Row],[14 NETL Labor Support Area (Required)*
(See instructions, and select from pull-down menu.)]],'FTE Lookup fields'!$A$54:$B$57,2,FALSE)</f>
        <v>#N/A</v>
      </c>
      <c r="M440" s="93">
        <f t="shared" si="48"/>
        <v>0</v>
      </c>
      <c r="N440" s="94">
        <f t="shared" si="49"/>
        <v>0</v>
      </c>
      <c r="O440" s="94">
        <f t="shared" si="50"/>
        <v>0</v>
      </c>
      <c r="P440" s="94">
        <f t="shared" si="51"/>
        <v>0</v>
      </c>
      <c r="Q440" s="94">
        <f t="shared" si="52"/>
        <v>0</v>
      </c>
      <c r="R440" s="94">
        <f t="shared" si="53"/>
        <v>0</v>
      </c>
      <c r="S440" s="94">
        <f t="shared" si="54"/>
        <v>0</v>
      </c>
      <c r="T440" t="e">
        <f>VLOOKUP(G440,'FTE Lookup fields'!$A$38:$C$43,3,FALSE)</f>
        <v>#N/A</v>
      </c>
      <c r="U440" t="e">
        <f>VLOOKUP(G440,'FTE Lookup fields'!$A$38:$C$43,2,FALSE)</f>
        <v>#N/A</v>
      </c>
      <c r="V440" s="83" t="str">
        <f t="shared" si="55"/>
        <v>,   / :  [ Company Code #]</v>
      </c>
    </row>
    <row r="441" spans="1:22" s="80" customFormat="1" ht="15" x14ac:dyDescent="0.25">
      <c r="A441" s="40"/>
      <c r="B441" s="40" t="e">
        <f>VLOOKUP(A441,'NETL Codes'!$A$1:$B$57,2,FALSE)</f>
        <v>#N/A</v>
      </c>
      <c r="C441" s="40"/>
      <c r="D441" s="40"/>
      <c r="E441" s="40"/>
      <c r="F441" s="40" t="s">
        <v>58</v>
      </c>
      <c r="G441" s="51" t="s">
        <v>206</v>
      </c>
      <c r="H441" s="79"/>
      <c r="I441" s="41"/>
      <c r="K441" s="81"/>
      <c r="L441" s="131" t="e">
        <f>VLOOKUP(Table1[[#This Row],[14 NETL Labor Support Area (Required)*
(See instructions, and select from pull-down menu.)]],'FTE Lookup fields'!$A$54:$B$57,2,FALSE)</f>
        <v>#N/A</v>
      </c>
      <c r="M441" s="93">
        <f t="shared" si="48"/>
        <v>0</v>
      </c>
      <c r="N441" s="94">
        <f t="shared" si="49"/>
        <v>0</v>
      </c>
      <c r="O441" s="94">
        <f t="shared" si="50"/>
        <v>0</v>
      </c>
      <c r="P441" s="94">
        <f t="shared" si="51"/>
        <v>0</v>
      </c>
      <c r="Q441" s="94">
        <f t="shared" si="52"/>
        <v>0</v>
      </c>
      <c r="R441" s="94">
        <f t="shared" si="53"/>
        <v>0</v>
      </c>
      <c r="S441" s="94">
        <f t="shared" si="54"/>
        <v>0</v>
      </c>
      <c r="T441" t="e">
        <f>VLOOKUP(G441,'FTE Lookup fields'!$A$38:$C$43,3,FALSE)</f>
        <v>#N/A</v>
      </c>
      <c r="U441" t="e">
        <f>VLOOKUP(G441,'FTE Lookup fields'!$A$38:$C$43,2,FALSE)</f>
        <v>#N/A</v>
      </c>
      <c r="V441" s="83" t="str">
        <f t="shared" si="55"/>
        <v>,   / :  [ Company Code #]</v>
      </c>
    </row>
    <row r="442" spans="1:22" s="80" customFormat="1" ht="15" x14ac:dyDescent="0.25">
      <c r="A442" s="40"/>
      <c r="B442" s="40" t="e">
        <f>VLOOKUP(A442,'NETL Codes'!$A$1:$B$57,2,FALSE)</f>
        <v>#N/A</v>
      </c>
      <c r="C442" s="40"/>
      <c r="D442" s="40"/>
      <c r="E442" s="40"/>
      <c r="F442" s="40" t="s">
        <v>58</v>
      </c>
      <c r="G442" s="51" t="s">
        <v>206</v>
      </c>
      <c r="H442" s="79"/>
      <c r="I442" s="41"/>
      <c r="K442" s="81"/>
      <c r="L442" s="131" t="e">
        <f>VLOOKUP(Table1[[#This Row],[14 NETL Labor Support Area (Required)*
(See instructions, and select from pull-down menu.)]],'FTE Lookup fields'!$A$54:$B$57,2,FALSE)</f>
        <v>#N/A</v>
      </c>
      <c r="M442" s="93">
        <f t="shared" si="48"/>
        <v>0</v>
      </c>
      <c r="N442" s="94">
        <f t="shared" si="49"/>
        <v>0</v>
      </c>
      <c r="O442" s="94">
        <f t="shared" si="50"/>
        <v>0</v>
      </c>
      <c r="P442" s="94">
        <f t="shared" si="51"/>
        <v>0</v>
      </c>
      <c r="Q442" s="94">
        <f t="shared" si="52"/>
        <v>0</v>
      </c>
      <c r="R442" s="94">
        <f t="shared" si="53"/>
        <v>0</v>
      </c>
      <c r="S442" s="94">
        <f t="shared" si="54"/>
        <v>0</v>
      </c>
      <c r="T442" t="e">
        <f>VLOOKUP(G442,'FTE Lookup fields'!$A$38:$C$43,3,FALSE)</f>
        <v>#N/A</v>
      </c>
      <c r="U442" t="e">
        <f>VLOOKUP(G442,'FTE Lookup fields'!$A$38:$C$43,2,FALSE)</f>
        <v>#N/A</v>
      </c>
      <c r="V442" s="83" t="str">
        <f t="shared" si="55"/>
        <v>,   / :  [ Company Code #]</v>
      </c>
    </row>
    <row r="443" spans="1:22" s="80" customFormat="1" ht="15" x14ac:dyDescent="0.25">
      <c r="A443" s="40"/>
      <c r="B443" s="40" t="e">
        <f>VLOOKUP(A443,'NETL Codes'!$A$1:$B$57,2,FALSE)</f>
        <v>#N/A</v>
      </c>
      <c r="C443" s="40"/>
      <c r="D443" s="40"/>
      <c r="E443" s="40"/>
      <c r="F443" s="40" t="s">
        <v>58</v>
      </c>
      <c r="G443" s="51" t="s">
        <v>206</v>
      </c>
      <c r="H443" s="79"/>
      <c r="I443" s="41"/>
      <c r="K443" s="81"/>
      <c r="L443" s="131" t="e">
        <f>VLOOKUP(Table1[[#This Row],[14 NETL Labor Support Area (Required)*
(See instructions, and select from pull-down menu.)]],'FTE Lookup fields'!$A$54:$B$57,2,FALSE)</f>
        <v>#N/A</v>
      </c>
      <c r="M443" s="93">
        <f t="shared" si="48"/>
        <v>0</v>
      </c>
      <c r="N443" s="94">
        <f t="shared" si="49"/>
        <v>0</v>
      </c>
      <c r="O443" s="94">
        <f t="shared" si="50"/>
        <v>0</v>
      </c>
      <c r="P443" s="94">
        <f t="shared" si="51"/>
        <v>0</v>
      </c>
      <c r="Q443" s="94">
        <f t="shared" si="52"/>
        <v>0</v>
      </c>
      <c r="R443" s="94">
        <f t="shared" si="53"/>
        <v>0</v>
      </c>
      <c r="S443" s="94">
        <f t="shared" si="54"/>
        <v>0</v>
      </c>
      <c r="T443" t="e">
        <f>VLOOKUP(G443,'FTE Lookup fields'!$A$38:$C$43,3,FALSE)</f>
        <v>#N/A</v>
      </c>
      <c r="U443" t="e">
        <f>VLOOKUP(G443,'FTE Lookup fields'!$A$38:$C$43,2,FALSE)</f>
        <v>#N/A</v>
      </c>
      <c r="V443" s="83" t="str">
        <f t="shared" si="55"/>
        <v>,   / :  [ Company Code #]</v>
      </c>
    </row>
    <row r="444" spans="1:22" s="80" customFormat="1" ht="15" x14ac:dyDescent="0.25">
      <c r="A444" s="40"/>
      <c r="B444" s="40" t="e">
        <f>VLOOKUP(A444,'NETL Codes'!$A$1:$B$57,2,FALSE)</f>
        <v>#N/A</v>
      </c>
      <c r="C444" s="40"/>
      <c r="D444" s="40"/>
      <c r="E444" s="40"/>
      <c r="F444" s="40" t="s">
        <v>58</v>
      </c>
      <c r="G444" s="51" t="s">
        <v>206</v>
      </c>
      <c r="H444" s="79"/>
      <c r="I444" s="41"/>
      <c r="K444" s="81"/>
      <c r="L444" s="131" t="e">
        <f>VLOOKUP(Table1[[#This Row],[14 NETL Labor Support Area (Required)*
(See instructions, and select from pull-down menu.)]],'FTE Lookup fields'!$A$54:$B$57,2,FALSE)</f>
        <v>#N/A</v>
      </c>
      <c r="M444" s="93">
        <f t="shared" si="48"/>
        <v>0</v>
      </c>
      <c r="N444" s="94">
        <f t="shared" si="49"/>
        <v>0</v>
      </c>
      <c r="O444" s="94">
        <f t="shared" si="50"/>
        <v>0</v>
      </c>
      <c r="P444" s="94">
        <f t="shared" si="51"/>
        <v>0</v>
      </c>
      <c r="Q444" s="94">
        <f t="shared" si="52"/>
        <v>0</v>
      </c>
      <c r="R444" s="94">
        <f t="shared" si="53"/>
        <v>0</v>
      </c>
      <c r="S444" s="94">
        <f t="shared" si="54"/>
        <v>0</v>
      </c>
      <c r="T444" t="e">
        <f>VLOOKUP(G444,'FTE Lookup fields'!$A$38:$C$43,3,FALSE)</f>
        <v>#N/A</v>
      </c>
      <c r="U444" t="e">
        <f>VLOOKUP(G444,'FTE Lookup fields'!$A$38:$C$43,2,FALSE)</f>
        <v>#N/A</v>
      </c>
      <c r="V444" s="83" t="str">
        <f t="shared" si="55"/>
        <v>,   / :  [ Company Code #]</v>
      </c>
    </row>
    <row r="445" spans="1:22" s="80" customFormat="1" ht="15" x14ac:dyDescent="0.25">
      <c r="A445" s="40"/>
      <c r="B445" s="40" t="e">
        <f>VLOOKUP(A445,'NETL Codes'!$A$1:$B$57,2,FALSE)</f>
        <v>#N/A</v>
      </c>
      <c r="C445" s="40"/>
      <c r="D445" s="40"/>
      <c r="E445" s="40"/>
      <c r="F445" s="40" t="s">
        <v>58</v>
      </c>
      <c r="G445" s="51" t="s">
        <v>206</v>
      </c>
      <c r="H445" s="79"/>
      <c r="I445" s="41"/>
      <c r="K445" s="81"/>
      <c r="L445" s="131" t="e">
        <f>VLOOKUP(Table1[[#This Row],[14 NETL Labor Support Area (Required)*
(See instructions, and select from pull-down menu.)]],'FTE Lookup fields'!$A$54:$B$57,2,FALSE)</f>
        <v>#N/A</v>
      </c>
      <c r="M445" s="93">
        <f t="shared" si="48"/>
        <v>0</v>
      </c>
      <c r="N445" s="94">
        <f t="shared" si="49"/>
        <v>0</v>
      </c>
      <c r="O445" s="94">
        <f t="shared" si="50"/>
        <v>0</v>
      </c>
      <c r="P445" s="94">
        <f t="shared" si="51"/>
        <v>0</v>
      </c>
      <c r="Q445" s="94">
        <f t="shared" si="52"/>
        <v>0</v>
      </c>
      <c r="R445" s="94">
        <f t="shared" si="53"/>
        <v>0</v>
      </c>
      <c r="S445" s="94">
        <f t="shared" si="54"/>
        <v>0</v>
      </c>
      <c r="T445" t="e">
        <f>VLOOKUP(G445,'FTE Lookup fields'!$A$38:$C$43,3,FALSE)</f>
        <v>#N/A</v>
      </c>
      <c r="U445" t="e">
        <f>VLOOKUP(G445,'FTE Lookup fields'!$A$38:$C$43,2,FALSE)</f>
        <v>#N/A</v>
      </c>
      <c r="V445" s="83" t="str">
        <f t="shared" si="55"/>
        <v>,   / :  [ Company Code #]</v>
      </c>
    </row>
    <row r="446" spans="1:22" s="80" customFormat="1" ht="15" x14ac:dyDescent="0.25">
      <c r="A446" s="40"/>
      <c r="B446" s="40" t="e">
        <f>VLOOKUP(A446,'NETL Codes'!$A$1:$B$57,2,FALSE)</f>
        <v>#N/A</v>
      </c>
      <c r="C446" s="40"/>
      <c r="D446" s="40"/>
      <c r="E446" s="40"/>
      <c r="F446" s="40" t="s">
        <v>58</v>
      </c>
      <c r="G446" s="51" t="s">
        <v>206</v>
      </c>
      <c r="H446" s="79"/>
      <c r="I446" s="41"/>
      <c r="K446" s="81"/>
      <c r="L446" s="131" t="e">
        <f>VLOOKUP(Table1[[#This Row],[14 NETL Labor Support Area (Required)*
(See instructions, and select from pull-down menu.)]],'FTE Lookup fields'!$A$54:$B$57,2,FALSE)</f>
        <v>#N/A</v>
      </c>
      <c r="M446" s="93">
        <f t="shared" si="48"/>
        <v>0</v>
      </c>
      <c r="N446" s="94">
        <f t="shared" si="49"/>
        <v>0</v>
      </c>
      <c r="O446" s="94">
        <f t="shared" si="50"/>
        <v>0</v>
      </c>
      <c r="P446" s="94">
        <f t="shared" si="51"/>
        <v>0</v>
      </c>
      <c r="Q446" s="94">
        <f t="shared" si="52"/>
        <v>0</v>
      </c>
      <c r="R446" s="94">
        <f t="shared" si="53"/>
        <v>0</v>
      </c>
      <c r="S446" s="94">
        <f t="shared" si="54"/>
        <v>0</v>
      </c>
      <c r="T446" t="e">
        <f>VLOOKUP(G446,'FTE Lookup fields'!$A$38:$C$43,3,FALSE)</f>
        <v>#N/A</v>
      </c>
      <c r="U446" t="e">
        <f>VLOOKUP(G446,'FTE Lookup fields'!$A$38:$C$43,2,FALSE)</f>
        <v>#N/A</v>
      </c>
      <c r="V446" s="83" t="str">
        <f t="shared" si="55"/>
        <v>,   / :  [ Company Code #]</v>
      </c>
    </row>
    <row r="447" spans="1:22" s="80" customFormat="1" ht="15" x14ac:dyDescent="0.25">
      <c r="A447" s="40"/>
      <c r="B447" s="40" t="e">
        <f>VLOOKUP(A447,'NETL Codes'!$A$1:$B$57,2,FALSE)</f>
        <v>#N/A</v>
      </c>
      <c r="C447" s="40"/>
      <c r="D447" s="40"/>
      <c r="E447" s="40"/>
      <c r="F447" s="40" t="s">
        <v>58</v>
      </c>
      <c r="G447" s="51" t="s">
        <v>206</v>
      </c>
      <c r="H447" s="79"/>
      <c r="I447" s="41"/>
      <c r="K447" s="81"/>
      <c r="L447" s="131" t="e">
        <f>VLOOKUP(Table1[[#This Row],[14 NETL Labor Support Area (Required)*
(See instructions, and select from pull-down menu.)]],'FTE Lookup fields'!$A$54:$B$57,2,FALSE)</f>
        <v>#N/A</v>
      </c>
      <c r="M447" s="93">
        <f t="shared" si="48"/>
        <v>0</v>
      </c>
      <c r="N447" s="94">
        <f t="shared" si="49"/>
        <v>0</v>
      </c>
      <c r="O447" s="94">
        <f t="shared" si="50"/>
        <v>0</v>
      </c>
      <c r="P447" s="94">
        <f t="shared" si="51"/>
        <v>0</v>
      </c>
      <c r="Q447" s="94">
        <f t="shared" si="52"/>
        <v>0</v>
      </c>
      <c r="R447" s="94">
        <f t="shared" si="53"/>
        <v>0</v>
      </c>
      <c r="S447" s="94">
        <f t="shared" si="54"/>
        <v>0</v>
      </c>
      <c r="T447" t="e">
        <f>VLOOKUP(G447,'FTE Lookup fields'!$A$38:$C$43,3,FALSE)</f>
        <v>#N/A</v>
      </c>
      <c r="U447" t="e">
        <f>VLOOKUP(G447,'FTE Lookup fields'!$A$38:$C$43,2,FALSE)</f>
        <v>#N/A</v>
      </c>
      <c r="V447" s="83" t="str">
        <f t="shared" si="55"/>
        <v>,   / :  [ Company Code #]</v>
      </c>
    </row>
    <row r="448" spans="1:22" s="80" customFormat="1" ht="15" x14ac:dyDescent="0.25">
      <c r="A448" s="40"/>
      <c r="B448" s="40" t="e">
        <f>VLOOKUP(A448,'NETL Codes'!$A$1:$B$57,2,FALSE)</f>
        <v>#N/A</v>
      </c>
      <c r="C448" s="40"/>
      <c r="D448" s="40"/>
      <c r="E448" s="40"/>
      <c r="F448" s="40" t="s">
        <v>58</v>
      </c>
      <c r="G448" s="51" t="s">
        <v>206</v>
      </c>
      <c r="H448" s="79"/>
      <c r="I448" s="41"/>
      <c r="K448" s="81"/>
      <c r="L448" s="131" t="e">
        <f>VLOOKUP(Table1[[#This Row],[14 NETL Labor Support Area (Required)*
(See instructions, and select from pull-down menu.)]],'FTE Lookup fields'!$A$54:$B$57,2,FALSE)</f>
        <v>#N/A</v>
      </c>
      <c r="M448" s="93">
        <f t="shared" si="48"/>
        <v>0</v>
      </c>
      <c r="N448" s="94">
        <f t="shared" si="49"/>
        <v>0</v>
      </c>
      <c r="O448" s="94">
        <f t="shared" si="50"/>
        <v>0</v>
      </c>
      <c r="P448" s="94">
        <f t="shared" si="51"/>
        <v>0</v>
      </c>
      <c r="Q448" s="94">
        <f t="shared" si="52"/>
        <v>0</v>
      </c>
      <c r="R448" s="94">
        <f t="shared" si="53"/>
        <v>0</v>
      </c>
      <c r="S448" s="94">
        <f t="shared" si="54"/>
        <v>0</v>
      </c>
      <c r="T448" t="e">
        <f>VLOOKUP(G448,'FTE Lookup fields'!$A$38:$C$43,3,FALSE)</f>
        <v>#N/A</v>
      </c>
      <c r="U448" t="e">
        <f>VLOOKUP(G448,'FTE Lookup fields'!$A$38:$C$43,2,FALSE)</f>
        <v>#N/A</v>
      </c>
      <c r="V448" s="83" t="str">
        <f t="shared" si="55"/>
        <v>,   / :  [ Company Code #]</v>
      </c>
    </row>
    <row r="449" spans="1:22" s="80" customFormat="1" ht="15" x14ac:dyDescent="0.25">
      <c r="A449" s="40"/>
      <c r="B449" s="40" t="e">
        <f>VLOOKUP(A449,'NETL Codes'!$A$1:$B$57,2,FALSE)</f>
        <v>#N/A</v>
      </c>
      <c r="C449" s="40"/>
      <c r="D449" s="40"/>
      <c r="E449" s="40"/>
      <c r="F449" s="40" t="s">
        <v>58</v>
      </c>
      <c r="G449" s="51" t="s">
        <v>206</v>
      </c>
      <c r="H449" s="79"/>
      <c r="I449" s="41"/>
      <c r="K449" s="81"/>
      <c r="L449" s="131" t="e">
        <f>VLOOKUP(Table1[[#This Row],[14 NETL Labor Support Area (Required)*
(See instructions, and select from pull-down menu.)]],'FTE Lookup fields'!$A$54:$B$57,2,FALSE)</f>
        <v>#N/A</v>
      </c>
      <c r="M449" s="93">
        <f t="shared" si="48"/>
        <v>0</v>
      </c>
      <c r="N449" s="94">
        <f t="shared" si="49"/>
        <v>0</v>
      </c>
      <c r="O449" s="94">
        <f t="shared" si="50"/>
        <v>0</v>
      </c>
      <c r="P449" s="94">
        <f t="shared" si="51"/>
        <v>0</v>
      </c>
      <c r="Q449" s="94">
        <f t="shared" si="52"/>
        <v>0</v>
      </c>
      <c r="R449" s="94">
        <f t="shared" si="53"/>
        <v>0</v>
      </c>
      <c r="S449" s="94">
        <f t="shared" si="54"/>
        <v>0</v>
      </c>
      <c r="T449" t="e">
        <f>VLOOKUP(G449,'FTE Lookup fields'!$A$38:$C$43,3,FALSE)</f>
        <v>#N/A</v>
      </c>
      <c r="U449" t="e">
        <f>VLOOKUP(G449,'FTE Lookup fields'!$A$38:$C$43,2,FALSE)</f>
        <v>#N/A</v>
      </c>
      <c r="V449" s="83" t="str">
        <f t="shared" si="55"/>
        <v>,   / :  [ Company Code #]</v>
      </c>
    </row>
    <row r="450" spans="1:22" s="80" customFormat="1" ht="15" x14ac:dyDescent="0.25">
      <c r="A450" s="40"/>
      <c r="B450" s="40" t="e">
        <f>VLOOKUP(A450,'NETL Codes'!$A$1:$B$57,2,FALSE)</f>
        <v>#N/A</v>
      </c>
      <c r="C450" s="40"/>
      <c r="D450" s="40"/>
      <c r="E450" s="40"/>
      <c r="F450" s="40" t="s">
        <v>58</v>
      </c>
      <c r="G450" s="51" t="s">
        <v>206</v>
      </c>
      <c r="H450" s="79"/>
      <c r="I450" s="41"/>
      <c r="K450" s="81"/>
      <c r="L450" s="131" t="e">
        <f>VLOOKUP(Table1[[#This Row],[14 NETL Labor Support Area (Required)*
(See instructions, and select from pull-down menu.)]],'FTE Lookup fields'!$A$54:$B$57,2,FALSE)</f>
        <v>#N/A</v>
      </c>
      <c r="M450" s="93">
        <f t="shared" si="48"/>
        <v>0</v>
      </c>
      <c r="N450" s="94">
        <f t="shared" si="49"/>
        <v>0</v>
      </c>
      <c r="O450" s="94">
        <f t="shared" si="50"/>
        <v>0</v>
      </c>
      <c r="P450" s="94">
        <f t="shared" si="51"/>
        <v>0</v>
      </c>
      <c r="Q450" s="94">
        <f t="shared" si="52"/>
        <v>0</v>
      </c>
      <c r="R450" s="94">
        <f t="shared" si="53"/>
        <v>0</v>
      </c>
      <c r="S450" s="94">
        <f t="shared" si="54"/>
        <v>0</v>
      </c>
      <c r="T450" t="e">
        <f>VLOOKUP(G450,'FTE Lookup fields'!$A$38:$C$43,3,FALSE)</f>
        <v>#N/A</v>
      </c>
      <c r="U450" t="e">
        <f>VLOOKUP(G450,'FTE Lookup fields'!$A$38:$C$43,2,FALSE)</f>
        <v>#N/A</v>
      </c>
      <c r="V450" s="83" t="str">
        <f t="shared" si="55"/>
        <v>,   / :  [ Company Code #]</v>
      </c>
    </row>
    <row r="451" spans="1:22" s="80" customFormat="1" ht="15" x14ac:dyDescent="0.25">
      <c r="A451" s="40"/>
      <c r="B451" s="40" t="e">
        <f>VLOOKUP(A451,'NETL Codes'!$A$1:$B$57,2,FALSE)</f>
        <v>#N/A</v>
      </c>
      <c r="C451" s="40"/>
      <c r="D451" s="40"/>
      <c r="E451" s="40"/>
      <c r="F451" s="40" t="s">
        <v>58</v>
      </c>
      <c r="G451" s="51" t="s">
        <v>206</v>
      </c>
      <c r="H451" s="79"/>
      <c r="I451" s="41"/>
      <c r="K451" s="81"/>
      <c r="L451" s="131" t="e">
        <f>VLOOKUP(Table1[[#This Row],[14 NETL Labor Support Area (Required)*
(See instructions, and select from pull-down menu.)]],'FTE Lookup fields'!$A$54:$B$57,2,FALSE)</f>
        <v>#N/A</v>
      </c>
      <c r="M451" s="93">
        <f t="shared" si="48"/>
        <v>0</v>
      </c>
      <c r="N451" s="94">
        <f t="shared" si="49"/>
        <v>0</v>
      </c>
      <c r="O451" s="94">
        <f t="shared" si="50"/>
        <v>0</v>
      </c>
      <c r="P451" s="94">
        <f t="shared" si="51"/>
        <v>0</v>
      </c>
      <c r="Q451" s="94">
        <f t="shared" si="52"/>
        <v>0</v>
      </c>
      <c r="R451" s="94">
        <f t="shared" si="53"/>
        <v>0</v>
      </c>
      <c r="S451" s="94">
        <f t="shared" si="54"/>
        <v>0</v>
      </c>
      <c r="T451" t="e">
        <f>VLOOKUP(G451,'FTE Lookup fields'!$A$38:$C$43,3,FALSE)</f>
        <v>#N/A</v>
      </c>
      <c r="U451" t="e">
        <f>VLOOKUP(G451,'FTE Lookup fields'!$A$38:$C$43,2,FALSE)</f>
        <v>#N/A</v>
      </c>
      <c r="V451" s="83" t="str">
        <f t="shared" si="55"/>
        <v>,   / :  [ Company Code #]</v>
      </c>
    </row>
    <row r="452" spans="1:22" s="80" customFormat="1" ht="15" x14ac:dyDescent="0.25">
      <c r="A452" s="40"/>
      <c r="B452" s="40" t="e">
        <f>VLOOKUP(A452,'NETL Codes'!$A$1:$B$57,2,FALSE)</f>
        <v>#N/A</v>
      </c>
      <c r="C452" s="40"/>
      <c r="D452" s="40"/>
      <c r="E452" s="40"/>
      <c r="F452" s="40" t="s">
        <v>58</v>
      </c>
      <c r="G452" s="51" t="s">
        <v>206</v>
      </c>
      <c r="H452" s="79"/>
      <c r="I452" s="41"/>
      <c r="K452" s="81"/>
      <c r="L452" s="131" t="e">
        <f>VLOOKUP(Table1[[#This Row],[14 NETL Labor Support Area (Required)*
(See instructions, and select from pull-down menu.)]],'FTE Lookup fields'!$A$54:$B$57,2,FALSE)</f>
        <v>#N/A</v>
      </c>
      <c r="M452" s="93">
        <f t="shared" si="48"/>
        <v>0</v>
      </c>
      <c r="N452" s="94">
        <f t="shared" si="49"/>
        <v>0</v>
      </c>
      <c r="O452" s="94">
        <f t="shared" si="50"/>
        <v>0</v>
      </c>
      <c r="P452" s="94">
        <f t="shared" si="51"/>
        <v>0</v>
      </c>
      <c r="Q452" s="94">
        <f t="shared" si="52"/>
        <v>0</v>
      </c>
      <c r="R452" s="94">
        <f t="shared" si="53"/>
        <v>0</v>
      </c>
      <c r="S452" s="94">
        <f t="shared" si="54"/>
        <v>0</v>
      </c>
      <c r="T452" t="e">
        <f>VLOOKUP(G452,'FTE Lookup fields'!$A$38:$C$43,3,FALSE)</f>
        <v>#N/A</v>
      </c>
      <c r="U452" t="e">
        <f>VLOOKUP(G452,'FTE Lookup fields'!$A$38:$C$43,2,FALSE)</f>
        <v>#N/A</v>
      </c>
      <c r="V452" s="83" t="str">
        <f t="shared" si="55"/>
        <v>,   / :  [ Company Code #]</v>
      </c>
    </row>
    <row r="453" spans="1:22" s="80" customFormat="1" ht="15" x14ac:dyDescent="0.25">
      <c r="A453" s="40"/>
      <c r="B453" s="40" t="e">
        <f>VLOOKUP(A453,'NETL Codes'!$A$1:$B$57,2,FALSE)</f>
        <v>#N/A</v>
      </c>
      <c r="C453" s="40"/>
      <c r="D453" s="40"/>
      <c r="E453" s="40"/>
      <c r="F453" s="40" t="s">
        <v>58</v>
      </c>
      <c r="G453" s="51" t="s">
        <v>206</v>
      </c>
      <c r="H453" s="79"/>
      <c r="I453" s="41"/>
      <c r="K453" s="81"/>
      <c r="L453" s="131" t="e">
        <f>VLOOKUP(Table1[[#This Row],[14 NETL Labor Support Area (Required)*
(See instructions, and select from pull-down menu.)]],'FTE Lookup fields'!$A$54:$B$57,2,FALSE)</f>
        <v>#N/A</v>
      </c>
      <c r="M453" s="93">
        <f t="shared" si="48"/>
        <v>0</v>
      </c>
      <c r="N453" s="94">
        <f t="shared" si="49"/>
        <v>0</v>
      </c>
      <c r="O453" s="94">
        <f t="shared" si="50"/>
        <v>0</v>
      </c>
      <c r="P453" s="94">
        <f t="shared" si="51"/>
        <v>0</v>
      </c>
      <c r="Q453" s="94">
        <f t="shared" si="52"/>
        <v>0</v>
      </c>
      <c r="R453" s="94">
        <f t="shared" si="53"/>
        <v>0</v>
      </c>
      <c r="S453" s="94">
        <f t="shared" si="54"/>
        <v>0</v>
      </c>
      <c r="T453" t="e">
        <f>VLOOKUP(G453,'FTE Lookup fields'!$A$38:$C$43,3,FALSE)</f>
        <v>#N/A</v>
      </c>
      <c r="U453" t="e">
        <f>VLOOKUP(G453,'FTE Lookup fields'!$A$38:$C$43,2,FALSE)</f>
        <v>#N/A</v>
      </c>
      <c r="V453" s="83" t="str">
        <f t="shared" si="55"/>
        <v>,   / :  [ Company Code #]</v>
      </c>
    </row>
    <row r="454" spans="1:22" s="80" customFormat="1" ht="15" x14ac:dyDescent="0.25">
      <c r="A454" s="40"/>
      <c r="B454" s="40" t="e">
        <f>VLOOKUP(A454,'NETL Codes'!$A$1:$B$57,2,FALSE)</f>
        <v>#N/A</v>
      </c>
      <c r="C454" s="40"/>
      <c r="D454" s="40"/>
      <c r="E454" s="40"/>
      <c r="F454" s="40" t="s">
        <v>58</v>
      </c>
      <c r="G454" s="51" t="s">
        <v>206</v>
      </c>
      <c r="H454" s="79"/>
      <c r="I454" s="41"/>
      <c r="K454" s="81"/>
      <c r="L454" s="131" t="e">
        <f>VLOOKUP(Table1[[#This Row],[14 NETL Labor Support Area (Required)*
(See instructions, and select from pull-down menu.)]],'FTE Lookup fields'!$A$54:$B$57,2,FALSE)</f>
        <v>#N/A</v>
      </c>
      <c r="M454" s="93">
        <f t="shared" ref="M454:M517" si="56">IF($I454="A",$H454,0)</f>
        <v>0</v>
      </c>
      <c r="N454" s="94">
        <f t="shared" ref="N454:N517" si="57">IF($I454="P",$H454,0)</f>
        <v>0</v>
      </c>
      <c r="O454" s="94">
        <f t="shared" ref="O454:O517" si="58">IF($I454="M",$H454,0)</f>
        <v>0</v>
      </c>
      <c r="P454" s="94">
        <f t="shared" ref="P454:P517" si="59">IF($I454="H",$H454,0)</f>
        <v>0</v>
      </c>
      <c r="Q454" s="94">
        <f t="shared" ref="Q454:Q517" si="60">IF($I454="AK",$H454,0)</f>
        <v>0</v>
      </c>
      <c r="R454" s="94">
        <f t="shared" ref="R454:R517" si="61">IF($I454="R-LO",$H454,0)</f>
        <v>0</v>
      </c>
      <c r="S454" s="94">
        <f t="shared" ref="S454:S517" si="62">IF($I454="R-US",$H454,0)</f>
        <v>0</v>
      </c>
      <c r="T454" t="e">
        <f>VLOOKUP(G454,'FTE Lookup fields'!$A$38:$C$43,3,FALSE)</f>
        <v>#N/A</v>
      </c>
      <c r="U454" t="e">
        <f>VLOOKUP(G454,'FTE Lookup fields'!$A$38:$C$43,2,FALSE)</f>
        <v>#N/A</v>
      </c>
      <c r="V454" s="83" t="str">
        <f t="shared" ref="V454:V517" si="63">D454&amp;", "&amp;E454&amp;"  / "&amp;C454&amp;": "&amp;" "&amp;"["&amp;G454&amp;"]"</f>
        <v>,   / :  [ Company Code #]</v>
      </c>
    </row>
    <row r="455" spans="1:22" s="80" customFormat="1" ht="15" x14ac:dyDescent="0.25">
      <c r="A455" s="40"/>
      <c r="B455" s="40" t="e">
        <f>VLOOKUP(A455,'NETL Codes'!$A$1:$B$57,2,FALSE)</f>
        <v>#N/A</v>
      </c>
      <c r="C455" s="40"/>
      <c r="D455" s="40"/>
      <c r="E455" s="40"/>
      <c r="F455" s="40" t="s">
        <v>58</v>
      </c>
      <c r="G455" s="51" t="s">
        <v>206</v>
      </c>
      <c r="H455" s="79"/>
      <c r="I455" s="41"/>
      <c r="K455" s="81"/>
      <c r="L455" s="131" t="e">
        <f>VLOOKUP(Table1[[#This Row],[14 NETL Labor Support Area (Required)*
(See instructions, and select from pull-down menu.)]],'FTE Lookup fields'!$A$54:$B$57,2,FALSE)</f>
        <v>#N/A</v>
      </c>
      <c r="M455" s="93">
        <f t="shared" si="56"/>
        <v>0</v>
      </c>
      <c r="N455" s="94">
        <f t="shared" si="57"/>
        <v>0</v>
      </c>
      <c r="O455" s="94">
        <f t="shared" si="58"/>
        <v>0</v>
      </c>
      <c r="P455" s="94">
        <f t="shared" si="59"/>
        <v>0</v>
      </c>
      <c r="Q455" s="94">
        <f t="shared" si="60"/>
        <v>0</v>
      </c>
      <c r="R455" s="94">
        <f t="shared" si="61"/>
        <v>0</v>
      </c>
      <c r="S455" s="94">
        <f t="shared" si="62"/>
        <v>0</v>
      </c>
      <c r="T455" t="e">
        <f>VLOOKUP(G455,'FTE Lookup fields'!$A$38:$C$43,3,FALSE)</f>
        <v>#N/A</v>
      </c>
      <c r="U455" t="e">
        <f>VLOOKUP(G455,'FTE Lookup fields'!$A$38:$C$43,2,FALSE)</f>
        <v>#N/A</v>
      </c>
      <c r="V455" s="83" t="str">
        <f t="shared" si="63"/>
        <v>,   / :  [ Company Code #]</v>
      </c>
    </row>
    <row r="456" spans="1:22" s="80" customFormat="1" ht="15" x14ac:dyDescent="0.25">
      <c r="A456" s="40"/>
      <c r="B456" s="40" t="e">
        <f>VLOOKUP(A456,'NETL Codes'!$A$1:$B$57,2,FALSE)</f>
        <v>#N/A</v>
      </c>
      <c r="C456" s="40"/>
      <c r="D456" s="40"/>
      <c r="E456" s="40"/>
      <c r="F456" s="40" t="s">
        <v>58</v>
      </c>
      <c r="G456" s="51" t="s">
        <v>206</v>
      </c>
      <c r="H456" s="79"/>
      <c r="I456" s="41"/>
      <c r="K456" s="81"/>
      <c r="L456" s="131" t="e">
        <f>VLOOKUP(Table1[[#This Row],[14 NETL Labor Support Area (Required)*
(See instructions, and select from pull-down menu.)]],'FTE Lookup fields'!$A$54:$B$57,2,FALSE)</f>
        <v>#N/A</v>
      </c>
      <c r="M456" s="93">
        <f t="shared" si="56"/>
        <v>0</v>
      </c>
      <c r="N456" s="94">
        <f t="shared" si="57"/>
        <v>0</v>
      </c>
      <c r="O456" s="94">
        <f t="shared" si="58"/>
        <v>0</v>
      </c>
      <c r="P456" s="94">
        <f t="shared" si="59"/>
        <v>0</v>
      </c>
      <c r="Q456" s="94">
        <f t="shared" si="60"/>
        <v>0</v>
      </c>
      <c r="R456" s="94">
        <f t="shared" si="61"/>
        <v>0</v>
      </c>
      <c r="S456" s="94">
        <f t="shared" si="62"/>
        <v>0</v>
      </c>
      <c r="T456" t="e">
        <f>VLOOKUP(G456,'FTE Lookup fields'!$A$38:$C$43,3,FALSE)</f>
        <v>#N/A</v>
      </c>
      <c r="U456" t="e">
        <f>VLOOKUP(G456,'FTE Lookup fields'!$A$38:$C$43,2,FALSE)</f>
        <v>#N/A</v>
      </c>
      <c r="V456" s="83" t="str">
        <f t="shared" si="63"/>
        <v>,   / :  [ Company Code #]</v>
      </c>
    </row>
    <row r="457" spans="1:22" s="80" customFormat="1" ht="15" x14ac:dyDescent="0.25">
      <c r="A457" s="40"/>
      <c r="B457" s="40" t="e">
        <f>VLOOKUP(A457,'NETL Codes'!$A$1:$B$57,2,FALSE)</f>
        <v>#N/A</v>
      </c>
      <c r="C457" s="40"/>
      <c r="D457" s="40"/>
      <c r="E457" s="40"/>
      <c r="F457" s="40" t="s">
        <v>58</v>
      </c>
      <c r="G457" s="51" t="s">
        <v>206</v>
      </c>
      <c r="H457" s="79"/>
      <c r="I457" s="41"/>
      <c r="K457" s="81"/>
      <c r="L457" s="131" t="e">
        <f>VLOOKUP(Table1[[#This Row],[14 NETL Labor Support Area (Required)*
(See instructions, and select from pull-down menu.)]],'FTE Lookup fields'!$A$54:$B$57,2,FALSE)</f>
        <v>#N/A</v>
      </c>
      <c r="M457" s="93">
        <f t="shared" si="56"/>
        <v>0</v>
      </c>
      <c r="N457" s="94">
        <f t="shared" si="57"/>
        <v>0</v>
      </c>
      <c r="O457" s="94">
        <f t="shared" si="58"/>
        <v>0</v>
      </c>
      <c r="P457" s="94">
        <f t="shared" si="59"/>
        <v>0</v>
      </c>
      <c r="Q457" s="94">
        <f t="shared" si="60"/>
        <v>0</v>
      </c>
      <c r="R457" s="94">
        <f t="shared" si="61"/>
        <v>0</v>
      </c>
      <c r="S457" s="94">
        <f t="shared" si="62"/>
        <v>0</v>
      </c>
      <c r="T457" t="e">
        <f>VLOOKUP(G457,'FTE Lookup fields'!$A$38:$C$43,3,FALSE)</f>
        <v>#N/A</v>
      </c>
      <c r="U457" t="e">
        <f>VLOOKUP(G457,'FTE Lookup fields'!$A$38:$C$43,2,FALSE)</f>
        <v>#N/A</v>
      </c>
      <c r="V457" s="83" t="str">
        <f t="shared" si="63"/>
        <v>,   / :  [ Company Code #]</v>
      </c>
    </row>
    <row r="458" spans="1:22" s="80" customFormat="1" ht="15" x14ac:dyDescent="0.25">
      <c r="A458" s="40"/>
      <c r="B458" s="40" t="e">
        <f>VLOOKUP(A458,'NETL Codes'!$A$1:$B$57,2,FALSE)</f>
        <v>#N/A</v>
      </c>
      <c r="C458" s="40"/>
      <c r="D458" s="40"/>
      <c r="E458" s="40"/>
      <c r="F458" s="40" t="s">
        <v>58</v>
      </c>
      <c r="G458" s="51" t="s">
        <v>206</v>
      </c>
      <c r="H458" s="79"/>
      <c r="I458" s="41"/>
      <c r="K458" s="81"/>
      <c r="L458" s="131" t="e">
        <f>VLOOKUP(Table1[[#This Row],[14 NETL Labor Support Area (Required)*
(See instructions, and select from pull-down menu.)]],'FTE Lookup fields'!$A$54:$B$57,2,FALSE)</f>
        <v>#N/A</v>
      </c>
      <c r="M458" s="93">
        <f t="shared" si="56"/>
        <v>0</v>
      </c>
      <c r="N458" s="94">
        <f t="shared" si="57"/>
        <v>0</v>
      </c>
      <c r="O458" s="94">
        <f t="shared" si="58"/>
        <v>0</v>
      </c>
      <c r="P458" s="94">
        <f t="shared" si="59"/>
        <v>0</v>
      </c>
      <c r="Q458" s="94">
        <f t="shared" si="60"/>
        <v>0</v>
      </c>
      <c r="R458" s="94">
        <f t="shared" si="61"/>
        <v>0</v>
      </c>
      <c r="S458" s="94">
        <f t="shared" si="62"/>
        <v>0</v>
      </c>
      <c r="T458" t="e">
        <f>VLOOKUP(G458,'FTE Lookup fields'!$A$38:$C$43,3,FALSE)</f>
        <v>#N/A</v>
      </c>
      <c r="U458" t="e">
        <f>VLOOKUP(G458,'FTE Lookup fields'!$A$38:$C$43,2,FALSE)</f>
        <v>#N/A</v>
      </c>
      <c r="V458" s="83" t="str">
        <f t="shared" si="63"/>
        <v>,   / :  [ Company Code #]</v>
      </c>
    </row>
    <row r="459" spans="1:22" s="80" customFormat="1" ht="15" x14ac:dyDescent="0.25">
      <c r="A459" s="40"/>
      <c r="B459" s="40" t="e">
        <f>VLOOKUP(A459,'NETL Codes'!$A$1:$B$57,2,FALSE)</f>
        <v>#N/A</v>
      </c>
      <c r="C459" s="40"/>
      <c r="D459" s="40"/>
      <c r="E459" s="40"/>
      <c r="F459" s="40" t="s">
        <v>58</v>
      </c>
      <c r="G459" s="51" t="s">
        <v>206</v>
      </c>
      <c r="H459" s="79"/>
      <c r="I459" s="41"/>
      <c r="K459" s="81"/>
      <c r="L459" s="131" t="e">
        <f>VLOOKUP(Table1[[#This Row],[14 NETL Labor Support Area (Required)*
(See instructions, and select from pull-down menu.)]],'FTE Lookup fields'!$A$54:$B$57,2,FALSE)</f>
        <v>#N/A</v>
      </c>
      <c r="M459" s="93">
        <f t="shared" si="56"/>
        <v>0</v>
      </c>
      <c r="N459" s="94">
        <f t="shared" si="57"/>
        <v>0</v>
      </c>
      <c r="O459" s="94">
        <f t="shared" si="58"/>
        <v>0</v>
      </c>
      <c r="P459" s="94">
        <f t="shared" si="59"/>
        <v>0</v>
      </c>
      <c r="Q459" s="94">
        <f t="shared" si="60"/>
        <v>0</v>
      </c>
      <c r="R459" s="94">
        <f t="shared" si="61"/>
        <v>0</v>
      </c>
      <c r="S459" s="94">
        <f t="shared" si="62"/>
        <v>0</v>
      </c>
      <c r="T459" t="e">
        <f>VLOOKUP(G459,'FTE Lookup fields'!$A$38:$C$43,3,FALSE)</f>
        <v>#N/A</v>
      </c>
      <c r="U459" t="e">
        <f>VLOOKUP(G459,'FTE Lookup fields'!$A$38:$C$43,2,FALSE)</f>
        <v>#N/A</v>
      </c>
      <c r="V459" s="83" t="str">
        <f t="shared" si="63"/>
        <v>,   / :  [ Company Code #]</v>
      </c>
    </row>
    <row r="460" spans="1:22" s="80" customFormat="1" ht="15" x14ac:dyDescent="0.25">
      <c r="A460" s="40"/>
      <c r="B460" s="40" t="e">
        <f>VLOOKUP(A460,'NETL Codes'!$A$1:$B$57,2,FALSE)</f>
        <v>#N/A</v>
      </c>
      <c r="C460" s="40"/>
      <c r="D460" s="40"/>
      <c r="E460" s="40"/>
      <c r="F460" s="40" t="s">
        <v>58</v>
      </c>
      <c r="G460" s="51" t="s">
        <v>206</v>
      </c>
      <c r="H460" s="79"/>
      <c r="I460" s="41"/>
      <c r="K460" s="81"/>
      <c r="L460" s="131" t="e">
        <f>VLOOKUP(Table1[[#This Row],[14 NETL Labor Support Area (Required)*
(See instructions, and select from pull-down menu.)]],'FTE Lookup fields'!$A$54:$B$57,2,FALSE)</f>
        <v>#N/A</v>
      </c>
      <c r="M460" s="93">
        <f t="shared" si="56"/>
        <v>0</v>
      </c>
      <c r="N460" s="94">
        <f t="shared" si="57"/>
        <v>0</v>
      </c>
      <c r="O460" s="94">
        <f t="shared" si="58"/>
        <v>0</v>
      </c>
      <c r="P460" s="94">
        <f t="shared" si="59"/>
        <v>0</v>
      </c>
      <c r="Q460" s="94">
        <f t="shared" si="60"/>
        <v>0</v>
      </c>
      <c r="R460" s="94">
        <f t="shared" si="61"/>
        <v>0</v>
      </c>
      <c r="S460" s="94">
        <f t="shared" si="62"/>
        <v>0</v>
      </c>
      <c r="T460" t="e">
        <f>VLOOKUP(G460,'FTE Lookup fields'!$A$38:$C$43,3,FALSE)</f>
        <v>#N/A</v>
      </c>
      <c r="U460" t="e">
        <f>VLOOKUP(G460,'FTE Lookup fields'!$A$38:$C$43,2,FALSE)</f>
        <v>#N/A</v>
      </c>
      <c r="V460" s="83" t="str">
        <f t="shared" si="63"/>
        <v>,   / :  [ Company Code #]</v>
      </c>
    </row>
    <row r="461" spans="1:22" s="80" customFormat="1" ht="15" x14ac:dyDescent="0.25">
      <c r="A461" s="40"/>
      <c r="B461" s="40" t="e">
        <f>VLOOKUP(A461,'NETL Codes'!$A$1:$B$57,2,FALSE)</f>
        <v>#N/A</v>
      </c>
      <c r="C461" s="40"/>
      <c r="D461" s="40"/>
      <c r="E461" s="40"/>
      <c r="F461" s="40" t="s">
        <v>58</v>
      </c>
      <c r="G461" s="51" t="s">
        <v>206</v>
      </c>
      <c r="H461" s="79"/>
      <c r="I461" s="41"/>
      <c r="K461" s="81"/>
      <c r="L461" s="131" t="e">
        <f>VLOOKUP(Table1[[#This Row],[14 NETL Labor Support Area (Required)*
(See instructions, and select from pull-down menu.)]],'FTE Lookup fields'!$A$54:$B$57,2,FALSE)</f>
        <v>#N/A</v>
      </c>
      <c r="M461" s="93">
        <f t="shared" si="56"/>
        <v>0</v>
      </c>
      <c r="N461" s="94">
        <f t="shared" si="57"/>
        <v>0</v>
      </c>
      <c r="O461" s="94">
        <f t="shared" si="58"/>
        <v>0</v>
      </c>
      <c r="P461" s="94">
        <f t="shared" si="59"/>
        <v>0</v>
      </c>
      <c r="Q461" s="94">
        <f t="shared" si="60"/>
        <v>0</v>
      </c>
      <c r="R461" s="94">
        <f t="shared" si="61"/>
        <v>0</v>
      </c>
      <c r="S461" s="94">
        <f t="shared" si="62"/>
        <v>0</v>
      </c>
      <c r="T461" t="e">
        <f>VLOOKUP(G461,'FTE Lookup fields'!$A$38:$C$43,3,FALSE)</f>
        <v>#N/A</v>
      </c>
      <c r="U461" t="e">
        <f>VLOOKUP(G461,'FTE Lookup fields'!$A$38:$C$43,2,FALSE)</f>
        <v>#N/A</v>
      </c>
      <c r="V461" s="83" t="str">
        <f t="shared" si="63"/>
        <v>,   / :  [ Company Code #]</v>
      </c>
    </row>
    <row r="462" spans="1:22" s="80" customFormat="1" ht="15" x14ac:dyDescent="0.25">
      <c r="A462" s="40"/>
      <c r="B462" s="40" t="e">
        <f>VLOOKUP(A462,'NETL Codes'!$A$1:$B$57,2,FALSE)</f>
        <v>#N/A</v>
      </c>
      <c r="C462" s="40"/>
      <c r="D462" s="40"/>
      <c r="E462" s="40"/>
      <c r="F462" s="40" t="s">
        <v>58</v>
      </c>
      <c r="G462" s="51" t="s">
        <v>206</v>
      </c>
      <c r="H462" s="79"/>
      <c r="I462" s="41"/>
      <c r="K462" s="81"/>
      <c r="L462" s="131" t="e">
        <f>VLOOKUP(Table1[[#This Row],[14 NETL Labor Support Area (Required)*
(See instructions, and select from pull-down menu.)]],'FTE Lookup fields'!$A$54:$B$57,2,FALSE)</f>
        <v>#N/A</v>
      </c>
      <c r="M462" s="93">
        <f t="shared" si="56"/>
        <v>0</v>
      </c>
      <c r="N462" s="94">
        <f t="shared" si="57"/>
        <v>0</v>
      </c>
      <c r="O462" s="94">
        <f t="shared" si="58"/>
        <v>0</v>
      </c>
      <c r="P462" s="94">
        <f t="shared" si="59"/>
        <v>0</v>
      </c>
      <c r="Q462" s="94">
        <f t="shared" si="60"/>
        <v>0</v>
      </c>
      <c r="R462" s="94">
        <f t="shared" si="61"/>
        <v>0</v>
      </c>
      <c r="S462" s="94">
        <f t="shared" si="62"/>
        <v>0</v>
      </c>
      <c r="T462" t="e">
        <f>VLOOKUP(G462,'FTE Lookup fields'!$A$38:$C$43,3,FALSE)</f>
        <v>#N/A</v>
      </c>
      <c r="U462" t="e">
        <f>VLOOKUP(G462,'FTE Lookup fields'!$A$38:$C$43,2,FALSE)</f>
        <v>#N/A</v>
      </c>
      <c r="V462" s="83" t="str">
        <f t="shared" si="63"/>
        <v>,   / :  [ Company Code #]</v>
      </c>
    </row>
    <row r="463" spans="1:22" s="80" customFormat="1" ht="15" x14ac:dyDescent="0.25">
      <c r="A463" s="40"/>
      <c r="B463" s="40" t="e">
        <f>VLOOKUP(A463,'NETL Codes'!$A$1:$B$57,2,FALSE)</f>
        <v>#N/A</v>
      </c>
      <c r="C463" s="40"/>
      <c r="D463" s="40"/>
      <c r="E463" s="40"/>
      <c r="F463" s="40" t="s">
        <v>58</v>
      </c>
      <c r="G463" s="51" t="s">
        <v>206</v>
      </c>
      <c r="H463" s="79"/>
      <c r="I463" s="41"/>
      <c r="K463" s="81"/>
      <c r="L463" s="131" t="e">
        <f>VLOOKUP(Table1[[#This Row],[14 NETL Labor Support Area (Required)*
(See instructions, and select from pull-down menu.)]],'FTE Lookup fields'!$A$54:$B$57,2,FALSE)</f>
        <v>#N/A</v>
      </c>
      <c r="M463" s="93">
        <f t="shared" si="56"/>
        <v>0</v>
      </c>
      <c r="N463" s="94">
        <f t="shared" si="57"/>
        <v>0</v>
      </c>
      <c r="O463" s="94">
        <f t="shared" si="58"/>
        <v>0</v>
      </c>
      <c r="P463" s="94">
        <f t="shared" si="59"/>
        <v>0</v>
      </c>
      <c r="Q463" s="94">
        <f t="shared" si="60"/>
        <v>0</v>
      </c>
      <c r="R463" s="94">
        <f t="shared" si="61"/>
        <v>0</v>
      </c>
      <c r="S463" s="94">
        <f t="shared" si="62"/>
        <v>0</v>
      </c>
      <c r="T463" t="e">
        <f>VLOOKUP(G463,'FTE Lookup fields'!$A$38:$C$43,3,FALSE)</f>
        <v>#N/A</v>
      </c>
      <c r="U463" t="e">
        <f>VLOOKUP(G463,'FTE Lookup fields'!$A$38:$C$43,2,FALSE)</f>
        <v>#N/A</v>
      </c>
      <c r="V463" s="83" t="str">
        <f t="shared" si="63"/>
        <v>,   / :  [ Company Code #]</v>
      </c>
    </row>
    <row r="464" spans="1:22" s="80" customFormat="1" ht="15" x14ac:dyDescent="0.25">
      <c r="A464" s="40"/>
      <c r="B464" s="40" t="e">
        <f>VLOOKUP(A464,'NETL Codes'!$A$1:$B$57,2,FALSE)</f>
        <v>#N/A</v>
      </c>
      <c r="C464" s="40"/>
      <c r="D464" s="40"/>
      <c r="E464" s="40"/>
      <c r="F464" s="40" t="s">
        <v>58</v>
      </c>
      <c r="G464" s="51" t="s">
        <v>206</v>
      </c>
      <c r="H464" s="79"/>
      <c r="I464" s="41"/>
      <c r="K464" s="81"/>
      <c r="L464" s="131" t="e">
        <f>VLOOKUP(Table1[[#This Row],[14 NETL Labor Support Area (Required)*
(See instructions, and select from pull-down menu.)]],'FTE Lookup fields'!$A$54:$B$57,2,FALSE)</f>
        <v>#N/A</v>
      </c>
      <c r="M464" s="93">
        <f t="shared" si="56"/>
        <v>0</v>
      </c>
      <c r="N464" s="94">
        <f t="shared" si="57"/>
        <v>0</v>
      </c>
      <c r="O464" s="94">
        <f t="shared" si="58"/>
        <v>0</v>
      </c>
      <c r="P464" s="94">
        <f t="shared" si="59"/>
        <v>0</v>
      </c>
      <c r="Q464" s="94">
        <f t="shared" si="60"/>
        <v>0</v>
      </c>
      <c r="R464" s="94">
        <f t="shared" si="61"/>
        <v>0</v>
      </c>
      <c r="S464" s="94">
        <f t="shared" si="62"/>
        <v>0</v>
      </c>
      <c r="T464" t="e">
        <f>VLOOKUP(G464,'FTE Lookup fields'!$A$38:$C$43,3,FALSE)</f>
        <v>#N/A</v>
      </c>
      <c r="U464" t="e">
        <f>VLOOKUP(G464,'FTE Lookup fields'!$A$38:$C$43,2,FALSE)</f>
        <v>#N/A</v>
      </c>
      <c r="V464" s="83" t="str">
        <f t="shared" si="63"/>
        <v>,   / :  [ Company Code #]</v>
      </c>
    </row>
    <row r="465" spans="1:22" s="80" customFormat="1" ht="15" x14ac:dyDescent="0.25">
      <c r="A465" s="40"/>
      <c r="B465" s="40" t="e">
        <f>VLOOKUP(A465,'NETL Codes'!$A$1:$B$57,2,FALSE)</f>
        <v>#N/A</v>
      </c>
      <c r="C465" s="40"/>
      <c r="D465" s="40"/>
      <c r="E465" s="40"/>
      <c r="F465" s="40" t="s">
        <v>58</v>
      </c>
      <c r="G465" s="51" t="s">
        <v>206</v>
      </c>
      <c r="H465" s="79"/>
      <c r="I465" s="41"/>
      <c r="K465" s="81"/>
      <c r="L465" s="131" t="e">
        <f>VLOOKUP(Table1[[#This Row],[14 NETL Labor Support Area (Required)*
(See instructions, and select from pull-down menu.)]],'FTE Lookup fields'!$A$54:$B$57,2,FALSE)</f>
        <v>#N/A</v>
      </c>
      <c r="M465" s="93">
        <f t="shared" si="56"/>
        <v>0</v>
      </c>
      <c r="N465" s="94">
        <f t="shared" si="57"/>
        <v>0</v>
      </c>
      <c r="O465" s="94">
        <f t="shared" si="58"/>
        <v>0</v>
      </c>
      <c r="P465" s="94">
        <f t="shared" si="59"/>
        <v>0</v>
      </c>
      <c r="Q465" s="94">
        <f t="shared" si="60"/>
        <v>0</v>
      </c>
      <c r="R465" s="94">
        <f t="shared" si="61"/>
        <v>0</v>
      </c>
      <c r="S465" s="94">
        <f t="shared" si="62"/>
        <v>0</v>
      </c>
      <c r="T465" t="e">
        <f>VLOOKUP(G465,'FTE Lookup fields'!$A$38:$C$43,3,FALSE)</f>
        <v>#N/A</v>
      </c>
      <c r="U465" t="e">
        <f>VLOOKUP(G465,'FTE Lookup fields'!$A$38:$C$43,2,FALSE)</f>
        <v>#N/A</v>
      </c>
      <c r="V465" s="83" t="str">
        <f t="shared" si="63"/>
        <v>,   / :  [ Company Code #]</v>
      </c>
    </row>
    <row r="466" spans="1:22" s="80" customFormat="1" ht="15" x14ac:dyDescent="0.25">
      <c r="A466" s="40"/>
      <c r="B466" s="40" t="e">
        <f>VLOOKUP(A466,'NETL Codes'!$A$1:$B$57,2,FALSE)</f>
        <v>#N/A</v>
      </c>
      <c r="C466" s="40"/>
      <c r="D466" s="40"/>
      <c r="E466" s="40"/>
      <c r="F466" s="40" t="s">
        <v>58</v>
      </c>
      <c r="G466" s="51" t="s">
        <v>206</v>
      </c>
      <c r="H466" s="79"/>
      <c r="I466" s="41"/>
      <c r="K466" s="81"/>
      <c r="L466" s="131" t="e">
        <f>VLOOKUP(Table1[[#This Row],[14 NETL Labor Support Area (Required)*
(See instructions, and select from pull-down menu.)]],'FTE Lookup fields'!$A$54:$B$57,2,FALSE)</f>
        <v>#N/A</v>
      </c>
      <c r="M466" s="93">
        <f t="shared" si="56"/>
        <v>0</v>
      </c>
      <c r="N466" s="94">
        <f t="shared" si="57"/>
        <v>0</v>
      </c>
      <c r="O466" s="94">
        <f t="shared" si="58"/>
        <v>0</v>
      </c>
      <c r="P466" s="94">
        <f t="shared" si="59"/>
        <v>0</v>
      </c>
      <c r="Q466" s="94">
        <f t="shared" si="60"/>
        <v>0</v>
      </c>
      <c r="R466" s="94">
        <f t="shared" si="61"/>
        <v>0</v>
      </c>
      <c r="S466" s="94">
        <f t="shared" si="62"/>
        <v>0</v>
      </c>
      <c r="T466" t="e">
        <f>VLOOKUP(G466,'FTE Lookup fields'!$A$38:$C$43,3,FALSE)</f>
        <v>#N/A</v>
      </c>
      <c r="U466" t="e">
        <f>VLOOKUP(G466,'FTE Lookup fields'!$A$38:$C$43,2,FALSE)</f>
        <v>#N/A</v>
      </c>
      <c r="V466" s="83" t="str">
        <f t="shared" si="63"/>
        <v>,   / :  [ Company Code #]</v>
      </c>
    </row>
    <row r="467" spans="1:22" s="80" customFormat="1" ht="15" x14ac:dyDescent="0.25">
      <c r="A467" s="40"/>
      <c r="B467" s="40" t="e">
        <f>VLOOKUP(A467,'NETL Codes'!$A$1:$B$57,2,FALSE)</f>
        <v>#N/A</v>
      </c>
      <c r="C467" s="40"/>
      <c r="D467" s="40"/>
      <c r="E467" s="40"/>
      <c r="F467" s="40" t="s">
        <v>58</v>
      </c>
      <c r="G467" s="51" t="s">
        <v>206</v>
      </c>
      <c r="H467" s="79"/>
      <c r="I467" s="41"/>
      <c r="K467" s="81"/>
      <c r="L467" s="131" t="e">
        <f>VLOOKUP(Table1[[#This Row],[14 NETL Labor Support Area (Required)*
(See instructions, and select from pull-down menu.)]],'FTE Lookup fields'!$A$54:$B$57,2,FALSE)</f>
        <v>#N/A</v>
      </c>
      <c r="M467" s="93">
        <f t="shared" si="56"/>
        <v>0</v>
      </c>
      <c r="N467" s="94">
        <f t="shared" si="57"/>
        <v>0</v>
      </c>
      <c r="O467" s="94">
        <f t="shared" si="58"/>
        <v>0</v>
      </c>
      <c r="P467" s="94">
        <f t="shared" si="59"/>
        <v>0</v>
      </c>
      <c r="Q467" s="94">
        <f t="shared" si="60"/>
        <v>0</v>
      </c>
      <c r="R467" s="94">
        <f t="shared" si="61"/>
        <v>0</v>
      </c>
      <c r="S467" s="94">
        <f t="shared" si="62"/>
        <v>0</v>
      </c>
      <c r="T467" t="e">
        <f>VLOOKUP(G467,'FTE Lookup fields'!$A$38:$C$43,3,FALSE)</f>
        <v>#N/A</v>
      </c>
      <c r="U467" t="e">
        <f>VLOOKUP(G467,'FTE Lookup fields'!$A$38:$C$43,2,FALSE)</f>
        <v>#N/A</v>
      </c>
      <c r="V467" s="83" t="str">
        <f t="shared" si="63"/>
        <v>,   / :  [ Company Code #]</v>
      </c>
    </row>
    <row r="468" spans="1:22" s="80" customFormat="1" ht="15" x14ac:dyDescent="0.25">
      <c r="A468" s="40"/>
      <c r="B468" s="40" t="e">
        <f>VLOOKUP(A468,'NETL Codes'!$A$1:$B$57,2,FALSE)</f>
        <v>#N/A</v>
      </c>
      <c r="C468" s="40"/>
      <c r="D468" s="40"/>
      <c r="E468" s="40"/>
      <c r="F468" s="40" t="s">
        <v>58</v>
      </c>
      <c r="G468" s="51" t="s">
        <v>206</v>
      </c>
      <c r="H468" s="79"/>
      <c r="I468" s="41"/>
      <c r="K468" s="81"/>
      <c r="L468" s="131" t="e">
        <f>VLOOKUP(Table1[[#This Row],[14 NETL Labor Support Area (Required)*
(See instructions, and select from pull-down menu.)]],'FTE Lookup fields'!$A$54:$B$57,2,FALSE)</f>
        <v>#N/A</v>
      </c>
      <c r="M468" s="93">
        <f t="shared" si="56"/>
        <v>0</v>
      </c>
      <c r="N468" s="94">
        <f t="shared" si="57"/>
        <v>0</v>
      </c>
      <c r="O468" s="94">
        <f t="shared" si="58"/>
        <v>0</v>
      </c>
      <c r="P468" s="94">
        <f t="shared" si="59"/>
        <v>0</v>
      </c>
      <c r="Q468" s="94">
        <f t="shared" si="60"/>
        <v>0</v>
      </c>
      <c r="R468" s="94">
        <f t="shared" si="61"/>
        <v>0</v>
      </c>
      <c r="S468" s="94">
        <f t="shared" si="62"/>
        <v>0</v>
      </c>
      <c r="T468" t="e">
        <f>VLOOKUP(G468,'FTE Lookup fields'!$A$38:$C$43,3,FALSE)</f>
        <v>#N/A</v>
      </c>
      <c r="U468" t="e">
        <f>VLOOKUP(G468,'FTE Lookup fields'!$A$38:$C$43,2,FALSE)</f>
        <v>#N/A</v>
      </c>
      <c r="V468" s="83" t="str">
        <f t="shared" si="63"/>
        <v>,   / :  [ Company Code #]</v>
      </c>
    </row>
    <row r="469" spans="1:22" s="80" customFormat="1" ht="15" x14ac:dyDescent="0.25">
      <c r="A469" s="40"/>
      <c r="B469" s="40" t="e">
        <f>VLOOKUP(A469,'NETL Codes'!$A$1:$B$57,2,FALSE)</f>
        <v>#N/A</v>
      </c>
      <c r="C469" s="40"/>
      <c r="D469" s="40"/>
      <c r="E469" s="40"/>
      <c r="F469" s="40" t="s">
        <v>58</v>
      </c>
      <c r="G469" s="51" t="s">
        <v>206</v>
      </c>
      <c r="H469" s="79"/>
      <c r="I469" s="41"/>
      <c r="K469" s="81"/>
      <c r="L469" s="131" t="e">
        <f>VLOOKUP(Table1[[#This Row],[14 NETL Labor Support Area (Required)*
(See instructions, and select from pull-down menu.)]],'FTE Lookup fields'!$A$54:$B$57,2,FALSE)</f>
        <v>#N/A</v>
      </c>
      <c r="M469" s="93">
        <f t="shared" si="56"/>
        <v>0</v>
      </c>
      <c r="N469" s="94">
        <f t="shared" si="57"/>
        <v>0</v>
      </c>
      <c r="O469" s="94">
        <f t="shared" si="58"/>
        <v>0</v>
      </c>
      <c r="P469" s="94">
        <f t="shared" si="59"/>
        <v>0</v>
      </c>
      <c r="Q469" s="94">
        <f t="shared" si="60"/>
        <v>0</v>
      </c>
      <c r="R469" s="94">
        <f t="shared" si="61"/>
        <v>0</v>
      </c>
      <c r="S469" s="94">
        <f t="shared" si="62"/>
        <v>0</v>
      </c>
      <c r="T469" t="e">
        <f>VLOOKUP(G469,'FTE Lookup fields'!$A$38:$C$43,3,FALSE)</f>
        <v>#N/A</v>
      </c>
      <c r="U469" t="e">
        <f>VLOOKUP(G469,'FTE Lookup fields'!$A$38:$C$43,2,FALSE)</f>
        <v>#N/A</v>
      </c>
      <c r="V469" s="83" t="str">
        <f t="shared" si="63"/>
        <v>,   / :  [ Company Code #]</v>
      </c>
    </row>
    <row r="470" spans="1:22" s="80" customFormat="1" ht="15" x14ac:dyDescent="0.25">
      <c r="A470" s="40"/>
      <c r="B470" s="40" t="e">
        <f>VLOOKUP(A470,'NETL Codes'!$A$1:$B$57,2,FALSE)</f>
        <v>#N/A</v>
      </c>
      <c r="C470" s="40"/>
      <c r="D470" s="40"/>
      <c r="E470" s="40"/>
      <c r="F470" s="40" t="s">
        <v>58</v>
      </c>
      <c r="G470" s="51" t="s">
        <v>206</v>
      </c>
      <c r="H470" s="79"/>
      <c r="I470" s="41"/>
      <c r="K470" s="81"/>
      <c r="L470" s="131" t="e">
        <f>VLOOKUP(Table1[[#This Row],[14 NETL Labor Support Area (Required)*
(See instructions, and select from pull-down menu.)]],'FTE Lookup fields'!$A$54:$B$57,2,FALSE)</f>
        <v>#N/A</v>
      </c>
      <c r="M470" s="93">
        <f t="shared" si="56"/>
        <v>0</v>
      </c>
      <c r="N470" s="94">
        <f t="shared" si="57"/>
        <v>0</v>
      </c>
      <c r="O470" s="94">
        <f t="shared" si="58"/>
        <v>0</v>
      </c>
      <c r="P470" s="94">
        <f t="shared" si="59"/>
        <v>0</v>
      </c>
      <c r="Q470" s="94">
        <f t="shared" si="60"/>
        <v>0</v>
      </c>
      <c r="R470" s="94">
        <f t="shared" si="61"/>
        <v>0</v>
      </c>
      <c r="S470" s="94">
        <f t="shared" si="62"/>
        <v>0</v>
      </c>
      <c r="T470" t="e">
        <f>VLOOKUP(G470,'FTE Lookup fields'!$A$38:$C$43,3,FALSE)</f>
        <v>#N/A</v>
      </c>
      <c r="U470" t="e">
        <f>VLOOKUP(G470,'FTE Lookup fields'!$A$38:$C$43,2,FALSE)</f>
        <v>#N/A</v>
      </c>
      <c r="V470" s="83" t="str">
        <f t="shared" si="63"/>
        <v>,   / :  [ Company Code #]</v>
      </c>
    </row>
    <row r="471" spans="1:22" s="80" customFormat="1" ht="15" x14ac:dyDescent="0.25">
      <c r="A471" s="40"/>
      <c r="B471" s="40" t="e">
        <f>VLOOKUP(A471,'NETL Codes'!$A$1:$B$57,2,FALSE)</f>
        <v>#N/A</v>
      </c>
      <c r="C471" s="40"/>
      <c r="D471" s="40"/>
      <c r="E471" s="40"/>
      <c r="F471" s="40" t="s">
        <v>58</v>
      </c>
      <c r="G471" s="51" t="s">
        <v>206</v>
      </c>
      <c r="H471" s="79"/>
      <c r="I471" s="41"/>
      <c r="K471" s="81"/>
      <c r="L471" s="131" t="e">
        <f>VLOOKUP(Table1[[#This Row],[14 NETL Labor Support Area (Required)*
(See instructions, and select from pull-down menu.)]],'FTE Lookup fields'!$A$54:$B$57,2,FALSE)</f>
        <v>#N/A</v>
      </c>
      <c r="M471" s="93">
        <f t="shared" si="56"/>
        <v>0</v>
      </c>
      <c r="N471" s="94">
        <f t="shared" si="57"/>
        <v>0</v>
      </c>
      <c r="O471" s="94">
        <f t="shared" si="58"/>
        <v>0</v>
      </c>
      <c r="P471" s="94">
        <f t="shared" si="59"/>
        <v>0</v>
      </c>
      <c r="Q471" s="94">
        <f t="shared" si="60"/>
        <v>0</v>
      </c>
      <c r="R471" s="94">
        <f t="shared" si="61"/>
        <v>0</v>
      </c>
      <c r="S471" s="94">
        <f t="shared" si="62"/>
        <v>0</v>
      </c>
      <c r="T471" t="e">
        <f>VLOOKUP(G471,'FTE Lookup fields'!$A$38:$C$43,3,FALSE)</f>
        <v>#N/A</v>
      </c>
      <c r="U471" t="e">
        <f>VLOOKUP(G471,'FTE Lookup fields'!$A$38:$C$43,2,FALSE)</f>
        <v>#N/A</v>
      </c>
      <c r="V471" s="83" t="str">
        <f t="shared" si="63"/>
        <v>,   / :  [ Company Code #]</v>
      </c>
    </row>
    <row r="472" spans="1:22" s="80" customFormat="1" ht="15" x14ac:dyDescent="0.25">
      <c r="A472" s="40"/>
      <c r="B472" s="40" t="e">
        <f>VLOOKUP(A472,'NETL Codes'!$A$1:$B$57,2,FALSE)</f>
        <v>#N/A</v>
      </c>
      <c r="C472" s="40"/>
      <c r="D472" s="40"/>
      <c r="E472" s="40"/>
      <c r="F472" s="40" t="s">
        <v>58</v>
      </c>
      <c r="G472" s="51" t="s">
        <v>206</v>
      </c>
      <c r="H472" s="79"/>
      <c r="I472" s="41"/>
      <c r="K472" s="81"/>
      <c r="L472" s="131" t="e">
        <f>VLOOKUP(Table1[[#This Row],[14 NETL Labor Support Area (Required)*
(See instructions, and select from pull-down menu.)]],'FTE Lookup fields'!$A$54:$B$57,2,FALSE)</f>
        <v>#N/A</v>
      </c>
      <c r="M472" s="93">
        <f t="shared" si="56"/>
        <v>0</v>
      </c>
      <c r="N472" s="94">
        <f t="shared" si="57"/>
        <v>0</v>
      </c>
      <c r="O472" s="94">
        <f t="shared" si="58"/>
        <v>0</v>
      </c>
      <c r="P472" s="94">
        <f t="shared" si="59"/>
        <v>0</v>
      </c>
      <c r="Q472" s="94">
        <f t="shared" si="60"/>
        <v>0</v>
      </c>
      <c r="R472" s="94">
        <f t="shared" si="61"/>
        <v>0</v>
      </c>
      <c r="S472" s="94">
        <f t="shared" si="62"/>
        <v>0</v>
      </c>
      <c r="T472" t="e">
        <f>VLOOKUP(G472,'FTE Lookup fields'!$A$38:$C$43,3,FALSE)</f>
        <v>#N/A</v>
      </c>
      <c r="U472" t="e">
        <f>VLOOKUP(G472,'FTE Lookup fields'!$A$38:$C$43,2,FALSE)</f>
        <v>#N/A</v>
      </c>
      <c r="V472" s="83" t="str">
        <f t="shared" si="63"/>
        <v>,   / :  [ Company Code #]</v>
      </c>
    </row>
    <row r="473" spans="1:22" s="80" customFormat="1" ht="15" x14ac:dyDescent="0.25">
      <c r="A473" s="40"/>
      <c r="B473" s="40" t="e">
        <f>VLOOKUP(A473,'NETL Codes'!$A$1:$B$57,2,FALSE)</f>
        <v>#N/A</v>
      </c>
      <c r="C473" s="40"/>
      <c r="D473" s="40"/>
      <c r="E473" s="40"/>
      <c r="F473" s="40" t="s">
        <v>58</v>
      </c>
      <c r="G473" s="51" t="s">
        <v>206</v>
      </c>
      <c r="H473" s="79"/>
      <c r="I473" s="41"/>
      <c r="K473" s="81"/>
      <c r="L473" s="131" t="e">
        <f>VLOOKUP(Table1[[#This Row],[14 NETL Labor Support Area (Required)*
(See instructions, and select from pull-down menu.)]],'FTE Lookup fields'!$A$54:$B$57,2,FALSE)</f>
        <v>#N/A</v>
      </c>
      <c r="M473" s="93">
        <f t="shared" si="56"/>
        <v>0</v>
      </c>
      <c r="N473" s="94">
        <f t="shared" si="57"/>
        <v>0</v>
      </c>
      <c r="O473" s="94">
        <f t="shared" si="58"/>
        <v>0</v>
      </c>
      <c r="P473" s="94">
        <f t="shared" si="59"/>
        <v>0</v>
      </c>
      <c r="Q473" s="94">
        <f t="shared" si="60"/>
        <v>0</v>
      </c>
      <c r="R473" s="94">
        <f t="shared" si="61"/>
        <v>0</v>
      </c>
      <c r="S473" s="94">
        <f t="shared" si="62"/>
        <v>0</v>
      </c>
      <c r="T473" t="e">
        <f>VLOOKUP(G473,'FTE Lookup fields'!$A$38:$C$43,3,FALSE)</f>
        <v>#N/A</v>
      </c>
      <c r="U473" t="e">
        <f>VLOOKUP(G473,'FTE Lookup fields'!$A$38:$C$43,2,FALSE)</f>
        <v>#N/A</v>
      </c>
      <c r="V473" s="83" t="str">
        <f t="shared" si="63"/>
        <v>,   / :  [ Company Code #]</v>
      </c>
    </row>
    <row r="474" spans="1:22" s="80" customFormat="1" ht="15" x14ac:dyDescent="0.25">
      <c r="A474" s="40"/>
      <c r="B474" s="40" t="e">
        <f>VLOOKUP(A474,'NETL Codes'!$A$1:$B$57,2,FALSE)</f>
        <v>#N/A</v>
      </c>
      <c r="C474" s="40"/>
      <c r="D474" s="40"/>
      <c r="E474" s="40"/>
      <c r="F474" s="40" t="s">
        <v>58</v>
      </c>
      <c r="G474" s="51" t="s">
        <v>206</v>
      </c>
      <c r="H474" s="79"/>
      <c r="I474" s="41"/>
      <c r="K474" s="81"/>
      <c r="L474" s="131" t="e">
        <f>VLOOKUP(Table1[[#This Row],[14 NETL Labor Support Area (Required)*
(See instructions, and select from pull-down menu.)]],'FTE Lookup fields'!$A$54:$B$57,2,FALSE)</f>
        <v>#N/A</v>
      </c>
      <c r="M474" s="93">
        <f t="shared" si="56"/>
        <v>0</v>
      </c>
      <c r="N474" s="94">
        <f t="shared" si="57"/>
        <v>0</v>
      </c>
      <c r="O474" s="94">
        <f t="shared" si="58"/>
        <v>0</v>
      </c>
      <c r="P474" s="94">
        <f t="shared" si="59"/>
        <v>0</v>
      </c>
      <c r="Q474" s="94">
        <f t="shared" si="60"/>
        <v>0</v>
      </c>
      <c r="R474" s="94">
        <f t="shared" si="61"/>
        <v>0</v>
      </c>
      <c r="S474" s="94">
        <f t="shared" si="62"/>
        <v>0</v>
      </c>
      <c r="T474" t="e">
        <f>VLOOKUP(G474,'FTE Lookup fields'!$A$38:$C$43,3,FALSE)</f>
        <v>#N/A</v>
      </c>
      <c r="U474" t="e">
        <f>VLOOKUP(G474,'FTE Lookup fields'!$A$38:$C$43,2,FALSE)</f>
        <v>#N/A</v>
      </c>
      <c r="V474" s="83" t="str">
        <f t="shared" si="63"/>
        <v>,   / :  [ Company Code #]</v>
      </c>
    </row>
    <row r="475" spans="1:22" s="80" customFormat="1" ht="15" x14ac:dyDescent="0.25">
      <c r="A475" s="40"/>
      <c r="B475" s="40" t="e">
        <f>VLOOKUP(A475,'NETL Codes'!$A$1:$B$57,2,FALSE)</f>
        <v>#N/A</v>
      </c>
      <c r="C475" s="40"/>
      <c r="D475" s="40"/>
      <c r="E475" s="40"/>
      <c r="F475" s="40" t="s">
        <v>58</v>
      </c>
      <c r="G475" s="51" t="s">
        <v>206</v>
      </c>
      <c r="H475" s="79"/>
      <c r="I475" s="41"/>
      <c r="K475" s="81"/>
      <c r="L475" s="131" t="e">
        <f>VLOOKUP(Table1[[#This Row],[14 NETL Labor Support Area (Required)*
(See instructions, and select from pull-down menu.)]],'FTE Lookup fields'!$A$54:$B$57,2,FALSE)</f>
        <v>#N/A</v>
      </c>
      <c r="M475" s="93">
        <f t="shared" si="56"/>
        <v>0</v>
      </c>
      <c r="N475" s="94">
        <f t="shared" si="57"/>
        <v>0</v>
      </c>
      <c r="O475" s="94">
        <f t="shared" si="58"/>
        <v>0</v>
      </c>
      <c r="P475" s="94">
        <f t="shared" si="59"/>
        <v>0</v>
      </c>
      <c r="Q475" s="94">
        <f t="shared" si="60"/>
        <v>0</v>
      </c>
      <c r="R475" s="94">
        <f t="shared" si="61"/>
        <v>0</v>
      </c>
      <c r="S475" s="94">
        <f t="shared" si="62"/>
        <v>0</v>
      </c>
      <c r="T475" t="e">
        <f>VLOOKUP(G475,'FTE Lookup fields'!$A$38:$C$43,3,FALSE)</f>
        <v>#N/A</v>
      </c>
      <c r="U475" t="e">
        <f>VLOOKUP(G475,'FTE Lookup fields'!$A$38:$C$43,2,FALSE)</f>
        <v>#N/A</v>
      </c>
      <c r="V475" s="83" t="str">
        <f t="shared" si="63"/>
        <v>,   / :  [ Company Code #]</v>
      </c>
    </row>
    <row r="476" spans="1:22" s="80" customFormat="1" ht="15" x14ac:dyDescent="0.25">
      <c r="A476" s="40"/>
      <c r="B476" s="40" t="e">
        <f>VLOOKUP(A476,'NETL Codes'!$A$1:$B$57,2,FALSE)</f>
        <v>#N/A</v>
      </c>
      <c r="C476" s="40"/>
      <c r="D476" s="40"/>
      <c r="E476" s="40"/>
      <c r="F476" s="40" t="s">
        <v>58</v>
      </c>
      <c r="G476" s="51" t="s">
        <v>206</v>
      </c>
      <c r="H476" s="79"/>
      <c r="I476" s="41"/>
      <c r="K476" s="81"/>
      <c r="L476" s="131" t="e">
        <f>VLOOKUP(Table1[[#This Row],[14 NETL Labor Support Area (Required)*
(See instructions, and select from pull-down menu.)]],'FTE Lookup fields'!$A$54:$B$57,2,FALSE)</f>
        <v>#N/A</v>
      </c>
      <c r="M476" s="93">
        <f t="shared" si="56"/>
        <v>0</v>
      </c>
      <c r="N476" s="94">
        <f t="shared" si="57"/>
        <v>0</v>
      </c>
      <c r="O476" s="94">
        <f t="shared" si="58"/>
        <v>0</v>
      </c>
      <c r="P476" s="94">
        <f t="shared" si="59"/>
        <v>0</v>
      </c>
      <c r="Q476" s="94">
        <f t="shared" si="60"/>
        <v>0</v>
      </c>
      <c r="R476" s="94">
        <f t="shared" si="61"/>
        <v>0</v>
      </c>
      <c r="S476" s="94">
        <f t="shared" si="62"/>
        <v>0</v>
      </c>
      <c r="T476" t="e">
        <f>VLOOKUP(G476,'FTE Lookup fields'!$A$38:$C$43,3,FALSE)</f>
        <v>#N/A</v>
      </c>
      <c r="U476" t="e">
        <f>VLOOKUP(G476,'FTE Lookup fields'!$A$38:$C$43,2,FALSE)</f>
        <v>#N/A</v>
      </c>
      <c r="V476" s="83" t="str">
        <f t="shared" si="63"/>
        <v>,   / :  [ Company Code #]</v>
      </c>
    </row>
    <row r="477" spans="1:22" s="80" customFormat="1" ht="15" x14ac:dyDescent="0.25">
      <c r="A477" s="40"/>
      <c r="B477" s="40" t="e">
        <f>VLOOKUP(A477,'NETL Codes'!$A$1:$B$57,2,FALSE)</f>
        <v>#N/A</v>
      </c>
      <c r="C477" s="40"/>
      <c r="D477" s="40"/>
      <c r="E477" s="40"/>
      <c r="F477" s="40" t="s">
        <v>58</v>
      </c>
      <c r="G477" s="51" t="s">
        <v>206</v>
      </c>
      <c r="H477" s="79"/>
      <c r="I477" s="41"/>
      <c r="K477" s="81"/>
      <c r="L477" s="131" t="e">
        <f>VLOOKUP(Table1[[#This Row],[14 NETL Labor Support Area (Required)*
(See instructions, and select from pull-down menu.)]],'FTE Lookup fields'!$A$54:$B$57,2,FALSE)</f>
        <v>#N/A</v>
      </c>
      <c r="M477" s="93">
        <f t="shared" si="56"/>
        <v>0</v>
      </c>
      <c r="N477" s="94">
        <f t="shared" si="57"/>
        <v>0</v>
      </c>
      <c r="O477" s="94">
        <f t="shared" si="58"/>
        <v>0</v>
      </c>
      <c r="P477" s="94">
        <f t="shared" si="59"/>
        <v>0</v>
      </c>
      <c r="Q477" s="94">
        <f t="shared" si="60"/>
        <v>0</v>
      </c>
      <c r="R477" s="94">
        <f t="shared" si="61"/>
        <v>0</v>
      </c>
      <c r="S477" s="94">
        <f t="shared" si="62"/>
        <v>0</v>
      </c>
      <c r="T477" t="e">
        <f>VLOOKUP(G477,'FTE Lookup fields'!$A$38:$C$43,3,FALSE)</f>
        <v>#N/A</v>
      </c>
      <c r="U477" t="e">
        <f>VLOOKUP(G477,'FTE Lookup fields'!$A$38:$C$43,2,FALSE)</f>
        <v>#N/A</v>
      </c>
      <c r="V477" s="83" t="str">
        <f t="shared" si="63"/>
        <v>,   / :  [ Company Code #]</v>
      </c>
    </row>
    <row r="478" spans="1:22" s="80" customFormat="1" ht="15" x14ac:dyDescent="0.25">
      <c r="A478" s="40"/>
      <c r="B478" s="40" t="e">
        <f>VLOOKUP(A478,'NETL Codes'!$A$1:$B$57,2,FALSE)</f>
        <v>#N/A</v>
      </c>
      <c r="C478" s="40"/>
      <c r="D478" s="40"/>
      <c r="E478" s="40"/>
      <c r="F478" s="40" t="s">
        <v>58</v>
      </c>
      <c r="G478" s="51" t="s">
        <v>206</v>
      </c>
      <c r="H478" s="79"/>
      <c r="I478" s="41"/>
      <c r="K478" s="81"/>
      <c r="L478" s="131" t="e">
        <f>VLOOKUP(Table1[[#This Row],[14 NETL Labor Support Area (Required)*
(See instructions, and select from pull-down menu.)]],'FTE Lookup fields'!$A$54:$B$57,2,FALSE)</f>
        <v>#N/A</v>
      </c>
      <c r="M478" s="93">
        <f t="shared" si="56"/>
        <v>0</v>
      </c>
      <c r="N478" s="94">
        <f t="shared" si="57"/>
        <v>0</v>
      </c>
      <c r="O478" s="94">
        <f t="shared" si="58"/>
        <v>0</v>
      </c>
      <c r="P478" s="94">
        <f t="shared" si="59"/>
        <v>0</v>
      </c>
      <c r="Q478" s="94">
        <f t="shared" si="60"/>
        <v>0</v>
      </c>
      <c r="R478" s="94">
        <f t="shared" si="61"/>
        <v>0</v>
      </c>
      <c r="S478" s="94">
        <f t="shared" si="62"/>
        <v>0</v>
      </c>
      <c r="T478" t="e">
        <f>VLOOKUP(G478,'FTE Lookup fields'!$A$38:$C$43,3,FALSE)</f>
        <v>#N/A</v>
      </c>
      <c r="U478" t="e">
        <f>VLOOKUP(G478,'FTE Lookup fields'!$A$38:$C$43,2,FALSE)</f>
        <v>#N/A</v>
      </c>
      <c r="V478" s="83" t="str">
        <f t="shared" si="63"/>
        <v>,   / :  [ Company Code #]</v>
      </c>
    </row>
    <row r="479" spans="1:22" s="80" customFormat="1" ht="15" x14ac:dyDescent="0.25">
      <c r="A479" s="40"/>
      <c r="B479" s="40" t="e">
        <f>VLOOKUP(A479,'NETL Codes'!$A$1:$B$57,2,FALSE)</f>
        <v>#N/A</v>
      </c>
      <c r="C479" s="40"/>
      <c r="D479" s="40"/>
      <c r="E479" s="40"/>
      <c r="F479" s="40" t="s">
        <v>58</v>
      </c>
      <c r="G479" s="51" t="s">
        <v>206</v>
      </c>
      <c r="H479" s="79"/>
      <c r="I479" s="41"/>
      <c r="K479" s="81"/>
      <c r="L479" s="131" t="e">
        <f>VLOOKUP(Table1[[#This Row],[14 NETL Labor Support Area (Required)*
(See instructions, and select from pull-down menu.)]],'FTE Lookup fields'!$A$54:$B$57,2,FALSE)</f>
        <v>#N/A</v>
      </c>
      <c r="M479" s="93">
        <f t="shared" si="56"/>
        <v>0</v>
      </c>
      <c r="N479" s="94">
        <f t="shared" si="57"/>
        <v>0</v>
      </c>
      <c r="O479" s="94">
        <f t="shared" si="58"/>
        <v>0</v>
      </c>
      <c r="P479" s="94">
        <f t="shared" si="59"/>
        <v>0</v>
      </c>
      <c r="Q479" s="94">
        <f t="shared" si="60"/>
        <v>0</v>
      </c>
      <c r="R479" s="94">
        <f t="shared" si="61"/>
        <v>0</v>
      </c>
      <c r="S479" s="94">
        <f t="shared" si="62"/>
        <v>0</v>
      </c>
      <c r="T479" t="e">
        <f>VLOOKUP(G479,'FTE Lookup fields'!$A$38:$C$43,3,FALSE)</f>
        <v>#N/A</v>
      </c>
      <c r="U479" t="e">
        <f>VLOOKUP(G479,'FTE Lookup fields'!$A$38:$C$43,2,FALSE)</f>
        <v>#N/A</v>
      </c>
      <c r="V479" s="83" t="str">
        <f t="shared" si="63"/>
        <v>,   / :  [ Company Code #]</v>
      </c>
    </row>
    <row r="480" spans="1:22" s="80" customFormat="1" ht="15" x14ac:dyDescent="0.25">
      <c r="A480" s="40"/>
      <c r="B480" s="40" t="e">
        <f>VLOOKUP(A480,'NETL Codes'!$A$1:$B$57,2,FALSE)</f>
        <v>#N/A</v>
      </c>
      <c r="C480" s="40"/>
      <c r="D480" s="40"/>
      <c r="E480" s="40"/>
      <c r="F480" s="40" t="s">
        <v>58</v>
      </c>
      <c r="G480" s="51" t="s">
        <v>206</v>
      </c>
      <c r="H480" s="79"/>
      <c r="I480" s="41"/>
      <c r="K480" s="81"/>
      <c r="L480" s="131" t="e">
        <f>VLOOKUP(Table1[[#This Row],[14 NETL Labor Support Area (Required)*
(See instructions, and select from pull-down menu.)]],'FTE Lookup fields'!$A$54:$B$57,2,FALSE)</f>
        <v>#N/A</v>
      </c>
      <c r="M480" s="93">
        <f t="shared" si="56"/>
        <v>0</v>
      </c>
      <c r="N480" s="94">
        <f t="shared" si="57"/>
        <v>0</v>
      </c>
      <c r="O480" s="94">
        <f t="shared" si="58"/>
        <v>0</v>
      </c>
      <c r="P480" s="94">
        <f t="shared" si="59"/>
        <v>0</v>
      </c>
      <c r="Q480" s="94">
        <f t="shared" si="60"/>
        <v>0</v>
      </c>
      <c r="R480" s="94">
        <f t="shared" si="61"/>
        <v>0</v>
      </c>
      <c r="S480" s="94">
        <f t="shared" si="62"/>
        <v>0</v>
      </c>
      <c r="T480" t="e">
        <f>VLOOKUP(G480,'FTE Lookup fields'!$A$38:$C$43,3,FALSE)</f>
        <v>#N/A</v>
      </c>
      <c r="U480" t="e">
        <f>VLOOKUP(G480,'FTE Lookup fields'!$A$38:$C$43,2,FALSE)</f>
        <v>#N/A</v>
      </c>
      <c r="V480" s="83" t="str">
        <f t="shared" si="63"/>
        <v>,   / :  [ Company Code #]</v>
      </c>
    </row>
    <row r="481" spans="1:22" s="80" customFormat="1" ht="15" x14ac:dyDescent="0.25">
      <c r="A481" s="40"/>
      <c r="B481" s="40" t="e">
        <f>VLOOKUP(A481,'NETL Codes'!$A$1:$B$57,2,FALSE)</f>
        <v>#N/A</v>
      </c>
      <c r="C481" s="40"/>
      <c r="D481" s="40"/>
      <c r="E481" s="40"/>
      <c r="F481" s="40" t="s">
        <v>58</v>
      </c>
      <c r="G481" s="51" t="s">
        <v>206</v>
      </c>
      <c r="H481" s="79"/>
      <c r="I481" s="41"/>
      <c r="K481" s="81"/>
      <c r="L481" s="131" t="e">
        <f>VLOOKUP(Table1[[#This Row],[14 NETL Labor Support Area (Required)*
(See instructions, and select from pull-down menu.)]],'FTE Lookup fields'!$A$54:$B$57,2,FALSE)</f>
        <v>#N/A</v>
      </c>
      <c r="M481" s="93">
        <f t="shared" si="56"/>
        <v>0</v>
      </c>
      <c r="N481" s="94">
        <f t="shared" si="57"/>
        <v>0</v>
      </c>
      <c r="O481" s="94">
        <f t="shared" si="58"/>
        <v>0</v>
      </c>
      <c r="P481" s="94">
        <f t="shared" si="59"/>
        <v>0</v>
      </c>
      <c r="Q481" s="94">
        <f t="shared" si="60"/>
        <v>0</v>
      </c>
      <c r="R481" s="94">
        <f t="shared" si="61"/>
        <v>0</v>
      </c>
      <c r="S481" s="94">
        <f t="shared" si="62"/>
        <v>0</v>
      </c>
      <c r="T481" t="e">
        <f>VLOOKUP(G481,'FTE Lookup fields'!$A$38:$C$43,3,FALSE)</f>
        <v>#N/A</v>
      </c>
      <c r="U481" t="e">
        <f>VLOOKUP(G481,'FTE Lookup fields'!$A$38:$C$43,2,FALSE)</f>
        <v>#N/A</v>
      </c>
      <c r="V481" s="83" t="str">
        <f t="shared" si="63"/>
        <v>,   / :  [ Company Code #]</v>
      </c>
    </row>
    <row r="482" spans="1:22" s="80" customFormat="1" ht="15" x14ac:dyDescent="0.25">
      <c r="A482" s="40"/>
      <c r="B482" s="40" t="e">
        <f>VLOOKUP(A482,'NETL Codes'!$A$1:$B$57,2,FALSE)</f>
        <v>#N/A</v>
      </c>
      <c r="C482" s="40"/>
      <c r="D482" s="40"/>
      <c r="E482" s="40"/>
      <c r="F482" s="40" t="s">
        <v>58</v>
      </c>
      <c r="G482" s="51" t="s">
        <v>206</v>
      </c>
      <c r="H482" s="79"/>
      <c r="I482" s="41"/>
      <c r="K482" s="81"/>
      <c r="L482" s="131" t="e">
        <f>VLOOKUP(Table1[[#This Row],[14 NETL Labor Support Area (Required)*
(See instructions, and select from pull-down menu.)]],'FTE Lookup fields'!$A$54:$B$57,2,FALSE)</f>
        <v>#N/A</v>
      </c>
      <c r="M482" s="93">
        <f t="shared" si="56"/>
        <v>0</v>
      </c>
      <c r="N482" s="94">
        <f t="shared" si="57"/>
        <v>0</v>
      </c>
      <c r="O482" s="94">
        <f t="shared" si="58"/>
        <v>0</v>
      </c>
      <c r="P482" s="94">
        <f t="shared" si="59"/>
        <v>0</v>
      </c>
      <c r="Q482" s="94">
        <f t="shared" si="60"/>
        <v>0</v>
      </c>
      <c r="R482" s="94">
        <f t="shared" si="61"/>
        <v>0</v>
      </c>
      <c r="S482" s="94">
        <f t="shared" si="62"/>
        <v>0</v>
      </c>
      <c r="T482" t="e">
        <f>VLOOKUP(G482,'FTE Lookup fields'!$A$38:$C$43,3,FALSE)</f>
        <v>#N/A</v>
      </c>
      <c r="U482" t="e">
        <f>VLOOKUP(G482,'FTE Lookup fields'!$A$38:$C$43,2,FALSE)</f>
        <v>#N/A</v>
      </c>
      <c r="V482" s="83" t="str">
        <f t="shared" si="63"/>
        <v>,   / :  [ Company Code #]</v>
      </c>
    </row>
    <row r="483" spans="1:22" s="80" customFormat="1" ht="15" x14ac:dyDescent="0.25">
      <c r="A483" s="40"/>
      <c r="B483" s="40" t="e">
        <f>VLOOKUP(A483,'NETL Codes'!$A$1:$B$57,2,FALSE)</f>
        <v>#N/A</v>
      </c>
      <c r="C483" s="40"/>
      <c r="D483" s="40"/>
      <c r="E483" s="40"/>
      <c r="F483" s="40" t="s">
        <v>58</v>
      </c>
      <c r="G483" s="51" t="s">
        <v>206</v>
      </c>
      <c r="H483" s="79"/>
      <c r="I483" s="41"/>
      <c r="K483" s="81"/>
      <c r="L483" s="131" t="e">
        <f>VLOOKUP(Table1[[#This Row],[14 NETL Labor Support Area (Required)*
(See instructions, and select from pull-down menu.)]],'FTE Lookup fields'!$A$54:$B$57,2,FALSE)</f>
        <v>#N/A</v>
      </c>
      <c r="M483" s="93">
        <f t="shared" si="56"/>
        <v>0</v>
      </c>
      <c r="N483" s="94">
        <f t="shared" si="57"/>
        <v>0</v>
      </c>
      <c r="O483" s="94">
        <f t="shared" si="58"/>
        <v>0</v>
      </c>
      <c r="P483" s="94">
        <f t="shared" si="59"/>
        <v>0</v>
      </c>
      <c r="Q483" s="94">
        <f t="shared" si="60"/>
        <v>0</v>
      </c>
      <c r="R483" s="94">
        <f t="shared" si="61"/>
        <v>0</v>
      </c>
      <c r="S483" s="94">
        <f t="shared" si="62"/>
        <v>0</v>
      </c>
      <c r="T483" t="e">
        <f>VLOOKUP(G483,'FTE Lookup fields'!$A$38:$C$43,3,FALSE)</f>
        <v>#N/A</v>
      </c>
      <c r="U483" t="e">
        <f>VLOOKUP(G483,'FTE Lookup fields'!$A$38:$C$43,2,FALSE)</f>
        <v>#N/A</v>
      </c>
      <c r="V483" s="83" t="str">
        <f t="shared" si="63"/>
        <v>,   / :  [ Company Code #]</v>
      </c>
    </row>
    <row r="484" spans="1:22" s="80" customFormat="1" ht="15" x14ac:dyDescent="0.25">
      <c r="A484" s="40"/>
      <c r="B484" s="40" t="e">
        <f>VLOOKUP(A484,'NETL Codes'!$A$1:$B$57,2,FALSE)</f>
        <v>#N/A</v>
      </c>
      <c r="C484" s="40"/>
      <c r="D484" s="40"/>
      <c r="E484" s="40"/>
      <c r="F484" s="40" t="s">
        <v>58</v>
      </c>
      <c r="G484" s="51" t="s">
        <v>206</v>
      </c>
      <c r="H484" s="79"/>
      <c r="I484" s="41"/>
      <c r="K484" s="81"/>
      <c r="L484" s="131" t="e">
        <f>VLOOKUP(Table1[[#This Row],[14 NETL Labor Support Area (Required)*
(See instructions, and select from pull-down menu.)]],'FTE Lookup fields'!$A$54:$B$57,2,FALSE)</f>
        <v>#N/A</v>
      </c>
      <c r="M484" s="93">
        <f t="shared" si="56"/>
        <v>0</v>
      </c>
      <c r="N484" s="94">
        <f t="shared" si="57"/>
        <v>0</v>
      </c>
      <c r="O484" s="94">
        <f t="shared" si="58"/>
        <v>0</v>
      </c>
      <c r="P484" s="94">
        <f t="shared" si="59"/>
        <v>0</v>
      </c>
      <c r="Q484" s="94">
        <f t="shared" si="60"/>
        <v>0</v>
      </c>
      <c r="R484" s="94">
        <f t="shared" si="61"/>
        <v>0</v>
      </c>
      <c r="S484" s="94">
        <f t="shared" si="62"/>
        <v>0</v>
      </c>
      <c r="T484" t="e">
        <f>VLOOKUP(G484,'FTE Lookup fields'!$A$38:$C$43,3,FALSE)</f>
        <v>#N/A</v>
      </c>
      <c r="U484" t="e">
        <f>VLOOKUP(G484,'FTE Lookup fields'!$A$38:$C$43,2,FALSE)</f>
        <v>#N/A</v>
      </c>
      <c r="V484" s="83" t="str">
        <f t="shared" si="63"/>
        <v>,   / :  [ Company Code #]</v>
      </c>
    </row>
    <row r="485" spans="1:22" s="80" customFormat="1" ht="15" x14ac:dyDescent="0.25">
      <c r="A485" s="40"/>
      <c r="B485" s="40" t="e">
        <f>VLOOKUP(A485,'NETL Codes'!$A$1:$B$57,2,FALSE)</f>
        <v>#N/A</v>
      </c>
      <c r="C485" s="40"/>
      <c r="D485" s="40"/>
      <c r="E485" s="40"/>
      <c r="F485" s="40" t="s">
        <v>58</v>
      </c>
      <c r="G485" s="51" t="s">
        <v>206</v>
      </c>
      <c r="H485" s="79"/>
      <c r="I485" s="41"/>
      <c r="K485" s="81"/>
      <c r="L485" s="131" t="e">
        <f>VLOOKUP(Table1[[#This Row],[14 NETL Labor Support Area (Required)*
(See instructions, and select from pull-down menu.)]],'FTE Lookup fields'!$A$54:$B$57,2,FALSE)</f>
        <v>#N/A</v>
      </c>
      <c r="M485" s="93">
        <f t="shared" si="56"/>
        <v>0</v>
      </c>
      <c r="N485" s="94">
        <f t="shared" si="57"/>
        <v>0</v>
      </c>
      <c r="O485" s="94">
        <f t="shared" si="58"/>
        <v>0</v>
      </c>
      <c r="P485" s="94">
        <f t="shared" si="59"/>
        <v>0</v>
      </c>
      <c r="Q485" s="94">
        <f t="shared" si="60"/>
        <v>0</v>
      </c>
      <c r="R485" s="94">
        <f t="shared" si="61"/>
        <v>0</v>
      </c>
      <c r="S485" s="94">
        <f t="shared" si="62"/>
        <v>0</v>
      </c>
      <c r="T485" t="e">
        <f>VLOOKUP(G485,'FTE Lookup fields'!$A$38:$C$43,3,FALSE)</f>
        <v>#N/A</v>
      </c>
      <c r="U485" t="e">
        <f>VLOOKUP(G485,'FTE Lookup fields'!$A$38:$C$43,2,FALSE)</f>
        <v>#N/A</v>
      </c>
      <c r="V485" s="83" t="str">
        <f t="shared" si="63"/>
        <v>,   / :  [ Company Code #]</v>
      </c>
    </row>
    <row r="486" spans="1:22" s="80" customFormat="1" ht="15" x14ac:dyDescent="0.25">
      <c r="A486" s="40"/>
      <c r="B486" s="40" t="e">
        <f>VLOOKUP(A486,'NETL Codes'!$A$1:$B$57,2,FALSE)</f>
        <v>#N/A</v>
      </c>
      <c r="C486" s="40"/>
      <c r="D486" s="40"/>
      <c r="E486" s="40"/>
      <c r="F486" s="40" t="s">
        <v>58</v>
      </c>
      <c r="G486" s="51" t="s">
        <v>206</v>
      </c>
      <c r="H486" s="79"/>
      <c r="I486" s="41"/>
      <c r="K486" s="81"/>
      <c r="L486" s="131" t="e">
        <f>VLOOKUP(Table1[[#This Row],[14 NETL Labor Support Area (Required)*
(See instructions, and select from pull-down menu.)]],'FTE Lookup fields'!$A$54:$B$57,2,FALSE)</f>
        <v>#N/A</v>
      </c>
      <c r="M486" s="93">
        <f t="shared" si="56"/>
        <v>0</v>
      </c>
      <c r="N486" s="94">
        <f t="shared" si="57"/>
        <v>0</v>
      </c>
      <c r="O486" s="94">
        <f t="shared" si="58"/>
        <v>0</v>
      </c>
      <c r="P486" s="94">
        <f t="shared" si="59"/>
        <v>0</v>
      </c>
      <c r="Q486" s="94">
        <f t="shared" si="60"/>
        <v>0</v>
      </c>
      <c r="R486" s="94">
        <f t="shared" si="61"/>
        <v>0</v>
      </c>
      <c r="S486" s="94">
        <f t="shared" si="62"/>
        <v>0</v>
      </c>
      <c r="T486" t="e">
        <f>VLOOKUP(G486,'FTE Lookup fields'!$A$38:$C$43,3,FALSE)</f>
        <v>#N/A</v>
      </c>
      <c r="U486" t="e">
        <f>VLOOKUP(G486,'FTE Lookup fields'!$A$38:$C$43,2,FALSE)</f>
        <v>#N/A</v>
      </c>
      <c r="V486" s="83" t="str">
        <f t="shared" si="63"/>
        <v>,   / :  [ Company Code #]</v>
      </c>
    </row>
    <row r="487" spans="1:22" s="80" customFormat="1" ht="15" x14ac:dyDescent="0.25">
      <c r="A487" s="40"/>
      <c r="B487" s="40" t="e">
        <f>VLOOKUP(A487,'NETL Codes'!$A$1:$B$57,2,FALSE)</f>
        <v>#N/A</v>
      </c>
      <c r="C487" s="40"/>
      <c r="D487" s="40"/>
      <c r="E487" s="40"/>
      <c r="F487" s="40" t="s">
        <v>58</v>
      </c>
      <c r="G487" s="51" t="s">
        <v>206</v>
      </c>
      <c r="H487" s="79"/>
      <c r="I487" s="41"/>
      <c r="K487" s="81"/>
      <c r="L487" s="131" t="e">
        <f>VLOOKUP(Table1[[#This Row],[14 NETL Labor Support Area (Required)*
(See instructions, and select from pull-down menu.)]],'FTE Lookup fields'!$A$54:$B$57,2,FALSE)</f>
        <v>#N/A</v>
      </c>
      <c r="M487" s="93">
        <f t="shared" si="56"/>
        <v>0</v>
      </c>
      <c r="N487" s="94">
        <f t="shared" si="57"/>
        <v>0</v>
      </c>
      <c r="O487" s="94">
        <f t="shared" si="58"/>
        <v>0</v>
      </c>
      <c r="P487" s="94">
        <f t="shared" si="59"/>
        <v>0</v>
      </c>
      <c r="Q487" s="94">
        <f t="shared" si="60"/>
        <v>0</v>
      </c>
      <c r="R487" s="94">
        <f t="shared" si="61"/>
        <v>0</v>
      </c>
      <c r="S487" s="94">
        <f t="shared" si="62"/>
        <v>0</v>
      </c>
      <c r="T487" t="e">
        <f>VLOOKUP(G487,'FTE Lookup fields'!$A$38:$C$43,3,FALSE)</f>
        <v>#N/A</v>
      </c>
      <c r="U487" t="e">
        <f>VLOOKUP(G487,'FTE Lookup fields'!$A$38:$C$43,2,FALSE)</f>
        <v>#N/A</v>
      </c>
      <c r="V487" s="83" t="str">
        <f t="shared" si="63"/>
        <v>,   / :  [ Company Code #]</v>
      </c>
    </row>
    <row r="488" spans="1:22" s="80" customFormat="1" ht="15" x14ac:dyDescent="0.25">
      <c r="A488" s="40"/>
      <c r="B488" s="40" t="e">
        <f>VLOOKUP(A488,'NETL Codes'!$A$1:$B$57,2,FALSE)</f>
        <v>#N/A</v>
      </c>
      <c r="C488" s="40"/>
      <c r="D488" s="40"/>
      <c r="E488" s="40"/>
      <c r="F488" s="40" t="s">
        <v>58</v>
      </c>
      <c r="G488" s="51" t="s">
        <v>206</v>
      </c>
      <c r="H488" s="79"/>
      <c r="I488" s="41"/>
      <c r="K488" s="81"/>
      <c r="L488" s="131" t="e">
        <f>VLOOKUP(Table1[[#This Row],[14 NETL Labor Support Area (Required)*
(See instructions, and select from pull-down menu.)]],'FTE Lookup fields'!$A$54:$B$57,2,FALSE)</f>
        <v>#N/A</v>
      </c>
      <c r="M488" s="93">
        <f t="shared" si="56"/>
        <v>0</v>
      </c>
      <c r="N488" s="94">
        <f t="shared" si="57"/>
        <v>0</v>
      </c>
      <c r="O488" s="94">
        <f t="shared" si="58"/>
        <v>0</v>
      </c>
      <c r="P488" s="94">
        <f t="shared" si="59"/>
        <v>0</v>
      </c>
      <c r="Q488" s="94">
        <f t="shared" si="60"/>
        <v>0</v>
      </c>
      <c r="R488" s="94">
        <f t="shared" si="61"/>
        <v>0</v>
      </c>
      <c r="S488" s="94">
        <f t="shared" si="62"/>
        <v>0</v>
      </c>
      <c r="T488" t="e">
        <f>VLOOKUP(G488,'FTE Lookup fields'!$A$38:$C$43,3,FALSE)</f>
        <v>#N/A</v>
      </c>
      <c r="U488" t="e">
        <f>VLOOKUP(G488,'FTE Lookup fields'!$A$38:$C$43,2,FALSE)</f>
        <v>#N/A</v>
      </c>
      <c r="V488" s="83" t="str">
        <f t="shared" si="63"/>
        <v>,   / :  [ Company Code #]</v>
      </c>
    </row>
    <row r="489" spans="1:22" s="80" customFormat="1" ht="15" x14ac:dyDescent="0.25">
      <c r="A489" s="40"/>
      <c r="B489" s="40" t="e">
        <f>VLOOKUP(A489,'NETL Codes'!$A$1:$B$57,2,FALSE)</f>
        <v>#N/A</v>
      </c>
      <c r="C489" s="40"/>
      <c r="D489" s="40"/>
      <c r="E489" s="40"/>
      <c r="F489" s="40" t="s">
        <v>58</v>
      </c>
      <c r="G489" s="51" t="s">
        <v>206</v>
      </c>
      <c r="H489" s="79"/>
      <c r="I489" s="41"/>
      <c r="K489" s="81"/>
      <c r="L489" s="131" t="e">
        <f>VLOOKUP(Table1[[#This Row],[14 NETL Labor Support Area (Required)*
(See instructions, and select from pull-down menu.)]],'FTE Lookup fields'!$A$54:$B$57,2,FALSE)</f>
        <v>#N/A</v>
      </c>
      <c r="M489" s="93">
        <f t="shared" si="56"/>
        <v>0</v>
      </c>
      <c r="N489" s="94">
        <f t="shared" si="57"/>
        <v>0</v>
      </c>
      <c r="O489" s="94">
        <f t="shared" si="58"/>
        <v>0</v>
      </c>
      <c r="P489" s="94">
        <f t="shared" si="59"/>
        <v>0</v>
      </c>
      <c r="Q489" s="94">
        <f t="shared" si="60"/>
        <v>0</v>
      </c>
      <c r="R489" s="94">
        <f t="shared" si="61"/>
        <v>0</v>
      </c>
      <c r="S489" s="94">
        <f t="shared" si="62"/>
        <v>0</v>
      </c>
      <c r="T489" t="e">
        <f>VLOOKUP(G489,'FTE Lookup fields'!$A$38:$C$43,3,FALSE)</f>
        <v>#N/A</v>
      </c>
      <c r="U489" t="e">
        <f>VLOOKUP(G489,'FTE Lookup fields'!$A$38:$C$43,2,FALSE)</f>
        <v>#N/A</v>
      </c>
      <c r="V489" s="83" t="str">
        <f t="shared" si="63"/>
        <v>,   / :  [ Company Code #]</v>
      </c>
    </row>
    <row r="490" spans="1:22" s="80" customFormat="1" ht="15" x14ac:dyDescent="0.25">
      <c r="A490" s="40"/>
      <c r="B490" s="40" t="e">
        <f>VLOOKUP(A490,'NETL Codes'!$A$1:$B$57,2,FALSE)</f>
        <v>#N/A</v>
      </c>
      <c r="C490" s="40"/>
      <c r="D490" s="40"/>
      <c r="E490" s="40"/>
      <c r="F490" s="40" t="s">
        <v>58</v>
      </c>
      <c r="G490" s="51" t="s">
        <v>206</v>
      </c>
      <c r="H490" s="79"/>
      <c r="I490" s="41"/>
      <c r="K490" s="81"/>
      <c r="L490" s="131" t="e">
        <f>VLOOKUP(Table1[[#This Row],[14 NETL Labor Support Area (Required)*
(See instructions, and select from pull-down menu.)]],'FTE Lookup fields'!$A$54:$B$57,2,FALSE)</f>
        <v>#N/A</v>
      </c>
      <c r="M490" s="93">
        <f t="shared" si="56"/>
        <v>0</v>
      </c>
      <c r="N490" s="94">
        <f t="shared" si="57"/>
        <v>0</v>
      </c>
      <c r="O490" s="94">
        <f t="shared" si="58"/>
        <v>0</v>
      </c>
      <c r="P490" s="94">
        <f t="shared" si="59"/>
        <v>0</v>
      </c>
      <c r="Q490" s="94">
        <f t="shared" si="60"/>
        <v>0</v>
      </c>
      <c r="R490" s="94">
        <f t="shared" si="61"/>
        <v>0</v>
      </c>
      <c r="S490" s="94">
        <f t="shared" si="62"/>
        <v>0</v>
      </c>
      <c r="T490" t="e">
        <f>VLOOKUP(G490,'FTE Lookup fields'!$A$38:$C$43,3,FALSE)</f>
        <v>#N/A</v>
      </c>
      <c r="U490" t="e">
        <f>VLOOKUP(G490,'FTE Lookup fields'!$A$38:$C$43,2,FALSE)</f>
        <v>#N/A</v>
      </c>
      <c r="V490" s="83" t="str">
        <f t="shared" si="63"/>
        <v>,   / :  [ Company Code #]</v>
      </c>
    </row>
    <row r="491" spans="1:22" s="80" customFormat="1" ht="15" x14ac:dyDescent="0.25">
      <c r="A491" s="40"/>
      <c r="B491" s="40" t="e">
        <f>VLOOKUP(A491,'NETL Codes'!$A$1:$B$57,2,FALSE)</f>
        <v>#N/A</v>
      </c>
      <c r="C491" s="40"/>
      <c r="D491" s="40"/>
      <c r="E491" s="40"/>
      <c r="F491" s="40" t="s">
        <v>58</v>
      </c>
      <c r="G491" s="51" t="s">
        <v>206</v>
      </c>
      <c r="H491" s="79"/>
      <c r="I491" s="41"/>
      <c r="K491" s="81"/>
      <c r="L491" s="131" t="e">
        <f>VLOOKUP(Table1[[#This Row],[14 NETL Labor Support Area (Required)*
(See instructions, and select from pull-down menu.)]],'FTE Lookup fields'!$A$54:$B$57,2,FALSE)</f>
        <v>#N/A</v>
      </c>
      <c r="M491" s="93">
        <f t="shared" si="56"/>
        <v>0</v>
      </c>
      <c r="N491" s="94">
        <f t="shared" si="57"/>
        <v>0</v>
      </c>
      <c r="O491" s="94">
        <f t="shared" si="58"/>
        <v>0</v>
      </c>
      <c r="P491" s="94">
        <f t="shared" si="59"/>
        <v>0</v>
      </c>
      <c r="Q491" s="94">
        <f t="shared" si="60"/>
        <v>0</v>
      </c>
      <c r="R491" s="94">
        <f t="shared" si="61"/>
        <v>0</v>
      </c>
      <c r="S491" s="94">
        <f t="shared" si="62"/>
        <v>0</v>
      </c>
      <c r="T491" t="e">
        <f>VLOOKUP(G491,'FTE Lookup fields'!$A$38:$C$43,3,FALSE)</f>
        <v>#N/A</v>
      </c>
      <c r="U491" t="e">
        <f>VLOOKUP(G491,'FTE Lookup fields'!$A$38:$C$43,2,FALSE)</f>
        <v>#N/A</v>
      </c>
      <c r="V491" s="83" t="str">
        <f t="shared" si="63"/>
        <v>,   / :  [ Company Code #]</v>
      </c>
    </row>
    <row r="492" spans="1:22" s="80" customFormat="1" ht="15" x14ac:dyDescent="0.25">
      <c r="A492" s="40"/>
      <c r="B492" s="40" t="e">
        <f>VLOOKUP(A492,'NETL Codes'!$A$1:$B$57,2,FALSE)</f>
        <v>#N/A</v>
      </c>
      <c r="C492" s="40"/>
      <c r="D492" s="40"/>
      <c r="E492" s="40"/>
      <c r="F492" s="40" t="s">
        <v>58</v>
      </c>
      <c r="G492" s="51" t="s">
        <v>206</v>
      </c>
      <c r="H492" s="79"/>
      <c r="I492" s="41"/>
      <c r="K492" s="81"/>
      <c r="L492" s="131" t="e">
        <f>VLOOKUP(Table1[[#This Row],[14 NETL Labor Support Area (Required)*
(See instructions, and select from pull-down menu.)]],'FTE Lookup fields'!$A$54:$B$57,2,FALSE)</f>
        <v>#N/A</v>
      </c>
      <c r="M492" s="93">
        <f t="shared" si="56"/>
        <v>0</v>
      </c>
      <c r="N492" s="94">
        <f t="shared" si="57"/>
        <v>0</v>
      </c>
      <c r="O492" s="94">
        <f t="shared" si="58"/>
        <v>0</v>
      </c>
      <c r="P492" s="94">
        <f t="shared" si="59"/>
        <v>0</v>
      </c>
      <c r="Q492" s="94">
        <f t="shared" si="60"/>
        <v>0</v>
      </c>
      <c r="R492" s="94">
        <f t="shared" si="61"/>
        <v>0</v>
      </c>
      <c r="S492" s="94">
        <f t="shared" si="62"/>
        <v>0</v>
      </c>
      <c r="T492" t="e">
        <f>VLOOKUP(G492,'FTE Lookup fields'!$A$38:$C$43,3,FALSE)</f>
        <v>#N/A</v>
      </c>
      <c r="U492" t="e">
        <f>VLOOKUP(G492,'FTE Lookup fields'!$A$38:$C$43,2,FALSE)</f>
        <v>#N/A</v>
      </c>
      <c r="V492" s="83" t="str">
        <f t="shared" si="63"/>
        <v>,   / :  [ Company Code #]</v>
      </c>
    </row>
    <row r="493" spans="1:22" s="80" customFormat="1" ht="15" x14ac:dyDescent="0.25">
      <c r="A493" s="40"/>
      <c r="B493" s="40" t="e">
        <f>VLOOKUP(A493,'NETL Codes'!$A$1:$B$57,2,FALSE)</f>
        <v>#N/A</v>
      </c>
      <c r="C493" s="40"/>
      <c r="D493" s="40"/>
      <c r="E493" s="40"/>
      <c r="F493" s="40" t="s">
        <v>58</v>
      </c>
      <c r="G493" s="51" t="s">
        <v>206</v>
      </c>
      <c r="H493" s="79"/>
      <c r="I493" s="41"/>
      <c r="K493" s="81"/>
      <c r="L493" s="131" t="e">
        <f>VLOOKUP(Table1[[#This Row],[14 NETL Labor Support Area (Required)*
(See instructions, and select from pull-down menu.)]],'FTE Lookup fields'!$A$54:$B$57,2,FALSE)</f>
        <v>#N/A</v>
      </c>
      <c r="M493" s="93">
        <f t="shared" si="56"/>
        <v>0</v>
      </c>
      <c r="N493" s="94">
        <f t="shared" si="57"/>
        <v>0</v>
      </c>
      <c r="O493" s="94">
        <f t="shared" si="58"/>
        <v>0</v>
      </c>
      <c r="P493" s="94">
        <f t="shared" si="59"/>
        <v>0</v>
      </c>
      <c r="Q493" s="94">
        <f t="shared" si="60"/>
        <v>0</v>
      </c>
      <c r="R493" s="94">
        <f t="shared" si="61"/>
        <v>0</v>
      </c>
      <c r="S493" s="94">
        <f t="shared" si="62"/>
        <v>0</v>
      </c>
      <c r="T493" t="e">
        <f>VLOOKUP(G493,'FTE Lookup fields'!$A$38:$C$43,3,FALSE)</f>
        <v>#N/A</v>
      </c>
      <c r="U493" t="e">
        <f>VLOOKUP(G493,'FTE Lookup fields'!$A$38:$C$43,2,FALSE)</f>
        <v>#N/A</v>
      </c>
      <c r="V493" s="83" t="str">
        <f t="shared" si="63"/>
        <v>,   / :  [ Company Code #]</v>
      </c>
    </row>
    <row r="494" spans="1:22" s="80" customFormat="1" ht="15" x14ac:dyDescent="0.25">
      <c r="A494" s="40"/>
      <c r="B494" s="40" t="e">
        <f>VLOOKUP(A494,'NETL Codes'!$A$1:$B$57,2,FALSE)</f>
        <v>#N/A</v>
      </c>
      <c r="C494" s="40"/>
      <c r="D494" s="40"/>
      <c r="E494" s="40"/>
      <c r="F494" s="40" t="s">
        <v>58</v>
      </c>
      <c r="G494" s="51" t="s">
        <v>206</v>
      </c>
      <c r="H494" s="79"/>
      <c r="I494" s="41"/>
      <c r="K494" s="81"/>
      <c r="L494" s="131" t="e">
        <f>VLOOKUP(Table1[[#This Row],[14 NETL Labor Support Area (Required)*
(See instructions, and select from pull-down menu.)]],'FTE Lookup fields'!$A$54:$B$57,2,FALSE)</f>
        <v>#N/A</v>
      </c>
      <c r="M494" s="93">
        <f t="shared" si="56"/>
        <v>0</v>
      </c>
      <c r="N494" s="94">
        <f t="shared" si="57"/>
        <v>0</v>
      </c>
      <c r="O494" s="94">
        <f t="shared" si="58"/>
        <v>0</v>
      </c>
      <c r="P494" s="94">
        <f t="shared" si="59"/>
        <v>0</v>
      </c>
      <c r="Q494" s="94">
        <f t="shared" si="60"/>
        <v>0</v>
      </c>
      <c r="R494" s="94">
        <f t="shared" si="61"/>
        <v>0</v>
      </c>
      <c r="S494" s="94">
        <f t="shared" si="62"/>
        <v>0</v>
      </c>
      <c r="T494" t="e">
        <f>VLOOKUP(G494,'FTE Lookup fields'!$A$38:$C$43,3,FALSE)</f>
        <v>#N/A</v>
      </c>
      <c r="U494" t="e">
        <f>VLOOKUP(G494,'FTE Lookup fields'!$A$38:$C$43,2,FALSE)</f>
        <v>#N/A</v>
      </c>
      <c r="V494" s="83" t="str">
        <f t="shared" si="63"/>
        <v>,   / :  [ Company Code #]</v>
      </c>
    </row>
    <row r="495" spans="1:22" s="80" customFormat="1" ht="15" x14ac:dyDescent="0.25">
      <c r="A495" s="40"/>
      <c r="B495" s="40" t="e">
        <f>VLOOKUP(A495,'NETL Codes'!$A$1:$B$57,2,FALSE)</f>
        <v>#N/A</v>
      </c>
      <c r="C495" s="40"/>
      <c r="D495" s="40"/>
      <c r="E495" s="40"/>
      <c r="F495" s="40" t="s">
        <v>58</v>
      </c>
      <c r="G495" s="51" t="s">
        <v>206</v>
      </c>
      <c r="H495" s="79"/>
      <c r="I495" s="41"/>
      <c r="K495" s="81"/>
      <c r="L495" s="131" t="e">
        <f>VLOOKUP(Table1[[#This Row],[14 NETL Labor Support Area (Required)*
(See instructions, and select from pull-down menu.)]],'FTE Lookup fields'!$A$54:$B$57,2,FALSE)</f>
        <v>#N/A</v>
      </c>
      <c r="M495" s="93">
        <f t="shared" si="56"/>
        <v>0</v>
      </c>
      <c r="N495" s="94">
        <f t="shared" si="57"/>
        <v>0</v>
      </c>
      <c r="O495" s="94">
        <f t="shared" si="58"/>
        <v>0</v>
      </c>
      <c r="P495" s="94">
        <f t="shared" si="59"/>
        <v>0</v>
      </c>
      <c r="Q495" s="94">
        <f t="shared" si="60"/>
        <v>0</v>
      </c>
      <c r="R495" s="94">
        <f t="shared" si="61"/>
        <v>0</v>
      </c>
      <c r="S495" s="94">
        <f t="shared" si="62"/>
        <v>0</v>
      </c>
      <c r="T495" t="e">
        <f>VLOOKUP(G495,'FTE Lookup fields'!$A$38:$C$43,3,FALSE)</f>
        <v>#N/A</v>
      </c>
      <c r="U495" t="e">
        <f>VLOOKUP(G495,'FTE Lookup fields'!$A$38:$C$43,2,FALSE)</f>
        <v>#N/A</v>
      </c>
      <c r="V495" s="83" t="str">
        <f t="shared" si="63"/>
        <v>,   / :  [ Company Code #]</v>
      </c>
    </row>
    <row r="496" spans="1:22" s="80" customFormat="1" ht="15" x14ac:dyDescent="0.25">
      <c r="A496" s="40"/>
      <c r="B496" s="40" t="e">
        <f>VLOOKUP(A496,'NETL Codes'!$A$1:$B$57,2,FALSE)</f>
        <v>#N/A</v>
      </c>
      <c r="C496" s="40"/>
      <c r="D496" s="40"/>
      <c r="E496" s="40"/>
      <c r="F496" s="40" t="s">
        <v>58</v>
      </c>
      <c r="G496" s="51" t="s">
        <v>206</v>
      </c>
      <c r="H496" s="79"/>
      <c r="I496" s="41"/>
      <c r="K496" s="81"/>
      <c r="L496" s="131" t="e">
        <f>VLOOKUP(Table1[[#This Row],[14 NETL Labor Support Area (Required)*
(See instructions, and select from pull-down menu.)]],'FTE Lookup fields'!$A$54:$B$57,2,FALSE)</f>
        <v>#N/A</v>
      </c>
      <c r="M496" s="93">
        <f t="shared" si="56"/>
        <v>0</v>
      </c>
      <c r="N496" s="94">
        <f t="shared" si="57"/>
        <v>0</v>
      </c>
      <c r="O496" s="94">
        <f t="shared" si="58"/>
        <v>0</v>
      </c>
      <c r="P496" s="94">
        <f t="shared" si="59"/>
        <v>0</v>
      </c>
      <c r="Q496" s="94">
        <f t="shared" si="60"/>
        <v>0</v>
      </c>
      <c r="R496" s="94">
        <f t="shared" si="61"/>
        <v>0</v>
      </c>
      <c r="S496" s="94">
        <f t="shared" si="62"/>
        <v>0</v>
      </c>
      <c r="T496" t="e">
        <f>VLOOKUP(G496,'FTE Lookup fields'!$A$38:$C$43,3,FALSE)</f>
        <v>#N/A</v>
      </c>
      <c r="U496" t="e">
        <f>VLOOKUP(G496,'FTE Lookup fields'!$A$38:$C$43,2,FALSE)</f>
        <v>#N/A</v>
      </c>
      <c r="V496" s="83" t="str">
        <f t="shared" si="63"/>
        <v>,   / :  [ Company Code #]</v>
      </c>
    </row>
    <row r="497" spans="1:22" s="80" customFormat="1" ht="15" x14ac:dyDescent="0.25">
      <c r="A497" s="40"/>
      <c r="B497" s="40" t="e">
        <f>VLOOKUP(A497,'NETL Codes'!$A$1:$B$57,2,FALSE)</f>
        <v>#N/A</v>
      </c>
      <c r="C497" s="40"/>
      <c r="D497" s="40"/>
      <c r="E497" s="40"/>
      <c r="F497" s="40" t="s">
        <v>58</v>
      </c>
      <c r="G497" s="51" t="s">
        <v>206</v>
      </c>
      <c r="H497" s="79"/>
      <c r="I497" s="41"/>
      <c r="K497" s="81"/>
      <c r="L497" s="131" t="e">
        <f>VLOOKUP(Table1[[#This Row],[14 NETL Labor Support Area (Required)*
(See instructions, and select from pull-down menu.)]],'FTE Lookup fields'!$A$54:$B$57,2,FALSE)</f>
        <v>#N/A</v>
      </c>
      <c r="M497" s="93">
        <f t="shared" si="56"/>
        <v>0</v>
      </c>
      <c r="N497" s="94">
        <f t="shared" si="57"/>
        <v>0</v>
      </c>
      <c r="O497" s="94">
        <f t="shared" si="58"/>
        <v>0</v>
      </c>
      <c r="P497" s="94">
        <f t="shared" si="59"/>
        <v>0</v>
      </c>
      <c r="Q497" s="94">
        <f t="shared" si="60"/>
        <v>0</v>
      </c>
      <c r="R497" s="94">
        <f t="shared" si="61"/>
        <v>0</v>
      </c>
      <c r="S497" s="94">
        <f t="shared" si="62"/>
        <v>0</v>
      </c>
      <c r="T497" t="e">
        <f>VLOOKUP(G497,'FTE Lookup fields'!$A$38:$C$43,3,FALSE)</f>
        <v>#N/A</v>
      </c>
      <c r="U497" t="e">
        <f>VLOOKUP(G497,'FTE Lookup fields'!$A$38:$C$43,2,FALSE)</f>
        <v>#N/A</v>
      </c>
      <c r="V497" s="83" t="str">
        <f t="shared" si="63"/>
        <v>,   / :  [ Company Code #]</v>
      </c>
    </row>
    <row r="498" spans="1:22" s="80" customFormat="1" ht="15" x14ac:dyDescent="0.25">
      <c r="A498" s="40"/>
      <c r="B498" s="40" t="e">
        <f>VLOOKUP(A498,'NETL Codes'!$A$1:$B$57,2,FALSE)</f>
        <v>#N/A</v>
      </c>
      <c r="C498" s="40"/>
      <c r="D498" s="40"/>
      <c r="E498" s="40"/>
      <c r="F498" s="40" t="s">
        <v>58</v>
      </c>
      <c r="G498" s="51" t="s">
        <v>206</v>
      </c>
      <c r="H498" s="79"/>
      <c r="I498" s="41"/>
      <c r="K498" s="81"/>
      <c r="L498" s="131" t="e">
        <f>VLOOKUP(Table1[[#This Row],[14 NETL Labor Support Area (Required)*
(See instructions, and select from pull-down menu.)]],'FTE Lookup fields'!$A$54:$B$57,2,FALSE)</f>
        <v>#N/A</v>
      </c>
      <c r="M498" s="93">
        <f t="shared" si="56"/>
        <v>0</v>
      </c>
      <c r="N498" s="94">
        <f t="shared" si="57"/>
        <v>0</v>
      </c>
      <c r="O498" s="94">
        <f t="shared" si="58"/>
        <v>0</v>
      </c>
      <c r="P498" s="94">
        <f t="shared" si="59"/>
        <v>0</v>
      </c>
      <c r="Q498" s="94">
        <f t="shared" si="60"/>
        <v>0</v>
      </c>
      <c r="R498" s="94">
        <f t="shared" si="61"/>
        <v>0</v>
      </c>
      <c r="S498" s="94">
        <f t="shared" si="62"/>
        <v>0</v>
      </c>
      <c r="T498" t="e">
        <f>VLOOKUP(G498,'FTE Lookup fields'!$A$38:$C$43,3,FALSE)</f>
        <v>#N/A</v>
      </c>
      <c r="U498" t="e">
        <f>VLOOKUP(G498,'FTE Lookup fields'!$A$38:$C$43,2,FALSE)</f>
        <v>#N/A</v>
      </c>
      <c r="V498" s="83" t="str">
        <f t="shared" si="63"/>
        <v>,   / :  [ Company Code #]</v>
      </c>
    </row>
    <row r="499" spans="1:22" s="80" customFormat="1" ht="15" x14ac:dyDescent="0.25">
      <c r="A499" s="40"/>
      <c r="B499" s="40" t="e">
        <f>VLOOKUP(A499,'NETL Codes'!$A$1:$B$57,2,FALSE)</f>
        <v>#N/A</v>
      </c>
      <c r="C499" s="40"/>
      <c r="D499" s="40"/>
      <c r="E499" s="40"/>
      <c r="F499" s="40" t="s">
        <v>58</v>
      </c>
      <c r="G499" s="51" t="s">
        <v>206</v>
      </c>
      <c r="H499" s="79"/>
      <c r="I499" s="41"/>
      <c r="K499" s="81"/>
      <c r="L499" s="131" t="e">
        <f>VLOOKUP(Table1[[#This Row],[14 NETL Labor Support Area (Required)*
(See instructions, and select from pull-down menu.)]],'FTE Lookup fields'!$A$54:$B$57,2,FALSE)</f>
        <v>#N/A</v>
      </c>
      <c r="M499" s="93">
        <f t="shared" si="56"/>
        <v>0</v>
      </c>
      <c r="N499" s="94">
        <f t="shared" si="57"/>
        <v>0</v>
      </c>
      <c r="O499" s="94">
        <f t="shared" si="58"/>
        <v>0</v>
      </c>
      <c r="P499" s="94">
        <f t="shared" si="59"/>
        <v>0</v>
      </c>
      <c r="Q499" s="94">
        <f t="shared" si="60"/>
        <v>0</v>
      </c>
      <c r="R499" s="94">
        <f t="shared" si="61"/>
        <v>0</v>
      </c>
      <c r="S499" s="94">
        <f t="shared" si="62"/>
        <v>0</v>
      </c>
      <c r="T499" t="e">
        <f>VLOOKUP(G499,'FTE Lookup fields'!$A$38:$C$43,3,FALSE)</f>
        <v>#N/A</v>
      </c>
      <c r="U499" t="e">
        <f>VLOOKUP(G499,'FTE Lookup fields'!$A$38:$C$43,2,FALSE)</f>
        <v>#N/A</v>
      </c>
      <c r="V499" s="83" t="str">
        <f t="shared" si="63"/>
        <v>,   / :  [ Company Code #]</v>
      </c>
    </row>
    <row r="500" spans="1:22" s="80" customFormat="1" ht="15" x14ac:dyDescent="0.25">
      <c r="A500" s="40"/>
      <c r="B500" s="40" t="e">
        <f>VLOOKUP(A500,'NETL Codes'!$A$1:$B$57,2,FALSE)</f>
        <v>#N/A</v>
      </c>
      <c r="C500" s="40"/>
      <c r="D500" s="40"/>
      <c r="E500" s="40"/>
      <c r="F500" s="40" t="s">
        <v>58</v>
      </c>
      <c r="G500" s="51" t="s">
        <v>206</v>
      </c>
      <c r="H500" s="79"/>
      <c r="I500" s="41"/>
      <c r="K500" s="81"/>
      <c r="L500" s="131" t="e">
        <f>VLOOKUP(Table1[[#This Row],[14 NETL Labor Support Area (Required)*
(See instructions, and select from pull-down menu.)]],'FTE Lookup fields'!$A$54:$B$57,2,FALSE)</f>
        <v>#N/A</v>
      </c>
      <c r="M500" s="93">
        <f t="shared" si="56"/>
        <v>0</v>
      </c>
      <c r="N500" s="94">
        <f t="shared" si="57"/>
        <v>0</v>
      </c>
      <c r="O500" s="94">
        <f t="shared" si="58"/>
        <v>0</v>
      </c>
      <c r="P500" s="94">
        <f t="shared" si="59"/>
        <v>0</v>
      </c>
      <c r="Q500" s="94">
        <f t="shared" si="60"/>
        <v>0</v>
      </c>
      <c r="R500" s="94">
        <f t="shared" si="61"/>
        <v>0</v>
      </c>
      <c r="S500" s="94">
        <f t="shared" si="62"/>
        <v>0</v>
      </c>
      <c r="T500" t="e">
        <f>VLOOKUP(G500,'FTE Lookup fields'!$A$38:$C$43,3,FALSE)</f>
        <v>#N/A</v>
      </c>
      <c r="U500" t="e">
        <f>VLOOKUP(G500,'FTE Lookup fields'!$A$38:$C$43,2,FALSE)</f>
        <v>#N/A</v>
      </c>
      <c r="V500" s="83" t="str">
        <f t="shared" si="63"/>
        <v>,   / :  [ Company Code #]</v>
      </c>
    </row>
    <row r="501" spans="1:22" s="80" customFormat="1" ht="15" x14ac:dyDescent="0.25">
      <c r="A501" s="40"/>
      <c r="B501" s="40" t="e">
        <f>VLOOKUP(A501,'NETL Codes'!$A$1:$B$57,2,FALSE)</f>
        <v>#N/A</v>
      </c>
      <c r="C501" s="40"/>
      <c r="D501" s="40"/>
      <c r="E501" s="40"/>
      <c r="F501" s="40" t="s">
        <v>58</v>
      </c>
      <c r="G501" s="51" t="s">
        <v>206</v>
      </c>
      <c r="H501" s="79"/>
      <c r="I501" s="41"/>
      <c r="K501" s="81"/>
      <c r="L501" s="131" t="e">
        <f>VLOOKUP(Table1[[#This Row],[14 NETL Labor Support Area (Required)*
(See instructions, and select from pull-down menu.)]],'FTE Lookup fields'!$A$54:$B$57,2,FALSE)</f>
        <v>#N/A</v>
      </c>
      <c r="M501" s="93">
        <f t="shared" si="56"/>
        <v>0</v>
      </c>
      <c r="N501" s="94">
        <f t="shared" si="57"/>
        <v>0</v>
      </c>
      <c r="O501" s="94">
        <f t="shared" si="58"/>
        <v>0</v>
      </c>
      <c r="P501" s="94">
        <f t="shared" si="59"/>
        <v>0</v>
      </c>
      <c r="Q501" s="94">
        <f t="shared" si="60"/>
        <v>0</v>
      </c>
      <c r="R501" s="94">
        <f t="shared" si="61"/>
        <v>0</v>
      </c>
      <c r="S501" s="94">
        <f t="shared" si="62"/>
        <v>0</v>
      </c>
      <c r="T501" t="e">
        <f>VLOOKUP(G501,'FTE Lookup fields'!$A$38:$C$43,3,FALSE)</f>
        <v>#N/A</v>
      </c>
      <c r="U501" t="e">
        <f>VLOOKUP(G501,'FTE Lookup fields'!$A$38:$C$43,2,FALSE)</f>
        <v>#N/A</v>
      </c>
      <c r="V501" s="83" t="str">
        <f t="shared" si="63"/>
        <v>,   / :  [ Company Code #]</v>
      </c>
    </row>
    <row r="502" spans="1:22" s="80" customFormat="1" ht="15" x14ac:dyDescent="0.25">
      <c r="A502" s="40"/>
      <c r="B502" s="40" t="e">
        <f>VLOOKUP(A502,'NETL Codes'!$A$1:$B$57,2,FALSE)</f>
        <v>#N/A</v>
      </c>
      <c r="C502" s="40"/>
      <c r="D502" s="40"/>
      <c r="E502" s="40"/>
      <c r="F502" s="40" t="s">
        <v>58</v>
      </c>
      <c r="G502" s="51" t="s">
        <v>206</v>
      </c>
      <c r="H502" s="79"/>
      <c r="I502" s="41"/>
      <c r="K502" s="81"/>
      <c r="L502" s="131" t="e">
        <f>VLOOKUP(Table1[[#This Row],[14 NETL Labor Support Area (Required)*
(See instructions, and select from pull-down menu.)]],'FTE Lookup fields'!$A$54:$B$57,2,FALSE)</f>
        <v>#N/A</v>
      </c>
      <c r="M502" s="93">
        <f t="shared" si="56"/>
        <v>0</v>
      </c>
      <c r="N502" s="94">
        <f t="shared" si="57"/>
        <v>0</v>
      </c>
      <c r="O502" s="94">
        <f t="shared" si="58"/>
        <v>0</v>
      </c>
      <c r="P502" s="94">
        <f t="shared" si="59"/>
        <v>0</v>
      </c>
      <c r="Q502" s="94">
        <f t="shared" si="60"/>
        <v>0</v>
      </c>
      <c r="R502" s="94">
        <f t="shared" si="61"/>
        <v>0</v>
      </c>
      <c r="S502" s="94">
        <f t="shared" si="62"/>
        <v>0</v>
      </c>
      <c r="T502" t="e">
        <f>VLOOKUP(G502,'FTE Lookup fields'!$A$38:$C$43,3,FALSE)</f>
        <v>#N/A</v>
      </c>
      <c r="U502" t="e">
        <f>VLOOKUP(G502,'FTE Lookup fields'!$A$38:$C$43,2,FALSE)</f>
        <v>#N/A</v>
      </c>
      <c r="V502" s="83" t="str">
        <f t="shared" si="63"/>
        <v>,   / :  [ Company Code #]</v>
      </c>
    </row>
    <row r="503" spans="1:22" s="80" customFormat="1" ht="15" x14ac:dyDescent="0.25">
      <c r="A503" s="40"/>
      <c r="B503" s="40" t="e">
        <f>VLOOKUP(A503,'NETL Codes'!$A$1:$B$57,2,FALSE)</f>
        <v>#N/A</v>
      </c>
      <c r="C503" s="40"/>
      <c r="D503" s="40"/>
      <c r="E503" s="40"/>
      <c r="F503" s="40" t="s">
        <v>58</v>
      </c>
      <c r="G503" s="51" t="s">
        <v>206</v>
      </c>
      <c r="H503" s="79"/>
      <c r="I503" s="41"/>
      <c r="K503" s="81"/>
      <c r="L503" s="131" t="e">
        <f>VLOOKUP(Table1[[#This Row],[14 NETL Labor Support Area (Required)*
(See instructions, and select from pull-down menu.)]],'FTE Lookup fields'!$A$54:$B$57,2,FALSE)</f>
        <v>#N/A</v>
      </c>
      <c r="M503" s="93">
        <f t="shared" si="56"/>
        <v>0</v>
      </c>
      <c r="N503" s="94">
        <f t="shared" si="57"/>
        <v>0</v>
      </c>
      <c r="O503" s="94">
        <f t="shared" si="58"/>
        <v>0</v>
      </c>
      <c r="P503" s="94">
        <f t="shared" si="59"/>
        <v>0</v>
      </c>
      <c r="Q503" s="94">
        <f t="shared" si="60"/>
        <v>0</v>
      </c>
      <c r="R503" s="94">
        <f t="shared" si="61"/>
        <v>0</v>
      </c>
      <c r="S503" s="94">
        <f t="shared" si="62"/>
        <v>0</v>
      </c>
      <c r="T503" t="e">
        <f>VLOOKUP(G503,'FTE Lookup fields'!$A$38:$C$43,3,FALSE)</f>
        <v>#N/A</v>
      </c>
      <c r="U503" t="e">
        <f>VLOOKUP(G503,'FTE Lookup fields'!$A$38:$C$43,2,FALSE)</f>
        <v>#N/A</v>
      </c>
      <c r="V503" s="83" t="str">
        <f t="shared" si="63"/>
        <v>,   / :  [ Company Code #]</v>
      </c>
    </row>
    <row r="504" spans="1:22" s="80" customFormat="1" ht="15" x14ac:dyDescent="0.25">
      <c r="A504" s="40"/>
      <c r="B504" s="40" t="e">
        <f>VLOOKUP(A504,'NETL Codes'!$A$1:$B$57,2,FALSE)</f>
        <v>#N/A</v>
      </c>
      <c r="C504" s="40"/>
      <c r="D504" s="40"/>
      <c r="E504" s="40"/>
      <c r="F504" s="40" t="s">
        <v>58</v>
      </c>
      <c r="G504" s="51" t="s">
        <v>206</v>
      </c>
      <c r="H504" s="79"/>
      <c r="I504" s="41"/>
      <c r="K504" s="81"/>
      <c r="L504" s="131" t="e">
        <f>VLOOKUP(Table1[[#This Row],[14 NETL Labor Support Area (Required)*
(See instructions, and select from pull-down menu.)]],'FTE Lookup fields'!$A$54:$B$57,2,FALSE)</f>
        <v>#N/A</v>
      </c>
      <c r="M504" s="93">
        <f t="shared" si="56"/>
        <v>0</v>
      </c>
      <c r="N504" s="94">
        <f t="shared" si="57"/>
        <v>0</v>
      </c>
      <c r="O504" s="94">
        <f t="shared" si="58"/>
        <v>0</v>
      </c>
      <c r="P504" s="94">
        <f t="shared" si="59"/>
        <v>0</v>
      </c>
      <c r="Q504" s="94">
        <f t="shared" si="60"/>
        <v>0</v>
      </c>
      <c r="R504" s="94">
        <f t="shared" si="61"/>
        <v>0</v>
      </c>
      <c r="S504" s="94">
        <f t="shared" si="62"/>
        <v>0</v>
      </c>
      <c r="T504" t="e">
        <f>VLOOKUP(G504,'FTE Lookup fields'!$A$38:$C$43,3,FALSE)</f>
        <v>#N/A</v>
      </c>
      <c r="U504" t="e">
        <f>VLOOKUP(G504,'FTE Lookup fields'!$A$38:$C$43,2,FALSE)</f>
        <v>#N/A</v>
      </c>
      <c r="V504" s="83" t="str">
        <f t="shared" si="63"/>
        <v>,   / :  [ Company Code #]</v>
      </c>
    </row>
    <row r="505" spans="1:22" s="80" customFormat="1" ht="15" x14ac:dyDescent="0.25">
      <c r="A505" s="40"/>
      <c r="B505" s="40" t="e">
        <f>VLOOKUP(A505,'NETL Codes'!$A$1:$B$57,2,FALSE)</f>
        <v>#N/A</v>
      </c>
      <c r="C505" s="40"/>
      <c r="D505" s="40"/>
      <c r="E505" s="40"/>
      <c r="F505" s="40" t="s">
        <v>58</v>
      </c>
      <c r="G505" s="51" t="s">
        <v>206</v>
      </c>
      <c r="H505" s="79"/>
      <c r="I505" s="41"/>
      <c r="K505" s="81"/>
      <c r="L505" s="131" t="e">
        <f>VLOOKUP(Table1[[#This Row],[14 NETL Labor Support Area (Required)*
(See instructions, and select from pull-down menu.)]],'FTE Lookup fields'!$A$54:$B$57,2,FALSE)</f>
        <v>#N/A</v>
      </c>
      <c r="M505" s="93">
        <f t="shared" si="56"/>
        <v>0</v>
      </c>
      <c r="N505" s="94">
        <f t="shared" si="57"/>
        <v>0</v>
      </c>
      <c r="O505" s="94">
        <f t="shared" si="58"/>
        <v>0</v>
      </c>
      <c r="P505" s="94">
        <f t="shared" si="59"/>
        <v>0</v>
      </c>
      <c r="Q505" s="94">
        <f t="shared" si="60"/>
        <v>0</v>
      </c>
      <c r="R505" s="94">
        <f t="shared" si="61"/>
        <v>0</v>
      </c>
      <c r="S505" s="94">
        <f t="shared" si="62"/>
        <v>0</v>
      </c>
      <c r="T505" t="e">
        <f>VLOOKUP(G505,'FTE Lookup fields'!$A$38:$C$43,3,FALSE)</f>
        <v>#N/A</v>
      </c>
      <c r="U505" t="e">
        <f>VLOOKUP(G505,'FTE Lookup fields'!$A$38:$C$43,2,FALSE)</f>
        <v>#N/A</v>
      </c>
      <c r="V505" s="83" t="str">
        <f t="shared" si="63"/>
        <v>,   / :  [ Company Code #]</v>
      </c>
    </row>
    <row r="506" spans="1:22" s="80" customFormat="1" ht="15" x14ac:dyDescent="0.25">
      <c r="A506" s="40"/>
      <c r="B506" s="40" t="e">
        <f>VLOOKUP(A506,'NETL Codes'!$A$1:$B$57,2,FALSE)</f>
        <v>#N/A</v>
      </c>
      <c r="C506" s="40"/>
      <c r="D506" s="40"/>
      <c r="E506" s="40"/>
      <c r="F506" s="40" t="s">
        <v>58</v>
      </c>
      <c r="G506" s="51" t="s">
        <v>206</v>
      </c>
      <c r="H506" s="79"/>
      <c r="I506" s="41"/>
      <c r="K506" s="81"/>
      <c r="L506" s="131" t="e">
        <f>VLOOKUP(Table1[[#This Row],[14 NETL Labor Support Area (Required)*
(See instructions, and select from pull-down menu.)]],'FTE Lookup fields'!$A$54:$B$57,2,FALSE)</f>
        <v>#N/A</v>
      </c>
      <c r="M506" s="93">
        <f t="shared" si="56"/>
        <v>0</v>
      </c>
      <c r="N506" s="94">
        <f t="shared" si="57"/>
        <v>0</v>
      </c>
      <c r="O506" s="94">
        <f t="shared" si="58"/>
        <v>0</v>
      </c>
      <c r="P506" s="94">
        <f t="shared" si="59"/>
        <v>0</v>
      </c>
      <c r="Q506" s="94">
        <f t="shared" si="60"/>
        <v>0</v>
      </c>
      <c r="R506" s="94">
        <f t="shared" si="61"/>
        <v>0</v>
      </c>
      <c r="S506" s="94">
        <f t="shared" si="62"/>
        <v>0</v>
      </c>
      <c r="T506" t="e">
        <f>VLOOKUP(G506,'FTE Lookup fields'!$A$38:$C$43,3,FALSE)</f>
        <v>#N/A</v>
      </c>
      <c r="U506" t="e">
        <f>VLOOKUP(G506,'FTE Lookup fields'!$A$38:$C$43,2,FALSE)</f>
        <v>#N/A</v>
      </c>
      <c r="V506" s="83" t="str">
        <f t="shared" si="63"/>
        <v>,   / :  [ Company Code #]</v>
      </c>
    </row>
    <row r="507" spans="1:22" s="80" customFormat="1" ht="15" x14ac:dyDescent="0.25">
      <c r="A507" s="40"/>
      <c r="B507" s="40" t="e">
        <f>VLOOKUP(A507,'NETL Codes'!$A$1:$B$57,2,FALSE)</f>
        <v>#N/A</v>
      </c>
      <c r="C507" s="40"/>
      <c r="D507" s="40"/>
      <c r="E507" s="40"/>
      <c r="F507" s="40" t="s">
        <v>58</v>
      </c>
      <c r="G507" s="51" t="s">
        <v>206</v>
      </c>
      <c r="H507" s="79"/>
      <c r="I507" s="41"/>
      <c r="K507" s="81"/>
      <c r="L507" s="131" t="e">
        <f>VLOOKUP(Table1[[#This Row],[14 NETL Labor Support Area (Required)*
(See instructions, and select from pull-down menu.)]],'FTE Lookup fields'!$A$54:$B$57,2,FALSE)</f>
        <v>#N/A</v>
      </c>
      <c r="M507" s="93">
        <f t="shared" si="56"/>
        <v>0</v>
      </c>
      <c r="N507" s="94">
        <f t="shared" si="57"/>
        <v>0</v>
      </c>
      <c r="O507" s="94">
        <f t="shared" si="58"/>
        <v>0</v>
      </c>
      <c r="P507" s="94">
        <f t="shared" si="59"/>
        <v>0</v>
      </c>
      <c r="Q507" s="94">
        <f t="shared" si="60"/>
        <v>0</v>
      </c>
      <c r="R507" s="94">
        <f t="shared" si="61"/>
        <v>0</v>
      </c>
      <c r="S507" s="94">
        <f t="shared" si="62"/>
        <v>0</v>
      </c>
      <c r="T507" t="e">
        <f>VLOOKUP(G507,'FTE Lookup fields'!$A$38:$C$43,3,FALSE)</f>
        <v>#N/A</v>
      </c>
      <c r="U507" t="e">
        <f>VLOOKUP(G507,'FTE Lookup fields'!$A$38:$C$43,2,FALSE)</f>
        <v>#N/A</v>
      </c>
      <c r="V507" s="83" t="str">
        <f t="shared" si="63"/>
        <v>,   / :  [ Company Code #]</v>
      </c>
    </row>
    <row r="508" spans="1:22" s="80" customFormat="1" ht="15" x14ac:dyDescent="0.25">
      <c r="A508" s="40"/>
      <c r="B508" s="40" t="e">
        <f>VLOOKUP(A508,'NETL Codes'!$A$1:$B$57,2,FALSE)</f>
        <v>#N/A</v>
      </c>
      <c r="C508" s="40"/>
      <c r="D508" s="40"/>
      <c r="E508" s="40"/>
      <c r="F508" s="40" t="s">
        <v>58</v>
      </c>
      <c r="G508" s="51" t="s">
        <v>206</v>
      </c>
      <c r="H508" s="79"/>
      <c r="I508" s="41"/>
      <c r="K508" s="81"/>
      <c r="L508" s="131" t="e">
        <f>VLOOKUP(Table1[[#This Row],[14 NETL Labor Support Area (Required)*
(See instructions, and select from pull-down menu.)]],'FTE Lookup fields'!$A$54:$B$57,2,FALSE)</f>
        <v>#N/A</v>
      </c>
      <c r="M508" s="93">
        <f t="shared" si="56"/>
        <v>0</v>
      </c>
      <c r="N508" s="94">
        <f t="shared" si="57"/>
        <v>0</v>
      </c>
      <c r="O508" s="94">
        <f t="shared" si="58"/>
        <v>0</v>
      </c>
      <c r="P508" s="94">
        <f t="shared" si="59"/>
        <v>0</v>
      </c>
      <c r="Q508" s="94">
        <f t="shared" si="60"/>
        <v>0</v>
      </c>
      <c r="R508" s="94">
        <f t="shared" si="61"/>
        <v>0</v>
      </c>
      <c r="S508" s="94">
        <f t="shared" si="62"/>
        <v>0</v>
      </c>
      <c r="T508" t="e">
        <f>VLOOKUP(G508,'FTE Lookup fields'!$A$38:$C$43,3,FALSE)</f>
        <v>#N/A</v>
      </c>
      <c r="U508" t="e">
        <f>VLOOKUP(G508,'FTE Lookup fields'!$A$38:$C$43,2,FALSE)</f>
        <v>#N/A</v>
      </c>
      <c r="V508" s="83" t="str">
        <f t="shared" si="63"/>
        <v>,   / :  [ Company Code #]</v>
      </c>
    </row>
    <row r="509" spans="1:22" s="80" customFormat="1" ht="15" x14ac:dyDescent="0.25">
      <c r="A509" s="40"/>
      <c r="B509" s="40" t="e">
        <f>VLOOKUP(A509,'NETL Codes'!$A$1:$B$57,2,FALSE)</f>
        <v>#N/A</v>
      </c>
      <c r="C509" s="40"/>
      <c r="D509" s="40"/>
      <c r="E509" s="40"/>
      <c r="F509" s="40" t="s">
        <v>58</v>
      </c>
      <c r="G509" s="51" t="s">
        <v>206</v>
      </c>
      <c r="H509" s="79"/>
      <c r="I509" s="41"/>
      <c r="K509" s="81"/>
      <c r="L509" s="131" t="e">
        <f>VLOOKUP(Table1[[#This Row],[14 NETL Labor Support Area (Required)*
(See instructions, and select from pull-down menu.)]],'FTE Lookup fields'!$A$54:$B$57,2,FALSE)</f>
        <v>#N/A</v>
      </c>
      <c r="M509" s="93">
        <f t="shared" si="56"/>
        <v>0</v>
      </c>
      <c r="N509" s="94">
        <f t="shared" si="57"/>
        <v>0</v>
      </c>
      <c r="O509" s="94">
        <f t="shared" si="58"/>
        <v>0</v>
      </c>
      <c r="P509" s="94">
        <f t="shared" si="59"/>
        <v>0</v>
      </c>
      <c r="Q509" s="94">
        <f t="shared" si="60"/>
        <v>0</v>
      </c>
      <c r="R509" s="94">
        <f t="shared" si="61"/>
        <v>0</v>
      </c>
      <c r="S509" s="94">
        <f t="shared" si="62"/>
        <v>0</v>
      </c>
      <c r="T509" t="e">
        <f>VLOOKUP(G509,'FTE Lookup fields'!$A$38:$C$43,3,FALSE)</f>
        <v>#N/A</v>
      </c>
      <c r="U509" t="e">
        <f>VLOOKUP(G509,'FTE Lookup fields'!$A$38:$C$43,2,FALSE)</f>
        <v>#N/A</v>
      </c>
      <c r="V509" s="83" t="str">
        <f t="shared" si="63"/>
        <v>,   / :  [ Company Code #]</v>
      </c>
    </row>
    <row r="510" spans="1:22" s="80" customFormat="1" ht="15" x14ac:dyDescent="0.25">
      <c r="A510" s="40"/>
      <c r="B510" s="40" t="e">
        <f>VLOOKUP(A510,'NETL Codes'!$A$1:$B$57,2,FALSE)</f>
        <v>#N/A</v>
      </c>
      <c r="C510" s="40"/>
      <c r="D510" s="40"/>
      <c r="E510" s="40"/>
      <c r="F510" s="40" t="s">
        <v>58</v>
      </c>
      <c r="G510" s="51" t="s">
        <v>206</v>
      </c>
      <c r="H510" s="79"/>
      <c r="I510" s="41"/>
      <c r="K510" s="81"/>
      <c r="L510" s="131" t="e">
        <f>VLOOKUP(Table1[[#This Row],[14 NETL Labor Support Area (Required)*
(See instructions, and select from pull-down menu.)]],'FTE Lookup fields'!$A$54:$B$57,2,FALSE)</f>
        <v>#N/A</v>
      </c>
      <c r="M510" s="93">
        <f t="shared" si="56"/>
        <v>0</v>
      </c>
      <c r="N510" s="94">
        <f t="shared" si="57"/>
        <v>0</v>
      </c>
      <c r="O510" s="94">
        <f t="shared" si="58"/>
        <v>0</v>
      </c>
      <c r="P510" s="94">
        <f t="shared" si="59"/>
        <v>0</v>
      </c>
      <c r="Q510" s="94">
        <f t="shared" si="60"/>
        <v>0</v>
      </c>
      <c r="R510" s="94">
        <f t="shared" si="61"/>
        <v>0</v>
      </c>
      <c r="S510" s="94">
        <f t="shared" si="62"/>
        <v>0</v>
      </c>
      <c r="T510" t="e">
        <f>VLOOKUP(G510,'FTE Lookup fields'!$A$38:$C$43,3,FALSE)</f>
        <v>#N/A</v>
      </c>
      <c r="U510" t="e">
        <f>VLOOKUP(G510,'FTE Lookup fields'!$A$38:$C$43,2,FALSE)</f>
        <v>#N/A</v>
      </c>
      <c r="V510" s="83" t="str">
        <f t="shared" si="63"/>
        <v>,   / :  [ Company Code #]</v>
      </c>
    </row>
    <row r="511" spans="1:22" s="80" customFormat="1" ht="15" x14ac:dyDescent="0.25">
      <c r="A511" s="40"/>
      <c r="B511" s="40" t="e">
        <f>VLOOKUP(A511,'NETL Codes'!$A$1:$B$57,2,FALSE)</f>
        <v>#N/A</v>
      </c>
      <c r="C511" s="40"/>
      <c r="D511" s="40"/>
      <c r="E511" s="40"/>
      <c r="F511" s="40" t="s">
        <v>58</v>
      </c>
      <c r="G511" s="51" t="s">
        <v>206</v>
      </c>
      <c r="H511" s="79"/>
      <c r="I511" s="41"/>
      <c r="K511" s="81"/>
      <c r="L511" s="131" t="e">
        <f>VLOOKUP(Table1[[#This Row],[14 NETL Labor Support Area (Required)*
(See instructions, and select from pull-down menu.)]],'FTE Lookup fields'!$A$54:$B$57,2,FALSE)</f>
        <v>#N/A</v>
      </c>
      <c r="M511" s="93">
        <f t="shared" si="56"/>
        <v>0</v>
      </c>
      <c r="N511" s="94">
        <f t="shared" si="57"/>
        <v>0</v>
      </c>
      <c r="O511" s="94">
        <f t="shared" si="58"/>
        <v>0</v>
      </c>
      <c r="P511" s="94">
        <f t="shared" si="59"/>
        <v>0</v>
      </c>
      <c r="Q511" s="94">
        <f t="shared" si="60"/>
        <v>0</v>
      </c>
      <c r="R511" s="94">
        <f t="shared" si="61"/>
        <v>0</v>
      </c>
      <c r="S511" s="94">
        <f t="shared" si="62"/>
        <v>0</v>
      </c>
      <c r="T511" t="e">
        <f>VLOOKUP(G511,'FTE Lookup fields'!$A$38:$C$43,3,FALSE)</f>
        <v>#N/A</v>
      </c>
      <c r="U511" t="e">
        <f>VLOOKUP(G511,'FTE Lookup fields'!$A$38:$C$43,2,FALSE)</f>
        <v>#N/A</v>
      </c>
      <c r="V511" s="83" t="str">
        <f t="shared" si="63"/>
        <v>,   / :  [ Company Code #]</v>
      </c>
    </row>
    <row r="512" spans="1:22" s="80" customFormat="1" ht="15" x14ac:dyDescent="0.25">
      <c r="A512" s="40"/>
      <c r="B512" s="40" t="e">
        <f>VLOOKUP(A512,'NETL Codes'!$A$1:$B$57,2,FALSE)</f>
        <v>#N/A</v>
      </c>
      <c r="C512" s="40"/>
      <c r="D512" s="40"/>
      <c r="E512" s="40"/>
      <c r="F512" s="40" t="s">
        <v>58</v>
      </c>
      <c r="G512" s="51" t="s">
        <v>206</v>
      </c>
      <c r="H512" s="79"/>
      <c r="I512" s="41"/>
      <c r="K512" s="81"/>
      <c r="L512" s="131" t="e">
        <f>VLOOKUP(Table1[[#This Row],[14 NETL Labor Support Area (Required)*
(See instructions, and select from pull-down menu.)]],'FTE Lookup fields'!$A$54:$B$57,2,FALSE)</f>
        <v>#N/A</v>
      </c>
      <c r="M512" s="93">
        <f t="shared" si="56"/>
        <v>0</v>
      </c>
      <c r="N512" s="94">
        <f t="shared" si="57"/>
        <v>0</v>
      </c>
      <c r="O512" s="94">
        <f t="shared" si="58"/>
        <v>0</v>
      </c>
      <c r="P512" s="94">
        <f t="shared" si="59"/>
        <v>0</v>
      </c>
      <c r="Q512" s="94">
        <f t="shared" si="60"/>
        <v>0</v>
      </c>
      <c r="R512" s="94">
        <f t="shared" si="61"/>
        <v>0</v>
      </c>
      <c r="S512" s="94">
        <f t="shared" si="62"/>
        <v>0</v>
      </c>
      <c r="T512" t="e">
        <f>VLOOKUP(G512,'FTE Lookup fields'!$A$38:$C$43,3,FALSE)</f>
        <v>#N/A</v>
      </c>
      <c r="U512" t="e">
        <f>VLOOKUP(G512,'FTE Lookup fields'!$A$38:$C$43,2,FALSE)</f>
        <v>#N/A</v>
      </c>
      <c r="V512" s="83" t="str">
        <f t="shared" si="63"/>
        <v>,   / :  [ Company Code #]</v>
      </c>
    </row>
    <row r="513" spans="1:22" s="80" customFormat="1" ht="15" x14ac:dyDescent="0.25">
      <c r="A513" s="40"/>
      <c r="B513" s="40" t="e">
        <f>VLOOKUP(A513,'NETL Codes'!$A$1:$B$57,2,FALSE)</f>
        <v>#N/A</v>
      </c>
      <c r="C513" s="40"/>
      <c r="D513" s="40"/>
      <c r="E513" s="40"/>
      <c r="F513" s="40" t="s">
        <v>58</v>
      </c>
      <c r="G513" s="51" t="s">
        <v>206</v>
      </c>
      <c r="H513" s="79"/>
      <c r="I513" s="41"/>
      <c r="K513" s="81"/>
      <c r="L513" s="131" t="e">
        <f>VLOOKUP(Table1[[#This Row],[14 NETL Labor Support Area (Required)*
(See instructions, and select from pull-down menu.)]],'FTE Lookup fields'!$A$54:$B$57,2,FALSE)</f>
        <v>#N/A</v>
      </c>
      <c r="M513" s="93">
        <f t="shared" si="56"/>
        <v>0</v>
      </c>
      <c r="N513" s="94">
        <f t="shared" si="57"/>
        <v>0</v>
      </c>
      <c r="O513" s="94">
        <f t="shared" si="58"/>
        <v>0</v>
      </c>
      <c r="P513" s="94">
        <f t="shared" si="59"/>
        <v>0</v>
      </c>
      <c r="Q513" s="94">
        <f t="shared" si="60"/>
        <v>0</v>
      </c>
      <c r="R513" s="94">
        <f t="shared" si="61"/>
        <v>0</v>
      </c>
      <c r="S513" s="94">
        <f t="shared" si="62"/>
        <v>0</v>
      </c>
      <c r="T513" t="e">
        <f>VLOOKUP(G513,'FTE Lookup fields'!$A$38:$C$43,3,FALSE)</f>
        <v>#N/A</v>
      </c>
      <c r="U513" t="e">
        <f>VLOOKUP(G513,'FTE Lookup fields'!$A$38:$C$43,2,FALSE)</f>
        <v>#N/A</v>
      </c>
      <c r="V513" s="83" t="str">
        <f t="shared" si="63"/>
        <v>,   / :  [ Company Code #]</v>
      </c>
    </row>
    <row r="514" spans="1:22" s="80" customFormat="1" ht="15" x14ac:dyDescent="0.25">
      <c r="A514" s="40"/>
      <c r="B514" s="40" t="e">
        <f>VLOOKUP(A514,'NETL Codes'!$A$1:$B$57,2,FALSE)</f>
        <v>#N/A</v>
      </c>
      <c r="C514" s="40"/>
      <c r="D514" s="40"/>
      <c r="E514" s="40"/>
      <c r="F514" s="40" t="s">
        <v>58</v>
      </c>
      <c r="G514" s="51" t="s">
        <v>206</v>
      </c>
      <c r="H514" s="79"/>
      <c r="I514" s="41"/>
      <c r="K514" s="81"/>
      <c r="L514" s="131" t="e">
        <f>VLOOKUP(Table1[[#This Row],[14 NETL Labor Support Area (Required)*
(See instructions, and select from pull-down menu.)]],'FTE Lookup fields'!$A$54:$B$57,2,FALSE)</f>
        <v>#N/A</v>
      </c>
      <c r="M514" s="93">
        <f t="shared" si="56"/>
        <v>0</v>
      </c>
      <c r="N514" s="94">
        <f t="shared" si="57"/>
        <v>0</v>
      </c>
      <c r="O514" s="94">
        <f t="shared" si="58"/>
        <v>0</v>
      </c>
      <c r="P514" s="94">
        <f t="shared" si="59"/>
        <v>0</v>
      </c>
      <c r="Q514" s="94">
        <f t="shared" si="60"/>
        <v>0</v>
      </c>
      <c r="R514" s="94">
        <f t="shared" si="61"/>
        <v>0</v>
      </c>
      <c r="S514" s="94">
        <f t="shared" si="62"/>
        <v>0</v>
      </c>
      <c r="T514" t="e">
        <f>VLOOKUP(G514,'FTE Lookup fields'!$A$38:$C$43,3,FALSE)</f>
        <v>#N/A</v>
      </c>
      <c r="U514" t="e">
        <f>VLOOKUP(G514,'FTE Lookup fields'!$A$38:$C$43,2,FALSE)</f>
        <v>#N/A</v>
      </c>
      <c r="V514" s="83" t="str">
        <f t="shared" si="63"/>
        <v>,   / :  [ Company Code #]</v>
      </c>
    </row>
    <row r="515" spans="1:22" s="80" customFormat="1" ht="15" x14ac:dyDescent="0.25">
      <c r="A515" s="40"/>
      <c r="B515" s="40" t="e">
        <f>VLOOKUP(A515,'NETL Codes'!$A$1:$B$57,2,FALSE)</f>
        <v>#N/A</v>
      </c>
      <c r="C515" s="40"/>
      <c r="D515" s="40"/>
      <c r="E515" s="40"/>
      <c r="F515" s="40" t="s">
        <v>58</v>
      </c>
      <c r="G515" s="51" t="s">
        <v>206</v>
      </c>
      <c r="H515" s="79"/>
      <c r="I515" s="41"/>
      <c r="K515" s="81"/>
      <c r="L515" s="131" t="e">
        <f>VLOOKUP(Table1[[#This Row],[14 NETL Labor Support Area (Required)*
(See instructions, and select from pull-down menu.)]],'FTE Lookup fields'!$A$54:$B$57,2,FALSE)</f>
        <v>#N/A</v>
      </c>
      <c r="M515" s="93">
        <f t="shared" si="56"/>
        <v>0</v>
      </c>
      <c r="N515" s="94">
        <f t="shared" si="57"/>
        <v>0</v>
      </c>
      <c r="O515" s="94">
        <f t="shared" si="58"/>
        <v>0</v>
      </c>
      <c r="P515" s="94">
        <f t="shared" si="59"/>
        <v>0</v>
      </c>
      <c r="Q515" s="94">
        <f t="shared" si="60"/>
        <v>0</v>
      </c>
      <c r="R515" s="94">
        <f t="shared" si="61"/>
        <v>0</v>
      </c>
      <c r="S515" s="94">
        <f t="shared" si="62"/>
        <v>0</v>
      </c>
      <c r="T515" t="e">
        <f>VLOOKUP(G515,'FTE Lookup fields'!$A$38:$C$43,3,FALSE)</f>
        <v>#N/A</v>
      </c>
      <c r="U515" t="e">
        <f>VLOOKUP(G515,'FTE Lookup fields'!$A$38:$C$43,2,FALSE)</f>
        <v>#N/A</v>
      </c>
      <c r="V515" s="83" t="str">
        <f t="shared" si="63"/>
        <v>,   / :  [ Company Code #]</v>
      </c>
    </row>
    <row r="516" spans="1:22" s="80" customFormat="1" ht="15" x14ac:dyDescent="0.25">
      <c r="A516" s="40"/>
      <c r="B516" s="40" t="e">
        <f>VLOOKUP(A516,'NETL Codes'!$A$1:$B$57,2,FALSE)</f>
        <v>#N/A</v>
      </c>
      <c r="C516" s="40"/>
      <c r="D516" s="40"/>
      <c r="E516" s="40"/>
      <c r="F516" s="40" t="s">
        <v>58</v>
      </c>
      <c r="G516" s="51" t="s">
        <v>206</v>
      </c>
      <c r="H516" s="79"/>
      <c r="I516" s="41"/>
      <c r="K516" s="81"/>
      <c r="L516" s="131" t="e">
        <f>VLOOKUP(Table1[[#This Row],[14 NETL Labor Support Area (Required)*
(See instructions, and select from pull-down menu.)]],'FTE Lookup fields'!$A$54:$B$57,2,FALSE)</f>
        <v>#N/A</v>
      </c>
      <c r="M516" s="93">
        <f t="shared" si="56"/>
        <v>0</v>
      </c>
      <c r="N516" s="94">
        <f t="shared" si="57"/>
        <v>0</v>
      </c>
      <c r="O516" s="94">
        <f t="shared" si="58"/>
        <v>0</v>
      </c>
      <c r="P516" s="94">
        <f t="shared" si="59"/>
        <v>0</v>
      </c>
      <c r="Q516" s="94">
        <f t="shared" si="60"/>
        <v>0</v>
      </c>
      <c r="R516" s="94">
        <f t="shared" si="61"/>
        <v>0</v>
      </c>
      <c r="S516" s="94">
        <f t="shared" si="62"/>
        <v>0</v>
      </c>
      <c r="T516" t="e">
        <f>VLOOKUP(G516,'FTE Lookup fields'!$A$38:$C$43,3,FALSE)</f>
        <v>#N/A</v>
      </c>
      <c r="U516" t="e">
        <f>VLOOKUP(G516,'FTE Lookup fields'!$A$38:$C$43,2,FALSE)</f>
        <v>#N/A</v>
      </c>
      <c r="V516" s="83" t="str">
        <f t="shared" si="63"/>
        <v>,   / :  [ Company Code #]</v>
      </c>
    </row>
    <row r="517" spans="1:22" s="80" customFormat="1" ht="15" x14ac:dyDescent="0.25">
      <c r="A517" s="40"/>
      <c r="B517" s="40" t="e">
        <f>VLOOKUP(A517,'NETL Codes'!$A$1:$B$57,2,FALSE)</f>
        <v>#N/A</v>
      </c>
      <c r="C517" s="40"/>
      <c r="D517" s="40"/>
      <c r="E517" s="40"/>
      <c r="F517" s="40" t="s">
        <v>58</v>
      </c>
      <c r="G517" s="51" t="s">
        <v>206</v>
      </c>
      <c r="H517" s="79"/>
      <c r="I517" s="41"/>
      <c r="K517" s="81"/>
      <c r="L517" s="131" t="e">
        <f>VLOOKUP(Table1[[#This Row],[14 NETL Labor Support Area (Required)*
(See instructions, and select from pull-down menu.)]],'FTE Lookup fields'!$A$54:$B$57,2,FALSE)</f>
        <v>#N/A</v>
      </c>
      <c r="M517" s="93">
        <f t="shared" si="56"/>
        <v>0</v>
      </c>
      <c r="N517" s="94">
        <f t="shared" si="57"/>
        <v>0</v>
      </c>
      <c r="O517" s="94">
        <f t="shared" si="58"/>
        <v>0</v>
      </c>
      <c r="P517" s="94">
        <f t="shared" si="59"/>
        <v>0</v>
      </c>
      <c r="Q517" s="94">
        <f t="shared" si="60"/>
        <v>0</v>
      </c>
      <c r="R517" s="94">
        <f t="shared" si="61"/>
        <v>0</v>
      </c>
      <c r="S517" s="94">
        <f t="shared" si="62"/>
        <v>0</v>
      </c>
      <c r="T517" t="e">
        <f>VLOOKUP(G517,'FTE Lookup fields'!$A$38:$C$43,3,FALSE)</f>
        <v>#N/A</v>
      </c>
      <c r="U517" t="e">
        <f>VLOOKUP(G517,'FTE Lookup fields'!$A$38:$C$43,2,FALSE)</f>
        <v>#N/A</v>
      </c>
      <c r="V517" s="83" t="str">
        <f t="shared" si="63"/>
        <v>,   / :  [ Company Code #]</v>
      </c>
    </row>
    <row r="518" spans="1:22" s="80" customFormat="1" ht="15" x14ac:dyDescent="0.25">
      <c r="A518" s="40"/>
      <c r="B518" s="40" t="e">
        <f>VLOOKUP(A518,'NETL Codes'!$A$1:$B$57,2,FALSE)</f>
        <v>#N/A</v>
      </c>
      <c r="C518" s="40"/>
      <c r="D518" s="40"/>
      <c r="E518" s="40"/>
      <c r="F518" s="40" t="s">
        <v>58</v>
      </c>
      <c r="G518" s="51" t="s">
        <v>206</v>
      </c>
      <c r="H518" s="79"/>
      <c r="I518" s="41"/>
      <c r="K518" s="81"/>
      <c r="L518" s="131" t="e">
        <f>VLOOKUP(Table1[[#This Row],[14 NETL Labor Support Area (Required)*
(See instructions, and select from pull-down menu.)]],'FTE Lookup fields'!$A$54:$B$57,2,FALSE)</f>
        <v>#N/A</v>
      </c>
      <c r="M518" s="93">
        <f t="shared" ref="M518:M550" si="64">IF($I518="A",$H518,0)</f>
        <v>0</v>
      </c>
      <c r="N518" s="94">
        <f t="shared" ref="N518:N550" si="65">IF($I518="P",$H518,0)</f>
        <v>0</v>
      </c>
      <c r="O518" s="94">
        <f t="shared" ref="O518:O550" si="66">IF($I518="M",$H518,0)</f>
        <v>0</v>
      </c>
      <c r="P518" s="94">
        <f t="shared" ref="P518:P550" si="67">IF($I518="H",$H518,0)</f>
        <v>0</v>
      </c>
      <c r="Q518" s="94">
        <f t="shared" ref="Q518:Q550" si="68">IF($I518="AK",$H518,0)</f>
        <v>0</v>
      </c>
      <c r="R518" s="94">
        <f t="shared" ref="R518:R550" si="69">IF($I518="R-LO",$H518,0)</f>
        <v>0</v>
      </c>
      <c r="S518" s="94">
        <f t="shared" ref="S518:S550" si="70">IF($I518="R-US",$H518,0)</f>
        <v>0</v>
      </c>
      <c r="T518" t="e">
        <f>VLOOKUP(G518,'FTE Lookup fields'!$A$38:$C$43,3,FALSE)</f>
        <v>#N/A</v>
      </c>
      <c r="U518" t="e">
        <f>VLOOKUP(G518,'FTE Lookup fields'!$A$38:$C$43,2,FALSE)</f>
        <v>#N/A</v>
      </c>
      <c r="V518" s="83" t="str">
        <f t="shared" ref="V518:V550" si="71">D518&amp;", "&amp;E518&amp;"  / "&amp;C518&amp;": "&amp;" "&amp;"["&amp;G518&amp;"]"</f>
        <v>,   / :  [ Company Code #]</v>
      </c>
    </row>
    <row r="519" spans="1:22" s="80" customFormat="1" ht="15" x14ac:dyDescent="0.25">
      <c r="A519" s="40"/>
      <c r="B519" s="40" t="e">
        <f>VLOOKUP(A519,'NETL Codes'!$A$1:$B$57,2,FALSE)</f>
        <v>#N/A</v>
      </c>
      <c r="C519" s="40"/>
      <c r="D519" s="40"/>
      <c r="E519" s="40"/>
      <c r="F519" s="40" t="s">
        <v>58</v>
      </c>
      <c r="G519" s="51" t="s">
        <v>206</v>
      </c>
      <c r="H519" s="79"/>
      <c r="I519" s="41"/>
      <c r="K519" s="81"/>
      <c r="L519" s="131" t="e">
        <f>VLOOKUP(Table1[[#This Row],[14 NETL Labor Support Area (Required)*
(See instructions, and select from pull-down menu.)]],'FTE Lookup fields'!$A$54:$B$57,2,FALSE)</f>
        <v>#N/A</v>
      </c>
      <c r="M519" s="93">
        <f t="shared" si="64"/>
        <v>0</v>
      </c>
      <c r="N519" s="94">
        <f t="shared" si="65"/>
        <v>0</v>
      </c>
      <c r="O519" s="94">
        <f t="shared" si="66"/>
        <v>0</v>
      </c>
      <c r="P519" s="94">
        <f t="shared" si="67"/>
        <v>0</v>
      </c>
      <c r="Q519" s="94">
        <f t="shared" si="68"/>
        <v>0</v>
      </c>
      <c r="R519" s="94">
        <f t="shared" si="69"/>
        <v>0</v>
      </c>
      <c r="S519" s="94">
        <f t="shared" si="70"/>
        <v>0</v>
      </c>
      <c r="T519" t="e">
        <f>VLOOKUP(G519,'FTE Lookup fields'!$A$38:$C$43,3,FALSE)</f>
        <v>#N/A</v>
      </c>
      <c r="U519" t="e">
        <f>VLOOKUP(G519,'FTE Lookup fields'!$A$38:$C$43,2,FALSE)</f>
        <v>#N/A</v>
      </c>
      <c r="V519" s="83" t="str">
        <f t="shared" si="71"/>
        <v>,   / :  [ Company Code #]</v>
      </c>
    </row>
    <row r="520" spans="1:22" s="80" customFormat="1" ht="15" x14ac:dyDescent="0.25">
      <c r="A520" s="40"/>
      <c r="B520" s="40" t="e">
        <f>VLOOKUP(A520,'NETL Codes'!$A$1:$B$57,2,FALSE)</f>
        <v>#N/A</v>
      </c>
      <c r="C520" s="40"/>
      <c r="D520" s="40"/>
      <c r="E520" s="40"/>
      <c r="F520" s="40" t="s">
        <v>58</v>
      </c>
      <c r="G520" s="51" t="s">
        <v>206</v>
      </c>
      <c r="H520" s="79"/>
      <c r="I520" s="41"/>
      <c r="K520" s="81"/>
      <c r="L520" s="131" t="e">
        <f>VLOOKUP(Table1[[#This Row],[14 NETL Labor Support Area (Required)*
(See instructions, and select from pull-down menu.)]],'FTE Lookup fields'!$A$54:$B$57,2,FALSE)</f>
        <v>#N/A</v>
      </c>
      <c r="M520" s="93">
        <f t="shared" si="64"/>
        <v>0</v>
      </c>
      <c r="N520" s="94">
        <f t="shared" si="65"/>
        <v>0</v>
      </c>
      <c r="O520" s="94">
        <f t="shared" si="66"/>
        <v>0</v>
      </c>
      <c r="P520" s="94">
        <f t="shared" si="67"/>
        <v>0</v>
      </c>
      <c r="Q520" s="94">
        <f t="shared" si="68"/>
        <v>0</v>
      </c>
      <c r="R520" s="94">
        <f t="shared" si="69"/>
        <v>0</v>
      </c>
      <c r="S520" s="94">
        <f t="shared" si="70"/>
        <v>0</v>
      </c>
      <c r="T520" t="e">
        <f>VLOOKUP(G520,'FTE Lookup fields'!$A$38:$C$43,3,FALSE)</f>
        <v>#N/A</v>
      </c>
      <c r="U520" t="e">
        <f>VLOOKUP(G520,'FTE Lookup fields'!$A$38:$C$43,2,FALSE)</f>
        <v>#N/A</v>
      </c>
      <c r="V520" s="83" t="str">
        <f t="shared" si="71"/>
        <v>,   / :  [ Company Code #]</v>
      </c>
    </row>
    <row r="521" spans="1:22" s="80" customFormat="1" ht="15" x14ac:dyDescent="0.25">
      <c r="A521" s="40"/>
      <c r="B521" s="40" t="e">
        <f>VLOOKUP(A521,'NETL Codes'!$A$1:$B$57,2,FALSE)</f>
        <v>#N/A</v>
      </c>
      <c r="C521" s="40"/>
      <c r="D521" s="40"/>
      <c r="E521" s="40"/>
      <c r="F521" s="40" t="s">
        <v>58</v>
      </c>
      <c r="G521" s="51" t="s">
        <v>206</v>
      </c>
      <c r="H521" s="79"/>
      <c r="I521" s="41"/>
      <c r="K521" s="81"/>
      <c r="L521" s="131" t="e">
        <f>VLOOKUP(Table1[[#This Row],[14 NETL Labor Support Area (Required)*
(See instructions, and select from pull-down menu.)]],'FTE Lookup fields'!$A$54:$B$57,2,FALSE)</f>
        <v>#N/A</v>
      </c>
      <c r="M521" s="93">
        <f t="shared" si="64"/>
        <v>0</v>
      </c>
      <c r="N521" s="94">
        <f t="shared" si="65"/>
        <v>0</v>
      </c>
      <c r="O521" s="94">
        <f t="shared" si="66"/>
        <v>0</v>
      </c>
      <c r="P521" s="94">
        <f t="shared" si="67"/>
        <v>0</v>
      </c>
      <c r="Q521" s="94">
        <f t="shared" si="68"/>
        <v>0</v>
      </c>
      <c r="R521" s="94">
        <f t="shared" si="69"/>
        <v>0</v>
      </c>
      <c r="S521" s="94">
        <f t="shared" si="70"/>
        <v>0</v>
      </c>
      <c r="T521" t="e">
        <f>VLOOKUP(G521,'FTE Lookup fields'!$A$38:$C$43,3,FALSE)</f>
        <v>#N/A</v>
      </c>
      <c r="U521" t="e">
        <f>VLOOKUP(G521,'FTE Lookup fields'!$A$38:$C$43,2,FALSE)</f>
        <v>#N/A</v>
      </c>
      <c r="V521" s="83" t="str">
        <f t="shared" si="71"/>
        <v>,   / :  [ Company Code #]</v>
      </c>
    </row>
    <row r="522" spans="1:22" s="80" customFormat="1" ht="15" x14ac:dyDescent="0.25">
      <c r="A522" s="40"/>
      <c r="B522" s="40" t="e">
        <f>VLOOKUP(A522,'NETL Codes'!$A$1:$B$57,2,FALSE)</f>
        <v>#N/A</v>
      </c>
      <c r="C522" s="40"/>
      <c r="D522" s="40"/>
      <c r="E522" s="40"/>
      <c r="F522" s="40" t="s">
        <v>58</v>
      </c>
      <c r="G522" s="51" t="s">
        <v>206</v>
      </c>
      <c r="H522" s="79"/>
      <c r="I522" s="41"/>
      <c r="K522" s="81"/>
      <c r="L522" s="131" t="e">
        <f>VLOOKUP(Table1[[#This Row],[14 NETL Labor Support Area (Required)*
(See instructions, and select from pull-down menu.)]],'FTE Lookup fields'!$A$54:$B$57,2,FALSE)</f>
        <v>#N/A</v>
      </c>
      <c r="M522" s="93">
        <f t="shared" si="64"/>
        <v>0</v>
      </c>
      <c r="N522" s="94">
        <f t="shared" si="65"/>
        <v>0</v>
      </c>
      <c r="O522" s="94">
        <f t="shared" si="66"/>
        <v>0</v>
      </c>
      <c r="P522" s="94">
        <f t="shared" si="67"/>
        <v>0</v>
      </c>
      <c r="Q522" s="94">
        <f t="shared" si="68"/>
        <v>0</v>
      </c>
      <c r="R522" s="94">
        <f t="shared" si="69"/>
        <v>0</v>
      </c>
      <c r="S522" s="94">
        <f t="shared" si="70"/>
        <v>0</v>
      </c>
      <c r="T522" t="e">
        <f>VLOOKUP(G522,'FTE Lookup fields'!$A$38:$C$43,3,FALSE)</f>
        <v>#N/A</v>
      </c>
      <c r="U522" t="e">
        <f>VLOOKUP(G522,'FTE Lookup fields'!$A$38:$C$43,2,FALSE)</f>
        <v>#N/A</v>
      </c>
      <c r="V522" s="83" t="str">
        <f t="shared" si="71"/>
        <v>,   / :  [ Company Code #]</v>
      </c>
    </row>
    <row r="523" spans="1:22" s="80" customFormat="1" ht="15" x14ac:dyDescent="0.25">
      <c r="A523" s="40"/>
      <c r="B523" s="40" t="e">
        <f>VLOOKUP(A523,'NETL Codes'!$A$1:$B$57,2,FALSE)</f>
        <v>#N/A</v>
      </c>
      <c r="C523" s="40"/>
      <c r="D523" s="40"/>
      <c r="E523" s="40"/>
      <c r="F523" s="40" t="s">
        <v>58</v>
      </c>
      <c r="G523" s="51" t="s">
        <v>206</v>
      </c>
      <c r="H523" s="79"/>
      <c r="I523" s="41"/>
      <c r="K523" s="81"/>
      <c r="L523" s="131" t="e">
        <f>VLOOKUP(Table1[[#This Row],[14 NETL Labor Support Area (Required)*
(See instructions, and select from pull-down menu.)]],'FTE Lookup fields'!$A$54:$B$57,2,FALSE)</f>
        <v>#N/A</v>
      </c>
      <c r="M523" s="93">
        <f t="shared" si="64"/>
        <v>0</v>
      </c>
      <c r="N523" s="94">
        <f t="shared" si="65"/>
        <v>0</v>
      </c>
      <c r="O523" s="94">
        <f t="shared" si="66"/>
        <v>0</v>
      </c>
      <c r="P523" s="94">
        <f t="shared" si="67"/>
        <v>0</v>
      </c>
      <c r="Q523" s="94">
        <f t="shared" si="68"/>
        <v>0</v>
      </c>
      <c r="R523" s="94">
        <f t="shared" si="69"/>
        <v>0</v>
      </c>
      <c r="S523" s="94">
        <f t="shared" si="70"/>
        <v>0</v>
      </c>
      <c r="T523" t="e">
        <f>VLOOKUP(G523,'FTE Lookup fields'!$A$38:$C$43,3,FALSE)</f>
        <v>#N/A</v>
      </c>
      <c r="U523" t="e">
        <f>VLOOKUP(G523,'FTE Lookup fields'!$A$38:$C$43,2,FALSE)</f>
        <v>#N/A</v>
      </c>
      <c r="V523" s="83" t="str">
        <f t="shared" si="71"/>
        <v>,   / :  [ Company Code #]</v>
      </c>
    </row>
    <row r="524" spans="1:22" s="80" customFormat="1" ht="15" x14ac:dyDescent="0.25">
      <c r="A524" s="40"/>
      <c r="B524" s="40" t="e">
        <f>VLOOKUP(A524,'NETL Codes'!$A$1:$B$57,2,FALSE)</f>
        <v>#N/A</v>
      </c>
      <c r="C524" s="40"/>
      <c r="D524" s="40"/>
      <c r="E524" s="40"/>
      <c r="F524" s="40" t="s">
        <v>58</v>
      </c>
      <c r="G524" s="51" t="s">
        <v>206</v>
      </c>
      <c r="H524" s="79"/>
      <c r="I524" s="41"/>
      <c r="K524" s="81"/>
      <c r="L524" s="131" t="e">
        <f>VLOOKUP(Table1[[#This Row],[14 NETL Labor Support Area (Required)*
(See instructions, and select from pull-down menu.)]],'FTE Lookup fields'!$A$54:$B$57,2,FALSE)</f>
        <v>#N/A</v>
      </c>
      <c r="M524" s="93">
        <f t="shared" si="64"/>
        <v>0</v>
      </c>
      <c r="N524" s="94">
        <f t="shared" si="65"/>
        <v>0</v>
      </c>
      <c r="O524" s="94">
        <f t="shared" si="66"/>
        <v>0</v>
      </c>
      <c r="P524" s="94">
        <f t="shared" si="67"/>
        <v>0</v>
      </c>
      <c r="Q524" s="94">
        <f t="shared" si="68"/>
        <v>0</v>
      </c>
      <c r="R524" s="94">
        <f t="shared" si="69"/>
        <v>0</v>
      </c>
      <c r="S524" s="94">
        <f t="shared" si="70"/>
        <v>0</v>
      </c>
      <c r="T524" t="e">
        <f>VLOOKUP(G524,'FTE Lookup fields'!$A$38:$C$43,3,FALSE)</f>
        <v>#N/A</v>
      </c>
      <c r="U524" t="e">
        <f>VLOOKUP(G524,'FTE Lookup fields'!$A$38:$C$43,2,FALSE)</f>
        <v>#N/A</v>
      </c>
      <c r="V524" s="83" t="str">
        <f t="shared" si="71"/>
        <v>,   / :  [ Company Code #]</v>
      </c>
    </row>
    <row r="525" spans="1:22" s="80" customFormat="1" ht="15" x14ac:dyDescent="0.25">
      <c r="A525" s="40"/>
      <c r="B525" s="40" t="e">
        <f>VLOOKUP(A525,'NETL Codes'!$A$1:$B$57,2,FALSE)</f>
        <v>#N/A</v>
      </c>
      <c r="C525" s="40"/>
      <c r="D525" s="40"/>
      <c r="E525" s="40"/>
      <c r="F525" s="40" t="s">
        <v>58</v>
      </c>
      <c r="G525" s="51" t="s">
        <v>206</v>
      </c>
      <c r="H525" s="79"/>
      <c r="I525" s="41"/>
      <c r="K525" s="81"/>
      <c r="L525" s="131" t="e">
        <f>VLOOKUP(Table1[[#This Row],[14 NETL Labor Support Area (Required)*
(See instructions, and select from pull-down menu.)]],'FTE Lookup fields'!$A$54:$B$57,2,FALSE)</f>
        <v>#N/A</v>
      </c>
      <c r="M525" s="93">
        <f t="shared" si="64"/>
        <v>0</v>
      </c>
      <c r="N525" s="94">
        <f t="shared" si="65"/>
        <v>0</v>
      </c>
      <c r="O525" s="94">
        <f t="shared" si="66"/>
        <v>0</v>
      </c>
      <c r="P525" s="94">
        <f t="shared" si="67"/>
        <v>0</v>
      </c>
      <c r="Q525" s="94">
        <f t="shared" si="68"/>
        <v>0</v>
      </c>
      <c r="R525" s="94">
        <f t="shared" si="69"/>
        <v>0</v>
      </c>
      <c r="S525" s="94">
        <f t="shared" si="70"/>
        <v>0</v>
      </c>
      <c r="T525" t="e">
        <f>VLOOKUP(G525,'FTE Lookup fields'!$A$38:$C$43,3,FALSE)</f>
        <v>#N/A</v>
      </c>
      <c r="U525" t="e">
        <f>VLOOKUP(G525,'FTE Lookup fields'!$A$38:$C$43,2,FALSE)</f>
        <v>#N/A</v>
      </c>
      <c r="V525" s="83" t="str">
        <f t="shared" si="71"/>
        <v>,   / :  [ Company Code #]</v>
      </c>
    </row>
    <row r="526" spans="1:22" s="80" customFormat="1" ht="15" x14ac:dyDescent="0.25">
      <c r="A526" s="40"/>
      <c r="B526" s="40" t="e">
        <f>VLOOKUP(A526,'NETL Codes'!$A$1:$B$57,2,FALSE)</f>
        <v>#N/A</v>
      </c>
      <c r="C526" s="40"/>
      <c r="D526" s="40"/>
      <c r="E526" s="40"/>
      <c r="F526" s="40" t="s">
        <v>58</v>
      </c>
      <c r="G526" s="51" t="s">
        <v>206</v>
      </c>
      <c r="H526" s="79"/>
      <c r="I526" s="41"/>
      <c r="K526" s="81"/>
      <c r="L526" s="131" t="e">
        <f>VLOOKUP(Table1[[#This Row],[14 NETL Labor Support Area (Required)*
(See instructions, and select from pull-down menu.)]],'FTE Lookup fields'!$A$54:$B$57,2,FALSE)</f>
        <v>#N/A</v>
      </c>
      <c r="M526" s="93">
        <f t="shared" si="64"/>
        <v>0</v>
      </c>
      <c r="N526" s="94">
        <f t="shared" si="65"/>
        <v>0</v>
      </c>
      <c r="O526" s="94">
        <f t="shared" si="66"/>
        <v>0</v>
      </c>
      <c r="P526" s="94">
        <f t="shared" si="67"/>
        <v>0</v>
      </c>
      <c r="Q526" s="94">
        <f t="shared" si="68"/>
        <v>0</v>
      </c>
      <c r="R526" s="94">
        <f t="shared" si="69"/>
        <v>0</v>
      </c>
      <c r="S526" s="94">
        <f t="shared" si="70"/>
        <v>0</v>
      </c>
      <c r="T526" t="e">
        <f>VLOOKUP(G526,'FTE Lookup fields'!$A$38:$C$43,3,FALSE)</f>
        <v>#N/A</v>
      </c>
      <c r="U526" t="e">
        <f>VLOOKUP(G526,'FTE Lookup fields'!$A$38:$C$43,2,FALSE)</f>
        <v>#N/A</v>
      </c>
      <c r="V526" s="83" t="str">
        <f t="shared" si="71"/>
        <v>,   / :  [ Company Code #]</v>
      </c>
    </row>
    <row r="527" spans="1:22" s="80" customFormat="1" ht="15" x14ac:dyDescent="0.25">
      <c r="A527" s="40"/>
      <c r="B527" s="40" t="e">
        <f>VLOOKUP(A527,'NETL Codes'!$A$1:$B$57,2,FALSE)</f>
        <v>#N/A</v>
      </c>
      <c r="C527" s="40"/>
      <c r="D527" s="40"/>
      <c r="E527" s="40"/>
      <c r="F527" s="40" t="s">
        <v>58</v>
      </c>
      <c r="G527" s="51" t="s">
        <v>206</v>
      </c>
      <c r="H527" s="79"/>
      <c r="I527" s="41"/>
      <c r="K527" s="81"/>
      <c r="L527" s="131" t="e">
        <f>VLOOKUP(Table1[[#This Row],[14 NETL Labor Support Area (Required)*
(See instructions, and select from pull-down menu.)]],'FTE Lookup fields'!$A$54:$B$57,2,FALSE)</f>
        <v>#N/A</v>
      </c>
      <c r="M527" s="93">
        <f t="shared" si="64"/>
        <v>0</v>
      </c>
      <c r="N527" s="94">
        <f t="shared" si="65"/>
        <v>0</v>
      </c>
      <c r="O527" s="94">
        <f t="shared" si="66"/>
        <v>0</v>
      </c>
      <c r="P527" s="94">
        <f t="shared" si="67"/>
        <v>0</v>
      </c>
      <c r="Q527" s="94">
        <f t="shared" si="68"/>
        <v>0</v>
      </c>
      <c r="R527" s="94">
        <f t="shared" si="69"/>
        <v>0</v>
      </c>
      <c r="S527" s="94">
        <f t="shared" si="70"/>
        <v>0</v>
      </c>
      <c r="T527" t="e">
        <f>VLOOKUP(G527,'FTE Lookup fields'!$A$38:$C$43,3,FALSE)</f>
        <v>#N/A</v>
      </c>
      <c r="U527" t="e">
        <f>VLOOKUP(G527,'FTE Lookup fields'!$A$38:$C$43,2,FALSE)</f>
        <v>#N/A</v>
      </c>
      <c r="V527" s="83" t="str">
        <f t="shared" si="71"/>
        <v>,   / :  [ Company Code #]</v>
      </c>
    </row>
    <row r="528" spans="1:22" s="80" customFormat="1" ht="15" x14ac:dyDescent="0.25">
      <c r="A528" s="40"/>
      <c r="B528" s="40" t="e">
        <f>VLOOKUP(A528,'NETL Codes'!$A$1:$B$57,2,FALSE)</f>
        <v>#N/A</v>
      </c>
      <c r="C528" s="40"/>
      <c r="D528" s="40"/>
      <c r="E528" s="40"/>
      <c r="F528" s="40" t="s">
        <v>58</v>
      </c>
      <c r="G528" s="51" t="s">
        <v>206</v>
      </c>
      <c r="H528" s="79"/>
      <c r="I528" s="41"/>
      <c r="K528" s="81"/>
      <c r="L528" s="131" t="e">
        <f>VLOOKUP(Table1[[#This Row],[14 NETL Labor Support Area (Required)*
(See instructions, and select from pull-down menu.)]],'FTE Lookup fields'!$A$54:$B$57,2,FALSE)</f>
        <v>#N/A</v>
      </c>
      <c r="M528" s="93">
        <f t="shared" si="64"/>
        <v>0</v>
      </c>
      <c r="N528" s="94">
        <f t="shared" si="65"/>
        <v>0</v>
      </c>
      <c r="O528" s="94">
        <f t="shared" si="66"/>
        <v>0</v>
      </c>
      <c r="P528" s="94">
        <f t="shared" si="67"/>
        <v>0</v>
      </c>
      <c r="Q528" s="94">
        <f t="shared" si="68"/>
        <v>0</v>
      </c>
      <c r="R528" s="94">
        <f t="shared" si="69"/>
        <v>0</v>
      </c>
      <c r="S528" s="94">
        <f t="shared" si="70"/>
        <v>0</v>
      </c>
      <c r="T528" t="e">
        <f>VLOOKUP(G528,'FTE Lookup fields'!$A$38:$C$43,3,FALSE)</f>
        <v>#N/A</v>
      </c>
      <c r="U528" t="e">
        <f>VLOOKUP(G528,'FTE Lookup fields'!$A$38:$C$43,2,FALSE)</f>
        <v>#N/A</v>
      </c>
      <c r="V528" s="83" t="str">
        <f t="shared" si="71"/>
        <v>,   / :  [ Company Code #]</v>
      </c>
    </row>
    <row r="529" spans="1:22" s="80" customFormat="1" ht="15" x14ac:dyDescent="0.25">
      <c r="A529" s="40"/>
      <c r="B529" s="40" t="e">
        <f>VLOOKUP(A529,'NETL Codes'!$A$1:$B$57,2,FALSE)</f>
        <v>#N/A</v>
      </c>
      <c r="C529" s="40"/>
      <c r="D529" s="40"/>
      <c r="E529" s="40"/>
      <c r="F529" s="40" t="s">
        <v>58</v>
      </c>
      <c r="G529" s="51" t="s">
        <v>206</v>
      </c>
      <c r="H529" s="79"/>
      <c r="I529" s="41"/>
      <c r="K529" s="81"/>
      <c r="L529" s="131" t="e">
        <f>VLOOKUP(Table1[[#This Row],[14 NETL Labor Support Area (Required)*
(See instructions, and select from pull-down menu.)]],'FTE Lookup fields'!$A$54:$B$57,2,FALSE)</f>
        <v>#N/A</v>
      </c>
      <c r="M529" s="93">
        <f t="shared" si="64"/>
        <v>0</v>
      </c>
      <c r="N529" s="94">
        <f t="shared" si="65"/>
        <v>0</v>
      </c>
      <c r="O529" s="94">
        <f t="shared" si="66"/>
        <v>0</v>
      </c>
      <c r="P529" s="94">
        <f t="shared" si="67"/>
        <v>0</v>
      </c>
      <c r="Q529" s="94">
        <f t="shared" si="68"/>
        <v>0</v>
      </c>
      <c r="R529" s="94">
        <f t="shared" si="69"/>
        <v>0</v>
      </c>
      <c r="S529" s="94">
        <f t="shared" si="70"/>
        <v>0</v>
      </c>
      <c r="T529" t="e">
        <f>VLOOKUP(G529,'FTE Lookup fields'!$A$38:$C$43,3,FALSE)</f>
        <v>#N/A</v>
      </c>
      <c r="U529" t="e">
        <f>VLOOKUP(G529,'FTE Lookup fields'!$A$38:$C$43,2,FALSE)</f>
        <v>#N/A</v>
      </c>
      <c r="V529" s="83" t="str">
        <f t="shared" si="71"/>
        <v>,   / :  [ Company Code #]</v>
      </c>
    </row>
    <row r="530" spans="1:22" s="80" customFormat="1" ht="15" x14ac:dyDescent="0.25">
      <c r="A530" s="40"/>
      <c r="B530" s="40" t="e">
        <f>VLOOKUP(A530,'NETL Codes'!$A$1:$B$57,2,FALSE)</f>
        <v>#N/A</v>
      </c>
      <c r="C530" s="40"/>
      <c r="D530" s="40"/>
      <c r="E530" s="40"/>
      <c r="F530" s="40" t="s">
        <v>58</v>
      </c>
      <c r="G530" s="51" t="s">
        <v>206</v>
      </c>
      <c r="H530" s="79"/>
      <c r="I530" s="41"/>
      <c r="K530" s="81"/>
      <c r="L530" s="131" t="e">
        <f>VLOOKUP(Table1[[#This Row],[14 NETL Labor Support Area (Required)*
(See instructions, and select from pull-down menu.)]],'FTE Lookup fields'!$A$54:$B$57,2,FALSE)</f>
        <v>#N/A</v>
      </c>
      <c r="M530" s="93">
        <f t="shared" si="64"/>
        <v>0</v>
      </c>
      <c r="N530" s="94">
        <f t="shared" si="65"/>
        <v>0</v>
      </c>
      <c r="O530" s="94">
        <f t="shared" si="66"/>
        <v>0</v>
      </c>
      <c r="P530" s="94">
        <f t="shared" si="67"/>
        <v>0</v>
      </c>
      <c r="Q530" s="94">
        <f t="shared" si="68"/>
        <v>0</v>
      </c>
      <c r="R530" s="94">
        <f t="shared" si="69"/>
        <v>0</v>
      </c>
      <c r="S530" s="94">
        <f t="shared" si="70"/>
        <v>0</v>
      </c>
      <c r="T530" t="e">
        <f>VLOOKUP(G530,'FTE Lookup fields'!$A$38:$C$43,3,FALSE)</f>
        <v>#N/A</v>
      </c>
      <c r="U530" t="e">
        <f>VLOOKUP(G530,'FTE Lookup fields'!$A$38:$C$43,2,FALSE)</f>
        <v>#N/A</v>
      </c>
      <c r="V530" s="83" t="str">
        <f t="shared" si="71"/>
        <v>,   / :  [ Company Code #]</v>
      </c>
    </row>
    <row r="531" spans="1:22" s="80" customFormat="1" ht="15" x14ac:dyDescent="0.25">
      <c r="A531" s="40"/>
      <c r="B531" s="40" t="e">
        <f>VLOOKUP(A531,'NETL Codes'!$A$1:$B$57,2,FALSE)</f>
        <v>#N/A</v>
      </c>
      <c r="C531" s="40"/>
      <c r="D531" s="40"/>
      <c r="E531" s="40"/>
      <c r="F531" s="40" t="s">
        <v>58</v>
      </c>
      <c r="G531" s="51" t="s">
        <v>206</v>
      </c>
      <c r="H531" s="79"/>
      <c r="I531" s="41"/>
      <c r="K531" s="81"/>
      <c r="L531" s="131" t="e">
        <f>VLOOKUP(Table1[[#This Row],[14 NETL Labor Support Area (Required)*
(See instructions, and select from pull-down menu.)]],'FTE Lookup fields'!$A$54:$B$57,2,FALSE)</f>
        <v>#N/A</v>
      </c>
      <c r="M531" s="93">
        <f t="shared" si="64"/>
        <v>0</v>
      </c>
      <c r="N531" s="94">
        <f t="shared" si="65"/>
        <v>0</v>
      </c>
      <c r="O531" s="94">
        <f t="shared" si="66"/>
        <v>0</v>
      </c>
      <c r="P531" s="94">
        <f t="shared" si="67"/>
        <v>0</v>
      </c>
      <c r="Q531" s="94">
        <f t="shared" si="68"/>
        <v>0</v>
      </c>
      <c r="R531" s="94">
        <f t="shared" si="69"/>
        <v>0</v>
      </c>
      <c r="S531" s="94">
        <f t="shared" si="70"/>
        <v>0</v>
      </c>
      <c r="T531" t="e">
        <f>VLOOKUP(G531,'FTE Lookup fields'!$A$38:$C$43,3,FALSE)</f>
        <v>#N/A</v>
      </c>
      <c r="U531" t="e">
        <f>VLOOKUP(G531,'FTE Lookup fields'!$A$38:$C$43,2,FALSE)</f>
        <v>#N/A</v>
      </c>
      <c r="V531" s="83" t="str">
        <f t="shared" si="71"/>
        <v>,   / :  [ Company Code #]</v>
      </c>
    </row>
    <row r="532" spans="1:22" s="80" customFormat="1" ht="15" x14ac:dyDescent="0.25">
      <c r="A532" s="40"/>
      <c r="B532" s="40" t="e">
        <f>VLOOKUP(A532,'NETL Codes'!$A$1:$B$57,2,FALSE)</f>
        <v>#N/A</v>
      </c>
      <c r="C532" s="40"/>
      <c r="D532" s="40"/>
      <c r="E532" s="40"/>
      <c r="F532" s="40" t="s">
        <v>58</v>
      </c>
      <c r="G532" s="51" t="s">
        <v>206</v>
      </c>
      <c r="H532" s="79"/>
      <c r="I532" s="41"/>
      <c r="K532" s="81"/>
      <c r="L532" s="131" t="e">
        <f>VLOOKUP(Table1[[#This Row],[14 NETL Labor Support Area (Required)*
(See instructions, and select from pull-down menu.)]],'FTE Lookup fields'!$A$54:$B$57,2,FALSE)</f>
        <v>#N/A</v>
      </c>
      <c r="M532" s="93">
        <f t="shared" si="64"/>
        <v>0</v>
      </c>
      <c r="N532" s="94">
        <f t="shared" si="65"/>
        <v>0</v>
      </c>
      <c r="O532" s="94">
        <f t="shared" si="66"/>
        <v>0</v>
      </c>
      <c r="P532" s="94">
        <f t="shared" si="67"/>
        <v>0</v>
      </c>
      <c r="Q532" s="94">
        <f t="shared" si="68"/>
        <v>0</v>
      </c>
      <c r="R532" s="94">
        <f t="shared" si="69"/>
        <v>0</v>
      </c>
      <c r="S532" s="94">
        <f t="shared" si="70"/>
        <v>0</v>
      </c>
      <c r="T532" t="e">
        <f>VLOOKUP(G532,'FTE Lookup fields'!$A$38:$C$43,3,FALSE)</f>
        <v>#N/A</v>
      </c>
      <c r="U532" t="e">
        <f>VLOOKUP(G532,'FTE Lookup fields'!$A$38:$C$43,2,FALSE)</f>
        <v>#N/A</v>
      </c>
      <c r="V532" s="83" t="str">
        <f t="shared" si="71"/>
        <v>,   / :  [ Company Code #]</v>
      </c>
    </row>
    <row r="533" spans="1:22" s="80" customFormat="1" ht="15" x14ac:dyDescent="0.25">
      <c r="A533" s="40"/>
      <c r="B533" s="40" t="e">
        <f>VLOOKUP(A533,'NETL Codes'!$A$1:$B$57,2,FALSE)</f>
        <v>#N/A</v>
      </c>
      <c r="C533" s="40"/>
      <c r="D533" s="40"/>
      <c r="E533" s="40"/>
      <c r="F533" s="40" t="s">
        <v>58</v>
      </c>
      <c r="G533" s="51" t="s">
        <v>206</v>
      </c>
      <c r="H533" s="79"/>
      <c r="I533" s="41"/>
      <c r="K533" s="81"/>
      <c r="L533" s="131" t="e">
        <f>VLOOKUP(Table1[[#This Row],[14 NETL Labor Support Area (Required)*
(See instructions, and select from pull-down menu.)]],'FTE Lookup fields'!$A$54:$B$57,2,FALSE)</f>
        <v>#N/A</v>
      </c>
      <c r="M533" s="93">
        <f t="shared" si="64"/>
        <v>0</v>
      </c>
      <c r="N533" s="94">
        <f t="shared" si="65"/>
        <v>0</v>
      </c>
      <c r="O533" s="94">
        <f t="shared" si="66"/>
        <v>0</v>
      </c>
      <c r="P533" s="94">
        <f t="shared" si="67"/>
        <v>0</v>
      </c>
      <c r="Q533" s="94">
        <f t="shared" si="68"/>
        <v>0</v>
      </c>
      <c r="R533" s="94">
        <f t="shared" si="69"/>
        <v>0</v>
      </c>
      <c r="S533" s="94">
        <f t="shared" si="70"/>
        <v>0</v>
      </c>
      <c r="T533" t="e">
        <f>VLOOKUP(G533,'FTE Lookup fields'!$A$38:$C$43,3,FALSE)</f>
        <v>#N/A</v>
      </c>
      <c r="U533" t="e">
        <f>VLOOKUP(G533,'FTE Lookup fields'!$A$38:$C$43,2,FALSE)</f>
        <v>#N/A</v>
      </c>
      <c r="V533" s="83" t="str">
        <f t="shared" si="71"/>
        <v>,   / :  [ Company Code #]</v>
      </c>
    </row>
    <row r="534" spans="1:22" s="80" customFormat="1" ht="15" x14ac:dyDescent="0.25">
      <c r="A534" s="40"/>
      <c r="B534" s="40" t="e">
        <f>VLOOKUP(A534,'NETL Codes'!$A$1:$B$57,2,FALSE)</f>
        <v>#N/A</v>
      </c>
      <c r="C534" s="40"/>
      <c r="D534" s="40"/>
      <c r="E534" s="40"/>
      <c r="F534" s="40" t="s">
        <v>58</v>
      </c>
      <c r="G534" s="51" t="s">
        <v>206</v>
      </c>
      <c r="H534" s="79"/>
      <c r="I534" s="41"/>
      <c r="K534" s="81"/>
      <c r="L534" s="131" t="e">
        <f>VLOOKUP(Table1[[#This Row],[14 NETL Labor Support Area (Required)*
(See instructions, and select from pull-down menu.)]],'FTE Lookup fields'!$A$54:$B$57,2,FALSE)</f>
        <v>#N/A</v>
      </c>
      <c r="M534" s="93">
        <f t="shared" si="64"/>
        <v>0</v>
      </c>
      <c r="N534" s="94">
        <f t="shared" si="65"/>
        <v>0</v>
      </c>
      <c r="O534" s="94">
        <f t="shared" si="66"/>
        <v>0</v>
      </c>
      <c r="P534" s="94">
        <f t="shared" si="67"/>
        <v>0</v>
      </c>
      <c r="Q534" s="94">
        <f t="shared" si="68"/>
        <v>0</v>
      </c>
      <c r="R534" s="94">
        <f t="shared" si="69"/>
        <v>0</v>
      </c>
      <c r="S534" s="94">
        <f t="shared" si="70"/>
        <v>0</v>
      </c>
      <c r="T534" t="e">
        <f>VLOOKUP(G534,'FTE Lookup fields'!$A$38:$C$43,3,FALSE)</f>
        <v>#N/A</v>
      </c>
      <c r="U534" t="e">
        <f>VLOOKUP(G534,'FTE Lookup fields'!$A$38:$C$43,2,FALSE)</f>
        <v>#N/A</v>
      </c>
      <c r="V534" s="83" t="str">
        <f t="shared" si="71"/>
        <v>,   / :  [ Company Code #]</v>
      </c>
    </row>
    <row r="535" spans="1:22" s="80" customFormat="1" ht="15" x14ac:dyDescent="0.25">
      <c r="A535" s="40"/>
      <c r="B535" s="40" t="e">
        <f>VLOOKUP(A535,'NETL Codes'!$A$1:$B$57,2,FALSE)</f>
        <v>#N/A</v>
      </c>
      <c r="C535" s="40"/>
      <c r="D535" s="40"/>
      <c r="E535" s="40"/>
      <c r="F535" s="40" t="s">
        <v>58</v>
      </c>
      <c r="G535" s="51" t="s">
        <v>206</v>
      </c>
      <c r="H535" s="79"/>
      <c r="I535" s="41"/>
      <c r="K535" s="81"/>
      <c r="L535" s="131" t="e">
        <f>VLOOKUP(Table1[[#This Row],[14 NETL Labor Support Area (Required)*
(See instructions, and select from pull-down menu.)]],'FTE Lookup fields'!$A$54:$B$57,2,FALSE)</f>
        <v>#N/A</v>
      </c>
      <c r="M535" s="93">
        <f t="shared" si="64"/>
        <v>0</v>
      </c>
      <c r="N535" s="94">
        <f t="shared" si="65"/>
        <v>0</v>
      </c>
      <c r="O535" s="94">
        <f t="shared" si="66"/>
        <v>0</v>
      </c>
      <c r="P535" s="94">
        <f t="shared" si="67"/>
        <v>0</v>
      </c>
      <c r="Q535" s="94">
        <f t="shared" si="68"/>
        <v>0</v>
      </c>
      <c r="R535" s="94">
        <f t="shared" si="69"/>
        <v>0</v>
      </c>
      <c r="S535" s="94">
        <f t="shared" si="70"/>
        <v>0</v>
      </c>
      <c r="T535" t="e">
        <f>VLOOKUP(G535,'FTE Lookup fields'!$A$38:$C$43,3,FALSE)</f>
        <v>#N/A</v>
      </c>
      <c r="U535" t="e">
        <f>VLOOKUP(G535,'FTE Lookup fields'!$A$38:$C$43,2,FALSE)</f>
        <v>#N/A</v>
      </c>
      <c r="V535" s="83" t="str">
        <f t="shared" si="71"/>
        <v>,   / :  [ Company Code #]</v>
      </c>
    </row>
    <row r="536" spans="1:22" s="80" customFormat="1" ht="15" x14ac:dyDescent="0.25">
      <c r="A536" s="40"/>
      <c r="B536" s="40" t="e">
        <f>VLOOKUP(A536,'NETL Codes'!$A$1:$B$57,2,FALSE)</f>
        <v>#N/A</v>
      </c>
      <c r="C536" s="40"/>
      <c r="D536" s="40"/>
      <c r="E536" s="40"/>
      <c r="F536" s="40" t="s">
        <v>58</v>
      </c>
      <c r="G536" s="51" t="s">
        <v>206</v>
      </c>
      <c r="H536" s="79"/>
      <c r="I536" s="41"/>
      <c r="K536" s="81"/>
      <c r="L536" s="131" t="e">
        <f>VLOOKUP(Table1[[#This Row],[14 NETL Labor Support Area (Required)*
(See instructions, and select from pull-down menu.)]],'FTE Lookup fields'!$A$54:$B$57,2,FALSE)</f>
        <v>#N/A</v>
      </c>
      <c r="M536" s="93">
        <f t="shared" si="64"/>
        <v>0</v>
      </c>
      <c r="N536" s="94">
        <f t="shared" si="65"/>
        <v>0</v>
      </c>
      <c r="O536" s="94">
        <f t="shared" si="66"/>
        <v>0</v>
      </c>
      <c r="P536" s="94">
        <f t="shared" si="67"/>
        <v>0</v>
      </c>
      <c r="Q536" s="94">
        <f t="shared" si="68"/>
        <v>0</v>
      </c>
      <c r="R536" s="94">
        <f t="shared" si="69"/>
        <v>0</v>
      </c>
      <c r="S536" s="94">
        <f t="shared" si="70"/>
        <v>0</v>
      </c>
      <c r="T536" t="e">
        <f>VLOOKUP(G536,'FTE Lookup fields'!$A$38:$C$43,3,FALSE)</f>
        <v>#N/A</v>
      </c>
      <c r="U536" t="e">
        <f>VLOOKUP(G536,'FTE Lookup fields'!$A$38:$C$43,2,FALSE)</f>
        <v>#N/A</v>
      </c>
      <c r="V536" s="83" t="str">
        <f t="shared" si="71"/>
        <v>,   / :  [ Company Code #]</v>
      </c>
    </row>
    <row r="537" spans="1:22" s="80" customFormat="1" ht="15" x14ac:dyDescent="0.25">
      <c r="A537" s="40"/>
      <c r="B537" s="40" t="e">
        <f>VLOOKUP(A537,'NETL Codes'!$A$1:$B$57,2,FALSE)</f>
        <v>#N/A</v>
      </c>
      <c r="C537" s="40"/>
      <c r="D537" s="40"/>
      <c r="E537" s="40"/>
      <c r="F537" s="40" t="s">
        <v>58</v>
      </c>
      <c r="G537" s="51" t="s">
        <v>206</v>
      </c>
      <c r="H537" s="79"/>
      <c r="I537" s="41"/>
      <c r="K537" s="81"/>
      <c r="L537" s="131" t="e">
        <f>VLOOKUP(Table1[[#This Row],[14 NETL Labor Support Area (Required)*
(See instructions, and select from pull-down menu.)]],'FTE Lookup fields'!$A$54:$B$57,2,FALSE)</f>
        <v>#N/A</v>
      </c>
      <c r="M537" s="93">
        <f t="shared" si="64"/>
        <v>0</v>
      </c>
      <c r="N537" s="94">
        <f t="shared" si="65"/>
        <v>0</v>
      </c>
      <c r="O537" s="94">
        <f t="shared" si="66"/>
        <v>0</v>
      </c>
      <c r="P537" s="94">
        <f t="shared" si="67"/>
        <v>0</v>
      </c>
      <c r="Q537" s="94">
        <f t="shared" si="68"/>
        <v>0</v>
      </c>
      <c r="R537" s="94">
        <f t="shared" si="69"/>
        <v>0</v>
      </c>
      <c r="S537" s="94">
        <f t="shared" si="70"/>
        <v>0</v>
      </c>
      <c r="T537" t="e">
        <f>VLOOKUP(G537,'FTE Lookup fields'!$A$38:$C$43,3,FALSE)</f>
        <v>#N/A</v>
      </c>
      <c r="U537" t="e">
        <f>VLOOKUP(G537,'FTE Lookup fields'!$A$38:$C$43,2,FALSE)</f>
        <v>#N/A</v>
      </c>
      <c r="V537" s="83" t="str">
        <f t="shared" si="71"/>
        <v>,   / :  [ Company Code #]</v>
      </c>
    </row>
    <row r="538" spans="1:22" s="80" customFormat="1" ht="15" x14ac:dyDescent="0.25">
      <c r="A538" s="40"/>
      <c r="B538" s="40" t="e">
        <f>VLOOKUP(A538,'NETL Codes'!$A$1:$B$57,2,FALSE)</f>
        <v>#N/A</v>
      </c>
      <c r="C538" s="40"/>
      <c r="D538" s="40"/>
      <c r="E538" s="40"/>
      <c r="F538" s="40" t="s">
        <v>58</v>
      </c>
      <c r="G538" s="51" t="s">
        <v>206</v>
      </c>
      <c r="H538" s="79"/>
      <c r="I538" s="41"/>
      <c r="K538" s="81"/>
      <c r="L538" s="131" t="e">
        <f>VLOOKUP(Table1[[#This Row],[14 NETL Labor Support Area (Required)*
(See instructions, and select from pull-down menu.)]],'FTE Lookup fields'!$A$54:$B$57,2,FALSE)</f>
        <v>#N/A</v>
      </c>
      <c r="M538" s="93">
        <f t="shared" si="64"/>
        <v>0</v>
      </c>
      <c r="N538" s="94">
        <f t="shared" si="65"/>
        <v>0</v>
      </c>
      <c r="O538" s="94">
        <f t="shared" si="66"/>
        <v>0</v>
      </c>
      <c r="P538" s="94">
        <f t="shared" si="67"/>
        <v>0</v>
      </c>
      <c r="Q538" s="94">
        <f t="shared" si="68"/>
        <v>0</v>
      </c>
      <c r="R538" s="94">
        <f t="shared" si="69"/>
        <v>0</v>
      </c>
      <c r="S538" s="94">
        <f t="shared" si="70"/>
        <v>0</v>
      </c>
      <c r="T538" t="e">
        <f>VLOOKUP(G538,'FTE Lookup fields'!$A$38:$C$43,3,FALSE)</f>
        <v>#N/A</v>
      </c>
      <c r="U538" t="e">
        <f>VLOOKUP(G538,'FTE Lookup fields'!$A$38:$C$43,2,FALSE)</f>
        <v>#N/A</v>
      </c>
      <c r="V538" s="83" t="str">
        <f t="shared" si="71"/>
        <v>,   / :  [ Company Code #]</v>
      </c>
    </row>
    <row r="539" spans="1:22" s="80" customFormat="1" ht="15" x14ac:dyDescent="0.25">
      <c r="A539" s="40"/>
      <c r="B539" s="40" t="e">
        <f>VLOOKUP(A539,'NETL Codes'!$A$1:$B$57,2,FALSE)</f>
        <v>#N/A</v>
      </c>
      <c r="C539" s="40"/>
      <c r="D539" s="40"/>
      <c r="E539" s="40"/>
      <c r="F539" s="40" t="s">
        <v>58</v>
      </c>
      <c r="G539" s="51" t="s">
        <v>206</v>
      </c>
      <c r="H539" s="79"/>
      <c r="I539" s="41"/>
      <c r="K539" s="81"/>
      <c r="L539" s="131" t="e">
        <f>VLOOKUP(Table1[[#This Row],[14 NETL Labor Support Area (Required)*
(See instructions, and select from pull-down menu.)]],'FTE Lookup fields'!$A$54:$B$57,2,FALSE)</f>
        <v>#N/A</v>
      </c>
      <c r="M539" s="93">
        <f t="shared" si="64"/>
        <v>0</v>
      </c>
      <c r="N539" s="94">
        <f t="shared" si="65"/>
        <v>0</v>
      </c>
      <c r="O539" s="94">
        <f t="shared" si="66"/>
        <v>0</v>
      </c>
      <c r="P539" s="94">
        <f t="shared" si="67"/>
        <v>0</v>
      </c>
      <c r="Q539" s="94">
        <f t="shared" si="68"/>
        <v>0</v>
      </c>
      <c r="R539" s="94">
        <f t="shared" si="69"/>
        <v>0</v>
      </c>
      <c r="S539" s="94">
        <f t="shared" si="70"/>
        <v>0</v>
      </c>
      <c r="T539" t="e">
        <f>VLOOKUP(G539,'FTE Lookup fields'!$A$38:$C$43,3,FALSE)</f>
        <v>#N/A</v>
      </c>
      <c r="U539" t="e">
        <f>VLOOKUP(G539,'FTE Lookup fields'!$A$38:$C$43,2,FALSE)</f>
        <v>#N/A</v>
      </c>
      <c r="V539" s="83" t="str">
        <f t="shared" si="71"/>
        <v>,   / :  [ Company Code #]</v>
      </c>
    </row>
    <row r="540" spans="1:22" s="80" customFormat="1" ht="15" x14ac:dyDescent="0.25">
      <c r="A540" s="40"/>
      <c r="B540" s="40" t="e">
        <f>VLOOKUP(A540,'NETL Codes'!$A$1:$B$57,2,FALSE)</f>
        <v>#N/A</v>
      </c>
      <c r="C540" s="40"/>
      <c r="D540" s="40"/>
      <c r="E540" s="40"/>
      <c r="F540" s="40" t="s">
        <v>58</v>
      </c>
      <c r="G540" s="51" t="s">
        <v>206</v>
      </c>
      <c r="H540" s="79"/>
      <c r="I540" s="41"/>
      <c r="K540" s="81"/>
      <c r="L540" s="131" t="e">
        <f>VLOOKUP(Table1[[#This Row],[14 NETL Labor Support Area (Required)*
(See instructions, and select from pull-down menu.)]],'FTE Lookup fields'!$A$54:$B$57,2,FALSE)</f>
        <v>#N/A</v>
      </c>
      <c r="M540" s="93">
        <f t="shared" si="64"/>
        <v>0</v>
      </c>
      <c r="N540" s="94">
        <f t="shared" si="65"/>
        <v>0</v>
      </c>
      <c r="O540" s="94">
        <f t="shared" si="66"/>
        <v>0</v>
      </c>
      <c r="P540" s="94">
        <f t="shared" si="67"/>
        <v>0</v>
      </c>
      <c r="Q540" s="94">
        <f t="shared" si="68"/>
        <v>0</v>
      </c>
      <c r="R540" s="94">
        <f t="shared" si="69"/>
        <v>0</v>
      </c>
      <c r="S540" s="94">
        <f t="shared" si="70"/>
        <v>0</v>
      </c>
      <c r="T540" t="e">
        <f>VLOOKUP(G540,'FTE Lookup fields'!$A$38:$C$43,3,FALSE)</f>
        <v>#N/A</v>
      </c>
      <c r="U540" t="e">
        <f>VLOOKUP(G540,'FTE Lookup fields'!$A$38:$C$43,2,FALSE)</f>
        <v>#N/A</v>
      </c>
      <c r="V540" s="83" t="str">
        <f t="shared" si="71"/>
        <v>,   / :  [ Company Code #]</v>
      </c>
    </row>
    <row r="541" spans="1:22" s="80" customFormat="1" ht="15" x14ac:dyDescent="0.25">
      <c r="A541" s="40"/>
      <c r="B541" s="40" t="e">
        <f>VLOOKUP(A541,'NETL Codes'!$A$1:$B$57,2,FALSE)</f>
        <v>#N/A</v>
      </c>
      <c r="C541" s="40"/>
      <c r="D541" s="40"/>
      <c r="E541" s="40"/>
      <c r="F541" s="40" t="s">
        <v>58</v>
      </c>
      <c r="G541" s="51" t="s">
        <v>206</v>
      </c>
      <c r="H541" s="79"/>
      <c r="I541" s="41"/>
      <c r="K541" s="81"/>
      <c r="L541" s="131" t="e">
        <f>VLOOKUP(Table1[[#This Row],[14 NETL Labor Support Area (Required)*
(See instructions, and select from pull-down menu.)]],'FTE Lookup fields'!$A$54:$B$57,2,FALSE)</f>
        <v>#N/A</v>
      </c>
      <c r="M541" s="93">
        <f t="shared" si="64"/>
        <v>0</v>
      </c>
      <c r="N541" s="94">
        <f t="shared" si="65"/>
        <v>0</v>
      </c>
      <c r="O541" s="94">
        <f t="shared" si="66"/>
        <v>0</v>
      </c>
      <c r="P541" s="94">
        <f t="shared" si="67"/>
        <v>0</v>
      </c>
      <c r="Q541" s="94">
        <f t="shared" si="68"/>
        <v>0</v>
      </c>
      <c r="R541" s="94">
        <f t="shared" si="69"/>
        <v>0</v>
      </c>
      <c r="S541" s="94">
        <f t="shared" si="70"/>
        <v>0</v>
      </c>
      <c r="T541" t="e">
        <f>VLOOKUP(G541,'FTE Lookup fields'!$A$38:$C$43,3,FALSE)</f>
        <v>#N/A</v>
      </c>
      <c r="U541" t="e">
        <f>VLOOKUP(G541,'FTE Lookup fields'!$A$38:$C$43,2,FALSE)</f>
        <v>#N/A</v>
      </c>
      <c r="V541" s="83" t="str">
        <f t="shared" si="71"/>
        <v>,   / :  [ Company Code #]</v>
      </c>
    </row>
    <row r="542" spans="1:22" s="80" customFormat="1" ht="15" x14ac:dyDescent="0.25">
      <c r="A542" s="40"/>
      <c r="B542" s="40" t="e">
        <f>VLOOKUP(A542,'NETL Codes'!$A$1:$B$57,2,FALSE)</f>
        <v>#N/A</v>
      </c>
      <c r="C542" s="40"/>
      <c r="D542" s="40"/>
      <c r="E542" s="40"/>
      <c r="F542" s="40" t="s">
        <v>58</v>
      </c>
      <c r="G542" s="51" t="s">
        <v>206</v>
      </c>
      <c r="H542" s="79"/>
      <c r="I542" s="41"/>
      <c r="K542" s="81"/>
      <c r="L542" s="131" t="e">
        <f>VLOOKUP(Table1[[#This Row],[14 NETL Labor Support Area (Required)*
(See instructions, and select from pull-down menu.)]],'FTE Lookup fields'!$A$54:$B$57,2,FALSE)</f>
        <v>#N/A</v>
      </c>
      <c r="M542" s="93">
        <f t="shared" si="64"/>
        <v>0</v>
      </c>
      <c r="N542" s="94">
        <f t="shared" si="65"/>
        <v>0</v>
      </c>
      <c r="O542" s="94">
        <f t="shared" si="66"/>
        <v>0</v>
      </c>
      <c r="P542" s="94">
        <f t="shared" si="67"/>
        <v>0</v>
      </c>
      <c r="Q542" s="94">
        <f t="shared" si="68"/>
        <v>0</v>
      </c>
      <c r="R542" s="94">
        <f t="shared" si="69"/>
        <v>0</v>
      </c>
      <c r="S542" s="94">
        <f t="shared" si="70"/>
        <v>0</v>
      </c>
      <c r="T542" t="e">
        <f>VLOOKUP(G542,'FTE Lookup fields'!$A$38:$C$43,3,FALSE)</f>
        <v>#N/A</v>
      </c>
      <c r="U542" t="e">
        <f>VLOOKUP(G542,'FTE Lookup fields'!$A$38:$C$43,2,FALSE)</f>
        <v>#N/A</v>
      </c>
      <c r="V542" s="83" t="str">
        <f t="shared" si="71"/>
        <v>,   / :  [ Company Code #]</v>
      </c>
    </row>
    <row r="543" spans="1:22" s="80" customFormat="1" ht="15" x14ac:dyDescent="0.25">
      <c r="A543" s="40"/>
      <c r="B543" s="40" t="e">
        <f>VLOOKUP(A543,'NETL Codes'!$A$1:$B$57,2,FALSE)</f>
        <v>#N/A</v>
      </c>
      <c r="C543" s="40"/>
      <c r="D543" s="40"/>
      <c r="E543" s="40"/>
      <c r="F543" s="40" t="s">
        <v>58</v>
      </c>
      <c r="G543" s="51" t="s">
        <v>206</v>
      </c>
      <c r="H543" s="79"/>
      <c r="I543" s="41"/>
      <c r="K543" s="81"/>
      <c r="L543" s="131" t="e">
        <f>VLOOKUP(Table1[[#This Row],[14 NETL Labor Support Area (Required)*
(See instructions, and select from pull-down menu.)]],'FTE Lookup fields'!$A$54:$B$57,2,FALSE)</f>
        <v>#N/A</v>
      </c>
      <c r="M543" s="93">
        <f t="shared" si="64"/>
        <v>0</v>
      </c>
      <c r="N543" s="94">
        <f t="shared" si="65"/>
        <v>0</v>
      </c>
      <c r="O543" s="94">
        <f t="shared" si="66"/>
        <v>0</v>
      </c>
      <c r="P543" s="94">
        <f t="shared" si="67"/>
        <v>0</v>
      </c>
      <c r="Q543" s="94">
        <f t="shared" si="68"/>
        <v>0</v>
      </c>
      <c r="R543" s="94">
        <f t="shared" si="69"/>
        <v>0</v>
      </c>
      <c r="S543" s="94">
        <f t="shared" si="70"/>
        <v>0</v>
      </c>
      <c r="T543" t="e">
        <f>VLOOKUP(G543,'FTE Lookup fields'!$A$38:$C$43,3,FALSE)</f>
        <v>#N/A</v>
      </c>
      <c r="U543" t="e">
        <f>VLOOKUP(G543,'FTE Lookup fields'!$A$38:$C$43,2,FALSE)</f>
        <v>#N/A</v>
      </c>
      <c r="V543" s="83" t="str">
        <f t="shared" si="71"/>
        <v>,   / :  [ Company Code #]</v>
      </c>
    </row>
    <row r="544" spans="1:22" s="80" customFormat="1" ht="15" x14ac:dyDescent="0.25">
      <c r="A544" s="40"/>
      <c r="B544" s="40" t="e">
        <f>VLOOKUP(A544,'NETL Codes'!$A$1:$B$57,2,FALSE)</f>
        <v>#N/A</v>
      </c>
      <c r="C544" s="40"/>
      <c r="D544" s="40"/>
      <c r="E544" s="40"/>
      <c r="F544" s="40" t="s">
        <v>58</v>
      </c>
      <c r="G544" s="51" t="s">
        <v>206</v>
      </c>
      <c r="H544" s="79"/>
      <c r="I544" s="41"/>
      <c r="K544" s="81"/>
      <c r="L544" s="131" t="e">
        <f>VLOOKUP(Table1[[#This Row],[14 NETL Labor Support Area (Required)*
(See instructions, and select from pull-down menu.)]],'FTE Lookup fields'!$A$54:$B$57,2,FALSE)</f>
        <v>#N/A</v>
      </c>
      <c r="M544" s="93">
        <f t="shared" si="64"/>
        <v>0</v>
      </c>
      <c r="N544" s="94">
        <f t="shared" si="65"/>
        <v>0</v>
      </c>
      <c r="O544" s="94">
        <f t="shared" si="66"/>
        <v>0</v>
      </c>
      <c r="P544" s="94">
        <f t="shared" si="67"/>
        <v>0</v>
      </c>
      <c r="Q544" s="94">
        <f t="shared" si="68"/>
        <v>0</v>
      </c>
      <c r="R544" s="94">
        <f t="shared" si="69"/>
        <v>0</v>
      </c>
      <c r="S544" s="94">
        <f t="shared" si="70"/>
        <v>0</v>
      </c>
      <c r="T544" t="e">
        <f>VLOOKUP(G544,'FTE Lookup fields'!$A$38:$C$43,3,FALSE)</f>
        <v>#N/A</v>
      </c>
      <c r="U544" t="e">
        <f>VLOOKUP(G544,'FTE Lookup fields'!$A$38:$C$43,2,FALSE)</f>
        <v>#N/A</v>
      </c>
      <c r="V544" s="83" t="str">
        <f t="shared" si="71"/>
        <v>,   / :  [ Company Code #]</v>
      </c>
    </row>
    <row r="545" spans="1:22" s="80" customFormat="1" ht="15" x14ac:dyDescent="0.25">
      <c r="A545" s="40"/>
      <c r="B545" s="40" t="e">
        <f>VLOOKUP(A545,'NETL Codes'!$A$1:$B$57,2,FALSE)</f>
        <v>#N/A</v>
      </c>
      <c r="C545" s="40"/>
      <c r="D545" s="40"/>
      <c r="E545" s="40"/>
      <c r="F545" s="40" t="s">
        <v>58</v>
      </c>
      <c r="G545" s="51" t="s">
        <v>206</v>
      </c>
      <c r="H545" s="79"/>
      <c r="I545" s="41"/>
      <c r="K545" s="81"/>
      <c r="L545" s="131" t="e">
        <f>VLOOKUP(Table1[[#This Row],[14 NETL Labor Support Area (Required)*
(See instructions, and select from pull-down menu.)]],'FTE Lookup fields'!$A$54:$B$57,2,FALSE)</f>
        <v>#N/A</v>
      </c>
      <c r="M545" s="93">
        <f t="shared" si="64"/>
        <v>0</v>
      </c>
      <c r="N545" s="94">
        <f t="shared" si="65"/>
        <v>0</v>
      </c>
      <c r="O545" s="94">
        <f t="shared" si="66"/>
        <v>0</v>
      </c>
      <c r="P545" s="94">
        <f t="shared" si="67"/>
        <v>0</v>
      </c>
      <c r="Q545" s="94">
        <f t="shared" si="68"/>
        <v>0</v>
      </c>
      <c r="R545" s="94">
        <f t="shared" si="69"/>
        <v>0</v>
      </c>
      <c r="S545" s="94">
        <f t="shared" si="70"/>
        <v>0</v>
      </c>
      <c r="T545" t="e">
        <f>VLOOKUP(G545,'FTE Lookup fields'!$A$38:$C$43,3,FALSE)</f>
        <v>#N/A</v>
      </c>
      <c r="U545" t="e">
        <f>VLOOKUP(G545,'FTE Lookup fields'!$A$38:$C$43,2,FALSE)</f>
        <v>#N/A</v>
      </c>
      <c r="V545" s="83" t="str">
        <f t="shared" si="71"/>
        <v>,   / :  [ Company Code #]</v>
      </c>
    </row>
    <row r="546" spans="1:22" s="80" customFormat="1" ht="15" x14ac:dyDescent="0.25">
      <c r="A546" s="40"/>
      <c r="B546" s="40" t="e">
        <f>VLOOKUP(A546,'NETL Codes'!$A$1:$B$57,2,FALSE)</f>
        <v>#N/A</v>
      </c>
      <c r="C546" s="40"/>
      <c r="D546" s="40"/>
      <c r="E546" s="40"/>
      <c r="F546" s="40" t="s">
        <v>58</v>
      </c>
      <c r="G546" s="51" t="s">
        <v>206</v>
      </c>
      <c r="H546" s="79"/>
      <c r="I546" s="41"/>
      <c r="K546" s="81"/>
      <c r="L546" s="131" t="e">
        <f>VLOOKUP(Table1[[#This Row],[14 NETL Labor Support Area (Required)*
(See instructions, and select from pull-down menu.)]],'FTE Lookup fields'!$A$54:$B$57,2,FALSE)</f>
        <v>#N/A</v>
      </c>
      <c r="M546" s="93">
        <f t="shared" si="64"/>
        <v>0</v>
      </c>
      <c r="N546" s="94">
        <f t="shared" si="65"/>
        <v>0</v>
      </c>
      <c r="O546" s="94">
        <f t="shared" si="66"/>
        <v>0</v>
      </c>
      <c r="P546" s="94">
        <f t="shared" si="67"/>
        <v>0</v>
      </c>
      <c r="Q546" s="94">
        <f t="shared" si="68"/>
        <v>0</v>
      </c>
      <c r="R546" s="94">
        <f t="shared" si="69"/>
        <v>0</v>
      </c>
      <c r="S546" s="94">
        <f t="shared" si="70"/>
        <v>0</v>
      </c>
      <c r="T546" t="e">
        <f>VLOOKUP(G546,'FTE Lookup fields'!$A$38:$C$43,3,FALSE)</f>
        <v>#N/A</v>
      </c>
      <c r="U546" t="e">
        <f>VLOOKUP(G546,'FTE Lookup fields'!$A$38:$C$43,2,FALSE)</f>
        <v>#N/A</v>
      </c>
      <c r="V546" s="83" t="str">
        <f t="shared" si="71"/>
        <v>,   / :  [ Company Code #]</v>
      </c>
    </row>
    <row r="547" spans="1:22" s="80" customFormat="1" ht="15" x14ac:dyDescent="0.25">
      <c r="A547" s="40"/>
      <c r="B547" s="40" t="e">
        <f>VLOOKUP(A547,'NETL Codes'!$A$1:$B$57,2,FALSE)</f>
        <v>#N/A</v>
      </c>
      <c r="C547" s="40"/>
      <c r="D547" s="40"/>
      <c r="E547" s="40"/>
      <c r="F547" s="40" t="s">
        <v>58</v>
      </c>
      <c r="G547" s="51" t="s">
        <v>206</v>
      </c>
      <c r="H547" s="79"/>
      <c r="I547" s="41"/>
      <c r="K547" s="81"/>
      <c r="L547" s="131" t="e">
        <f>VLOOKUP(Table1[[#This Row],[14 NETL Labor Support Area (Required)*
(See instructions, and select from pull-down menu.)]],'FTE Lookup fields'!$A$54:$B$57,2,FALSE)</f>
        <v>#N/A</v>
      </c>
      <c r="M547" s="93">
        <f t="shared" si="64"/>
        <v>0</v>
      </c>
      <c r="N547" s="94">
        <f t="shared" si="65"/>
        <v>0</v>
      </c>
      <c r="O547" s="94">
        <f t="shared" si="66"/>
        <v>0</v>
      </c>
      <c r="P547" s="94">
        <f t="shared" si="67"/>
        <v>0</v>
      </c>
      <c r="Q547" s="94">
        <f t="shared" si="68"/>
        <v>0</v>
      </c>
      <c r="R547" s="94">
        <f t="shared" si="69"/>
        <v>0</v>
      </c>
      <c r="S547" s="94">
        <f t="shared" si="70"/>
        <v>0</v>
      </c>
      <c r="T547" t="e">
        <f>VLOOKUP(G547,'FTE Lookup fields'!$A$38:$C$43,3,FALSE)</f>
        <v>#N/A</v>
      </c>
      <c r="U547" t="e">
        <f>VLOOKUP(G547,'FTE Lookup fields'!$A$38:$C$43,2,FALSE)</f>
        <v>#N/A</v>
      </c>
      <c r="V547" s="83" t="str">
        <f t="shared" si="71"/>
        <v>,   / :  [ Company Code #]</v>
      </c>
    </row>
    <row r="548" spans="1:22" s="80" customFormat="1" ht="15" x14ac:dyDescent="0.25">
      <c r="A548" s="40"/>
      <c r="B548" s="40" t="e">
        <f>VLOOKUP(A548,'NETL Codes'!$A$1:$B$57,2,FALSE)</f>
        <v>#N/A</v>
      </c>
      <c r="C548" s="40"/>
      <c r="D548" s="40"/>
      <c r="E548" s="40"/>
      <c r="F548" s="40" t="s">
        <v>58</v>
      </c>
      <c r="G548" s="51" t="s">
        <v>206</v>
      </c>
      <c r="H548" s="79"/>
      <c r="I548" s="41"/>
      <c r="K548" s="81"/>
      <c r="L548" s="131" t="e">
        <f>VLOOKUP(Table1[[#This Row],[14 NETL Labor Support Area (Required)*
(See instructions, and select from pull-down menu.)]],'FTE Lookup fields'!$A$54:$B$57,2,FALSE)</f>
        <v>#N/A</v>
      </c>
      <c r="M548" s="93">
        <f t="shared" si="64"/>
        <v>0</v>
      </c>
      <c r="N548" s="94">
        <f t="shared" si="65"/>
        <v>0</v>
      </c>
      <c r="O548" s="94">
        <f t="shared" si="66"/>
        <v>0</v>
      </c>
      <c r="P548" s="94">
        <f t="shared" si="67"/>
        <v>0</v>
      </c>
      <c r="Q548" s="94">
        <f t="shared" si="68"/>
        <v>0</v>
      </c>
      <c r="R548" s="94">
        <f t="shared" si="69"/>
        <v>0</v>
      </c>
      <c r="S548" s="94">
        <f t="shared" si="70"/>
        <v>0</v>
      </c>
      <c r="T548" t="e">
        <f>VLOOKUP(G548,'FTE Lookup fields'!$A$38:$C$43,3,FALSE)</f>
        <v>#N/A</v>
      </c>
      <c r="U548" t="e">
        <f>VLOOKUP(G548,'FTE Lookup fields'!$A$38:$C$43,2,FALSE)</f>
        <v>#N/A</v>
      </c>
      <c r="V548" s="83" t="str">
        <f t="shared" si="71"/>
        <v>,   / :  [ Company Code #]</v>
      </c>
    </row>
    <row r="549" spans="1:22" s="80" customFormat="1" ht="15" x14ac:dyDescent="0.25">
      <c r="A549" s="40"/>
      <c r="B549" s="40" t="e">
        <f>VLOOKUP(A549,'NETL Codes'!$A$1:$B$57,2,FALSE)</f>
        <v>#N/A</v>
      </c>
      <c r="C549" s="40"/>
      <c r="D549" s="40"/>
      <c r="E549" s="40"/>
      <c r="F549" s="40" t="s">
        <v>58</v>
      </c>
      <c r="G549" s="51" t="s">
        <v>206</v>
      </c>
      <c r="H549" s="79"/>
      <c r="I549" s="41"/>
      <c r="K549" s="81"/>
      <c r="L549" s="131" t="e">
        <f>VLOOKUP(Table1[[#This Row],[14 NETL Labor Support Area (Required)*
(See instructions, and select from pull-down menu.)]],'FTE Lookup fields'!$A$54:$B$57,2,FALSE)</f>
        <v>#N/A</v>
      </c>
      <c r="M549" s="93">
        <f t="shared" si="64"/>
        <v>0</v>
      </c>
      <c r="N549" s="94">
        <f t="shared" si="65"/>
        <v>0</v>
      </c>
      <c r="O549" s="94">
        <f t="shared" si="66"/>
        <v>0</v>
      </c>
      <c r="P549" s="94">
        <f t="shared" si="67"/>
        <v>0</v>
      </c>
      <c r="Q549" s="94">
        <f t="shared" si="68"/>
        <v>0</v>
      </c>
      <c r="R549" s="94">
        <f t="shared" si="69"/>
        <v>0</v>
      </c>
      <c r="S549" s="94">
        <f t="shared" si="70"/>
        <v>0</v>
      </c>
      <c r="T549" t="e">
        <f>VLOOKUP(G549,'FTE Lookup fields'!$A$38:$C$43,3,FALSE)</f>
        <v>#N/A</v>
      </c>
      <c r="U549" t="e">
        <f>VLOOKUP(G549,'FTE Lookup fields'!$A$38:$C$43,2,FALSE)</f>
        <v>#N/A</v>
      </c>
      <c r="V549" s="83" t="str">
        <f t="shared" si="71"/>
        <v>,   / :  [ Company Code #]</v>
      </c>
    </row>
    <row r="550" spans="1:22" s="80" customFormat="1" ht="15" x14ac:dyDescent="0.25">
      <c r="A550" s="40"/>
      <c r="B550" s="40" t="e">
        <f>VLOOKUP(A550,'NETL Codes'!$A$1:$B$57,2,FALSE)</f>
        <v>#N/A</v>
      </c>
      <c r="C550" s="40"/>
      <c r="D550" s="40"/>
      <c r="E550" s="40"/>
      <c r="F550" s="40" t="s">
        <v>58</v>
      </c>
      <c r="G550" s="51" t="s">
        <v>206</v>
      </c>
      <c r="H550" s="79"/>
      <c r="I550" s="41"/>
      <c r="K550" s="81"/>
      <c r="L550" s="131" t="e">
        <f>VLOOKUP(Table1[[#This Row],[14 NETL Labor Support Area (Required)*
(See instructions, and select from pull-down menu.)]],'FTE Lookup fields'!$A$54:$B$57,2,FALSE)</f>
        <v>#N/A</v>
      </c>
      <c r="M550" s="93">
        <f t="shared" si="64"/>
        <v>0</v>
      </c>
      <c r="N550" s="94">
        <f t="shared" si="65"/>
        <v>0</v>
      </c>
      <c r="O550" s="94">
        <f t="shared" si="66"/>
        <v>0</v>
      </c>
      <c r="P550" s="94">
        <f t="shared" si="67"/>
        <v>0</v>
      </c>
      <c r="Q550" s="94">
        <f t="shared" si="68"/>
        <v>0</v>
      </c>
      <c r="R550" s="94">
        <f t="shared" si="69"/>
        <v>0</v>
      </c>
      <c r="S550" s="94">
        <f t="shared" si="70"/>
        <v>0</v>
      </c>
      <c r="T550" t="e">
        <f>VLOOKUP(G550,'FTE Lookup fields'!$A$38:$C$43,3,FALSE)</f>
        <v>#N/A</v>
      </c>
      <c r="U550" t="e">
        <f>VLOOKUP(G550,'FTE Lookup fields'!$A$38:$C$43,2,FALSE)</f>
        <v>#N/A</v>
      </c>
      <c r="V550" s="83" t="str">
        <f t="shared" si="71"/>
        <v>,   / :  [ Company Code #]</v>
      </c>
    </row>
    <row r="551" spans="1:22" s="80" customFormat="1" ht="15" x14ac:dyDescent="0.25">
      <c r="A551" s="95"/>
      <c r="B551" s="40" t="str">
        <f>IFERROR(VLOOKUP(A551,'NETL Codes'!#REF!,2,FALSE),"")</f>
        <v/>
      </c>
      <c r="F551" s="78"/>
      <c r="H551" s="79"/>
      <c r="I551" s="96"/>
      <c r="J551" s="96"/>
      <c r="K551" s="81"/>
      <c r="L551" s="81"/>
      <c r="M551" s="97"/>
      <c r="N551" s="98"/>
      <c r="O551" s="98"/>
      <c r="P551" s="98"/>
      <c r="Q551" s="98"/>
      <c r="R551" s="98"/>
      <c r="S551" s="98"/>
      <c r="T551" s="82" t="str">
        <f>IFERROR(VLOOKUP(G551,#REF!,2,FALSE)," ")</f>
        <v xml:space="preserve"> </v>
      </c>
      <c r="U551" s="83" t="str">
        <f>IFERROR(VLOOKUP(G551,#REF!,3,FALSE)," ")</f>
        <v xml:space="preserve"> </v>
      </c>
      <c r="V551" s="99"/>
    </row>
    <row r="552" spans="1:22" s="88" customFormat="1" ht="17.25" x14ac:dyDescent="0.25">
      <c r="A552" s="85"/>
      <c r="B552" s="86" t="s">
        <v>162</v>
      </c>
      <c r="C552" s="87">
        <f>SUM(Table1[12 FTE
Allocation (enter values between .00 to 1.00)])</f>
        <v>1</v>
      </c>
      <c r="F552" s="78"/>
      <c r="H552" s="79"/>
      <c r="I552" s="89"/>
      <c r="J552" s="89"/>
      <c r="K552" s="90"/>
      <c r="L552" s="90"/>
      <c r="M552" s="87">
        <f>SUM(M6:M551)</f>
        <v>0</v>
      </c>
      <c r="N552" s="87">
        <f>SUM(N6:N551)</f>
        <v>0</v>
      </c>
      <c r="O552" s="87">
        <f>SUM(O6:O551)</f>
        <v>0</v>
      </c>
      <c r="P552" s="87">
        <f>SUM(P6:P551)</f>
        <v>0</v>
      </c>
      <c r="Q552" s="87"/>
      <c r="R552" s="87"/>
      <c r="S552" s="87"/>
      <c r="T552" s="91"/>
      <c r="U552" s="91"/>
      <c r="V552" s="92"/>
    </row>
    <row r="553" spans="1:22" s="80" customFormat="1" ht="15" x14ac:dyDescent="0.25">
      <c r="A553" s="95"/>
      <c r="F553" s="78"/>
      <c r="H553" s="79"/>
      <c r="I553" s="96"/>
      <c r="J553" s="96"/>
      <c r="K553" s="98"/>
      <c r="L553" s="98"/>
      <c r="M553" s="81"/>
      <c r="T553" s="99"/>
      <c r="U553" s="99"/>
      <c r="V553" s="99"/>
    </row>
    <row r="554" spans="1:22" s="80" customFormat="1" ht="15" x14ac:dyDescent="0.25">
      <c r="A554" s="95"/>
      <c r="F554" s="78"/>
      <c r="H554" s="79"/>
      <c r="I554" s="96"/>
      <c r="J554" s="96"/>
      <c r="K554" s="98"/>
      <c r="L554" s="98"/>
      <c r="M554" s="81"/>
      <c r="T554" s="99"/>
      <c r="U554" s="99"/>
      <c r="V554" s="99"/>
    </row>
    <row r="555" spans="1:22" s="80" customFormat="1" ht="15" x14ac:dyDescent="0.25">
      <c r="A555" s="95"/>
      <c r="F555" s="78"/>
      <c r="H555" s="79"/>
      <c r="I555" s="96"/>
      <c r="J555" s="96"/>
      <c r="K555" s="98"/>
      <c r="L555" s="98"/>
      <c r="M555" s="81"/>
      <c r="T555" s="99"/>
      <c r="U555" s="99"/>
      <c r="V555" s="99"/>
    </row>
    <row r="556" spans="1:22" s="80" customFormat="1" ht="15" x14ac:dyDescent="0.25">
      <c r="A556" s="95"/>
      <c r="F556" s="78"/>
      <c r="H556" s="79"/>
      <c r="I556" s="96"/>
      <c r="J556" s="96"/>
      <c r="K556" s="98"/>
      <c r="L556" s="98"/>
      <c r="M556" s="81"/>
      <c r="T556" s="99"/>
      <c r="U556" s="99"/>
      <c r="V556" s="99"/>
    </row>
    <row r="557" spans="1:22" s="80" customFormat="1" ht="15" x14ac:dyDescent="0.25">
      <c r="A557" s="95"/>
      <c r="F557" s="78"/>
      <c r="H557" s="79"/>
      <c r="I557" s="96"/>
      <c r="J557" s="96"/>
      <c r="K557" s="98"/>
      <c r="L557" s="98"/>
      <c r="M557" s="81"/>
      <c r="T557" s="99"/>
      <c r="U557" s="99"/>
      <c r="V557" s="99"/>
    </row>
    <row r="558" spans="1:22" s="80" customFormat="1" ht="15" x14ac:dyDescent="0.25">
      <c r="A558" s="95"/>
      <c r="F558" s="78"/>
      <c r="H558" s="79"/>
      <c r="I558" s="96"/>
      <c r="J558" s="96"/>
      <c r="K558" s="98"/>
      <c r="L558" s="98"/>
      <c r="M558" s="81"/>
      <c r="T558" s="99"/>
      <c r="U558" s="99"/>
      <c r="V558" s="99"/>
    </row>
    <row r="559" spans="1:22" s="80" customFormat="1" ht="15" x14ac:dyDescent="0.25">
      <c r="A559" s="95"/>
      <c r="F559" s="78"/>
      <c r="H559" s="79"/>
      <c r="I559" s="96"/>
      <c r="J559" s="96"/>
      <c r="K559" s="98"/>
      <c r="L559" s="98"/>
      <c r="M559" s="81"/>
      <c r="T559" s="99"/>
      <c r="U559" s="99"/>
      <c r="V559" s="99"/>
    </row>
    <row r="560" spans="1:22" s="80" customFormat="1" ht="15" x14ac:dyDescent="0.25">
      <c r="A560" s="95"/>
      <c r="F560" s="78"/>
      <c r="H560" s="79"/>
      <c r="I560" s="96"/>
      <c r="J560" s="96"/>
      <c r="K560" s="98"/>
      <c r="L560" s="98"/>
      <c r="M560" s="81"/>
      <c r="T560" s="99"/>
      <c r="U560" s="99"/>
      <c r="V560" s="99"/>
    </row>
    <row r="561" spans="1:22" s="80" customFormat="1" ht="15" x14ac:dyDescent="0.25">
      <c r="A561" s="95"/>
      <c r="F561" s="78"/>
      <c r="H561" s="79"/>
      <c r="I561" s="96"/>
      <c r="J561" s="96"/>
      <c r="K561" s="98"/>
      <c r="L561" s="98"/>
      <c r="M561" s="81"/>
      <c r="T561" s="99"/>
      <c r="U561" s="99"/>
      <c r="V561" s="99"/>
    </row>
    <row r="562" spans="1:22" s="80" customFormat="1" ht="15" x14ac:dyDescent="0.25">
      <c r="A562" s="95"/>
      <c r="F562" s="78"/>
      <c r="H562" s="79"/>
      <c r="I562" s="96"/>
      <c r="J562" s="96"/>
      <c r="K562" s="98"/>
      <c r="L562" s="98"/>
      <c r="M562" s="81"/>
      <c r="T562" s="99"/>
      <c r="U562" s="99"/>
      <c r="V562" s="99"/>
    </row>
    <row r="563" spans="1:22" s="80" customFormat="1" ht="15" x14ac:dyDescent="0.25">
      <c r="A563" s="95"/>
      <c r="F563" s="78"/>
      <c r="H563" s="79"/>
      <c r="I563" s="96"/>
      <c r="J563" s="96"/>
      <c r="K563" s="98"/>
      <c r="L563" s="98"/>
      <c r="M563" s="81"/>
      <c r="T563" s="99"/>
      <c r="U563" s="99"/>
      <c r="V563" s="99"/>
    </row>
    <row r="564" spans="1:22" s="80" customFormat="1" ht="15" x14ac:dyDescent="0.25">
      <c r="A564" s="95"/>
      <c r="F564" s="78"/>
      <c r="H564" s="79"/>
      <c r="I564" s="96"/>
      <c r="J564" s="96"/>
      <c r="K564" s="98"/>
      <c r="L564" s="98"/>
      <c r="M564" s="81"/>
      <c r="T564" s="99"/>
      <c r="U564" s="99"/>
      <c r="V564" s="99"/>
    </row>
    <row r="565" spans="1:22" s="80" customFormat="1" ht="15" x14ac:dyDescent="0.25">
      <c r="A565" s="95"/>
      <c r="F565" s="78"/>
      <c r="H565" s="79"/>
      <c r="I565" s="96"/>
      <c r="J565" s="96"/>
      <c r="K565" s="98"/>
      <c r="L565" s="98"/>
      <c r="M565" s="81"/>
      <c r="T565" s="99"/>
      <c r="U565" s="99"/>
      <c r="V565" s="99"/>
    </row>
    <row r="566" spans="1:22" s="80" customFormat="1" ht="15" x14ac:dyDescent="0.25">
      <c r="A566" s="95"/>
      <c r="F566" s="78"/>
      <c r="H566" s="79"/>
      <c r="I566" s="96"/>
      <c r="J566" s="96"/>
      <c r="K566" s="98"/>
      <c r="L566" s="98"/>
      <c r="M566" s="81"/>
      <c r="T566" s="99"/>
      <c r="U566" s="99"/>
      <c r="V566" s="99"/>
    </row>
    <row r="567" spans="1:22" s="80" customFormat="1" ht="15" x14ac:dyDescent="0.25">
      <c r="A567" s="95"/>
      <c r="F567" s="78"/>
      <c r="H567" s="79"/>
      <c r="I567" s="96"/>
      <c r="J567" s="96"/>
      <c r="K567" s="98"/>
      <c r="L567" s="98"/>
      <c r="M567" s="81"/>
      <c r="T567" s="99"/>
      <c r="U567" s="99"/>
      <c r="V567" s="99"/>
    </row>
    <row r="568" spans="1:22" s="80" customFormat="1" ht="15" x14ac:dyDescent="0.25">
      <c r="A568" s="95"/>
      <c r="F568" s="78"/>
      <c r="H568" s="79"/>
      <c r="I568" s="96"/>
      <c r="J568" s="96"/>
      <c r="K568" s="98"/>
      <c r="L568" s="98"/>
      <c r="M568" s="81"/>
      <c r="T568" s="99"/>
      <c r="U568" s="99"/>
      <c r="V568" s="99"/>
    </row>
    <row r="569" spans="1:22" s="80" customFormat="1" ht="15" x14ac:dyDescent="0.25">
      <c r="A569" s="95"/>
      <c r="F569" s="78"/>
      <c r="H569" s="79"/>
      <c r="I569" s="96"/>
      <c r="J569" s="96"/>
      <c r="K569" s="98"/>
      <c r="L569" s="98"/>
      <c r="M569" s="81"/>
      <c r="T569" s="99"/>
      <c r="U569" s="99"/>
      <c r="V569" s="99"/>
    </row>
    <row r="570" spans="1:22" s="80" customFormat="1" ht="15" x14ac:dyDescent="0.25">
      <c r="A570" s="95"/>
      <c r="F570" s="78"/>
      <c r="H570" s="79"/>
      <c r="I570" s="96"/>
      <c r="J570" s="96"/>
      <c r="K570" s="98"/>
      <c r="L570" s="98"/>
      <c r="M570" s="81"/>
      <c r="T570" s="99"/>
      <c r="U570" s="99"/>
      <c r="V570" s="99"/>
    </row>
    <row r="571" spans="1:22" s="80" customFormat="1" ht="15" x14ac:dyDescent="0.25">
      <c r="A571" s="95"/>
      <c r="F571" s="78"/>
      <c r="H571" s="79"/>
      <c r="I571" s="96"/>
      <c r="J571" s="96"/>
      <c r="K571" s="98"/>
      <c r="L571" s="98"/>
      <c r="M571" s="81"/>
      <c r="T571" s="99"/>
      <c r="U571" s="99"/>
      <c r="V571" s="99"/>
    </row>
    <row r="572" spans="1:22" s="80" customFormat="1" ht="15" x14ac:dyDescent="0.25">
      <c r="A572" s="95"/>
      <c r="F572" s="78"/>
      <c r="H572" s="79"/>
      <c r="I572" s="96"/>
      <c r="J572" s="96"/>
      <c r="K572" s="98"/>
      <c r="L572" s="98"/>
      <c r="M572" s="81"/>
      <c r="T572" s="99"/>
      <c r="U572" s="99"/>
      <c r="V572" s="99"/>
    </row>
    <row r="573" spans="1:22" s="80" customFormat="1" ht="15" x14ac:dyDescent="0.25">
      <c r="A573" s="95"/>
      <c r="F573" s="78"/>
      <c r="H573" s="79"/>
      <c r="I573" s="96"/>
      <c r="J573" s="96"/>
      <c r="K573" s="98"/>
      <c r="L573" s="98"/>
      <c r="M573" s="81"/>
      <c r="T573" s="99"/>
      <c r="U573" s="99"/>
      <c r="V573" s="99"/>
    </row>
    <row r="574" spans="1:22" s="80" customFormat="1" ht="15" x14ac:dyDescent="0.25">
      <c r="A574" s="95"/>
      <c r="F574" s="78"/>
      <c r="H574" s="79"/>
      <c r="I574" s="96"/>
      <c r="J574" s="96"/>
      <c r="K574" s="98"/>
      <c r="L574" s="98"/>
      <c r="M574" s="81"/>
      <c r="T574" s="99"/>
      <c r="U574" s="99"/>
      <c r="V574" s="99"/>
    </row>
    <row r="575" spans="1:22" s="80" customFormat="1" ht="15" x14ac:dyDescent="0.25">
      <c r="A575" s="95"/>
      <c r="F575" s="78"/>
      <c r="H575" s="79"/>
      <c r="I575" s="96"/>
      <c r="J575" s="96"/>
      <c r="K575" s="98"/>
      <c r="L575" s="98"/>
      <c r="M575" s="81"/>
      <c r="T575" s="99"/>
      <c r="U575" s="99"/>
      <c r="V575" s="99"/>
    </row>
    <row r="576" spans="1:22" s="80" customFormat="1" ht="15" x14ac:dyDescent="0.25">
      <c r="A576" s="95"/>
      <c r="F576" s="78"/>
      <c r="H576" s="79"/>
      <c r="I576" s="96"/>
      <c r="J576" s="96"/>
      <c r="K576" s="98"/>
      <c r="L576" s="98"/>
      <c r="M576" s="81"/>
      <c r="T576" s="99"/>
      <c r="U576" s="99"/>
      <c r="V576" s="99"/>
    </row>
    <row r="577" spans="1:22" s="80" customFormat="1" ht="15" x14ac:dyDescent="0.25">
      <c r="A577" s="95"/>
      <c r="F577" s="78"/>
      <c r="H577" s="79"/>
      <c r="I577" s="96"/>
      <c r="J577" s="96"/>
      <c r="K577" s="98"/>
      <c r="L577" s="98"/>
      <c r="M577" s="81"/>
      <c r="T577" s="99"/>
      <c r="U577" s="99"/>
      <c r="V577" s="99"/>
    </row>
    <row r="578" spans="1:22" s="80" customFormat="1" ht="15" x14ac:dyDescent="0.25">
      <c r="A578" s="95"/>
      <c r="F578" s="78"/>
      <c r="H578" s="79"/>
      <c r="I578" s="96"/>
      <c r="J578" s="96"/>
      <c r="K578" s="98"/>
      <c r="L578" s="98"/>
      <c r="M578" s="81"/>
      <c r="T578" s="99"/>
      <c r="U578" s="99"/>
      <c r="V578" s="99"/>
    </row>
    <row r="579" spans="1:22" s="80" customFormat="1" ht="15" x14ac:dyDescent="0.25">
      <c r="A579" s="95"/>
      <c r="F579" s="78"/>
      <c r="H579" s="79"/>
      <c r="I579" s="96"/>
      <c r="J579" s="96"/>
      <c r="K579" s="98"/>
      <c r="L579" s="98"/>
      <c r="M579" s="81"/>
      <c r="T579" s="99"/>
      <c r="U579" s="99"/>
      <c r="V579" s="99"/>
    </row>
    <row r="580" spans="1:22" s="80" customFormat="1" ht="15" x14ac:dyDescent="0.25">
      <c r="A580" s="95"/>
      <c r="F580" s="78"/>
      <c r="H580" s="79"/>
      <c r="I580" s="96"/>
      <c r="J580" s="96"/>
      <c r="K580" s="98"/>
      <c r="L580" s="98"/>
      <c r="M580" s="81"/>
      <c r="T580" s="99"/>
      <c r="U580" s="99"/>
      <c r="V580" s="99"/>
    </row>
    <row r="581" spans="1:22" s="80" customFormat="1" ht="15" x14ac:dyDescent="0.25">
      <c r="A581" s="95"/>
      <c r="F581" s="78"/>
      <c r="H581" s="79"/>
      <c r="I581" s="96"/>
      <c r="J581" s="96"/>
      <c r="K581" s="98"/>
      <c r="L581" s="98"/>
      <c r="M581" s="81"/>
      <c r="T581" s="99"/>
      <c r="U581" s="99"/>
      <c r="V581" s="99"/>
    </row>
    <row r="582" spans="1:22" ht="14.25" x14ac:dyDescent="0.2">
      <c r="F582" s="39"/>
      <c r="H582" s="15"/>
      <c r="T582" s="1"/>
      <c r="U582" s="1"/>
      <c r="V582" s="1"/>
    </row>
    <row r="583" spans="1:22" ht="14.25" x14ac:dyDescent="0.2">
      <c r="F583" s="39"/>
      <c r="H583" s="15"/>
      <c r="T583" s="1"/>
      <c r="U583" s="1"/>
      <c r="V583" s="1"/>
    </row>
    <row r="584" spans="1:22" ht="14.25" x14ac:dyDescent="0.2">
      <c r="F584" s="39"/>
      <c r="H584" s="15"/>
      <c r="T584" s="1"/>
      <c r="U584" s="1"/>
      <c r="V584" s="1"/>
    </row>
    <row r="585" spans="1:22" ht="14.25" x14ac:dyDescent="0.2">
      <c r="F585" s="39"/>
      <c r="H585" s="15"/>
      <c r="T585" s="1"/>
      <c r="U585" s="1"/>
      <c r="V585" s="1"/>
    </row>
    <row r="586" spans="1:22" ht="14.25" x14ac:dyDescent="0.2">
      <c r="F586" s="39"/>
      <c r="H586" s="15"/>
      <c r="T586" s="1"/>
      <c r="U586" s="1"/>
      <c r="V586" s="1"/>
    </row>
    <row r="587" spans="1:22" ht="14.25" x14ac:dyDescent="0.2">
      <c r="F587" s="39"/>
      <c r="H587" s="15"/>
      <c r="T587" s="1"/>
      <c r="U587" s="1"/>
      <c r="V587" s="1"/>
    </row>
    <row r="588" spans="1:22" ht="14.25" x14ac:dyDescent="0.2">
      <c r="F588" s="39"/>
      <c r="H588" s="15"/>
      <c r="T588" s="1"/>
      <c r="U588" s="1"/>
      <c r="V588" s="1"/>
    </row>
    <row r="589" spans="1:22" ht="14.25" x14ac:dyDescent="0.2">
      <c r="F589" s="39"/>
      <c r="H589" s="15"/>
      <c r="T589" s="1"/>
      <c r="U589" s="1"/>
      <c r="V589" s="1"/>
    </row>
    <row r="590" spans="1:22" ht="14.25" x14ac:dyDescent="0.2">
      <c r="F590" s="39"/>
      <c r="H590" s="15"/>
      <c r="T590" s="1"/>
      <c r="U590" s="1"/>
      <c r="V590" s="1"/>
    </row>
    <row r="591" spans="1:22" ht="14.25" x14ac:dyDescent="0.2">
      <c r="F591" s="39"/>
      <c r="H591" s="15"/>
      <c r="T591" s="1"/>
      <c r="U591" s="1"/>
      <c r="V591" s="1"/>
    </row>
    <row r="592" spans="1:22" ht="14.25" x14ac:dyDescent="0.2">
      <c r="F592" s="39"/>
      <c r="H592" s="15"/>
      <c r="T592" s="1"/>
      <c r="U592" s="1"/>
      <c r="V592" s="1"/>
    </row>
    <row r="593" spans="6:22" ht="14.25" x14ac:dyDescent="0.2">
      <c r="F593" s="39"/>
      <c r="H593" s="15"/>
      <c r="T593" s="1"/>
      <c r="U593" s="1"/>
      <c r="V593" s="1"/>
    </row>
    <row r="594" spans="6:22" ht="14.25" x14ac:dyDescent="0.2">
      <c r="F594" s="39"/>
      <c r="H594" s="15"/>
      <c r="T594" s="1"/>
      <c r="U594" s="1"/>
      <c r="V594" s="1"/>
    </row>
    <row r="595" spans="6:22" ht="14.25" x14ac:dyDescent="0.2">
      <c r="F595" s="39"/>
      <c r="H595" s="15"/>
      <c r="T595" s="1"/>
      <c r="U595" s="1"/>
      <c r="V595" s="1"/>
    </row>
    <row r="596" spans="6:22" ht="14.25" x14ac:dyDescent="0.2">
      <c r="F596" s="39"/>
      <c r="H596" s="15"/>
      <c r="T596" s="1"/>
      <c r="U596" s="1"/>
      <c r="V596" s="1"/>
    </row>
    <row r="597" spans="6:22" ht="14.25" x14ac:dyDescent="0.2">
      <c r="F597" s="39"/>
      <c r="H597" s="15"/>
      <c r="T597" s="1"/>
      <c r="U597" s="1"/>
      <c r="V597" s="1"/>
    </row>
    <row r="598" spans="6:22" ht="14.25" x14ac:dyDescent="0.2">
      <c r="F598" s="39"/>
      <c r="H598" s="15"/>
      <c r="T598" s="1"/>
      <c r="U598" s="1"/>
      <c r="V598" s="1"/>
    </row>
    <row r="599" spans="6:22" ht="14.25" x14ac:dyDescent="0.2">
      <c r="F599" s="39"/>
      <c r="H599" s="15"/>
      <c r="T599" s="1"/>
      <c r="U599" s="1"/>
      <c r="V599" s="1"/>
    </row>
    <row r="600" spans="6:22" ht="14.25" x14ac:dyDescent="0.2">
      <c r="F600" s="39"/>
      <c r="H600" s="15"/>
      <c r="T600" s="1"/>
      <c r="U600" s="1"/>
      <c r="V600" s="1"/>
    </row>
    <row r="601" spans="6:22" ht="14.25" x14ac:dyDescent="0.2">
      <c r="F601" s="39"/>
      <c r="H601" s="15"/>
      <c r="T601" s="1"/>
      <c r="U601" s="1"/>
      <c r="V601" s="1"/>
    </row>
    <row r="602" spans="6:22" ht="14.25" x14ac:dyDescent="0.2">
      <c r="F602" s="39"/>
      <c r="H602" s="15"/>
      <c r="T602" s="1"/>
      <c r="U602" s="1"/>
      <c r="V602" s="1"/>
    </row>
    <row r="603" spans="6:22" ht="14.25" x14ac:dyDescent="0.2">
      <c r="F603" s="39"/>
      <c r="H603" s="15"/>
      <c r="T603" s="1"/>
      <c r="U603" s="1"/>
      <c r="V603" s="1"/>
    </row>
    <row r="604" spans="6:22" ht="14.25" x14ac:dyDescent="0.2">
      <c r="F604" s="39"/>
      <c r="H604" s="15"/>
      <c r="T604" s="1"/>
      <c r="U604" s="1"/>
      <c r="V604" s="1"/>
    </row>
    <row r="605" spans="6:22" ht="14.25" x14ac:dyDescent="0.2">
      <c r="F605" s="39"/>
      <c r="H605" s="15"/>
      <c r="T605" s="1"/>
      <c r="U605" s="1"/>
      <c r="V605" s="1"/>
    </row>
    <row r="606" spans="6:22" ht="14.25" x14ac:dyDescent="0.2">
      <c r="F606" s="39"/>
      <c r="H606" s="15"/>
      <c r="T606" s="1"/>
      <c r="U606" s="1"/>
      <c r="V606" s="1"/>
    </row>
    <row r="607" spans="6:22" ht="14.25" x14ac:dyDescent="0.2">
      <c r="F607" s="39"/>
      <c r="H607" s="15"/>
      <c r="T607" s="1"/>
      <c r="U607" s="1"/>
      <c r="V607" s="1"/>
    </row>
    <row r="608" spans="6:22" ht="14.25" x14ac:dyDescent="0.2">
      <c r="F608" s="39"/>
      <c r="H608" s="15"/>
      <c r="T608" s="1"/>
      <c r="U608" s="1"/>
      <c r="V608" s="1"/>
    </row>
    <row r="609" spans="6:22" ht="14.25" x14ac:dyDescent="0.2">
      <c r="F609" s="39"/>
      <c r="H609" s="15"/>
      <c r="T609" s="1"/>
      <c r="U609" s="1"/>
      <c r="V609" s="1"/>
    </row>
    <row r="610" spans="6:22" ht="14.25" x14ac:dyDescent="0.2">
      <c r="F610" s="39"/>
      <c r="H610" s="15"/>
      <c r="T610" s="1"/>
      <c r="U610" s="1"/>
      <c r="V610" s="1"/>
    </row>
    <row r="611" spans="6:22" ht="14.25" x14ac:dyDescent="0.2">
      <c r="F611" s="39"/>
      <c r="H611" s="15"/>
      <c r="T611" s="1"/>
      <c r="U611" s="1"/>
      <c r="V611" s="1"/>
    </row>
    <row r="612" spans="6:22" ht="14.25" x14ac:dyDescent="0.2">
      <c r="F612" s="39"/>
      <c r="H612" s="15"/>
      <c r="T612" s="1"/>
      <c r="U612" s="1"/>
      <c r="V612" s="1"/>
    </row>
    <row r="613" spans="6:22" ht="14.25" x14ac:dyDescent="0.2">
      <c r="F613" s="39"/>
      <c r="H613" s="15"/>
      <c r="T613" s="1"/>
      <c r="U613" s="1"/>
      <c r="V613" s="1"/>
    </row>
    <row r="614" spans="6:22" ht="14.25" x14ac:dyDescent="0.2">
      <c r="F614" s="39"/>
      <c r="H614" s="15"/>
      <c r="T614" s="1"/>
      <c r="U614" s="1"/>
      <c r="V614" s="1"/>
    </row>
    <row r="615" spans="6:22" ht="14.25" x14ac:dyDescent="0.2">
      <c r="F615" s="39"/>
      <c r="H615" s="15"/>
      <c r="T615" s="1"/>
      <c r="U615" s="1"/>
      <c r="V615" s="1"/>
    </row>
    <row r="616" spans="6:22" ht="14.25" x14ac:dyDescent="0.2">
      <c r="F616" s="39"/>
      <c r="H616" s="15"/>
      <c r="T616" s="1"/>
      <c r="U616" s="1"/>
      <c r="V616" s="1"/>
    </row>
    <row r="617" spans="6:22" ht="14.25" x14ac:dyDescent="0.2">
      <c r="F617" s="39"/>
      <c r="H617" s="15"/>
      <c r="T617" s="1"/>
      <c r="U617" s="1"/>
      <c r="V617" s="1"/>
    </row>
    <row r="618" spans="6:22" ht="14.25" x14ac:dyDescent="0.2">
      <c r="F618" s="39"/>
      <c r="H618" s="15"/>
      <c r="T618" s="1"/>
      <c r="U618" s="1"/>
      <c r="V618" s="1"/>
    </row>
    <row r="619" spans="6:22" ht="14.25" x14ac:dyDescent="0.2">
      <c r="F619" s="39"/>
      <c r="H619" s="15"/>
      <c r="T619" s="1"/>
      <c r="U619" s="1"/>
      <c r="V619" s="1"/>
    </row>
    <row r="620" spans="6:22" ht="14.25" x14ac:dyDescent="0.2">
      <c r="F620" s="39"/>
      <c r="H620" s="15"/>
      <c r="T620" s="1"/>
      <c r="U620" s="1"/>
      <c r="V620" s="1"/>
    </row>
    <row r="621" spans="6:22" ht="14.25" x14ac:dyDescent="0.2">
      <c r="F621" s="39"/>
      <c r="H621" s="15"/>
      <c r="T621" s="1"/>
      <c r="U621" s="1"/>
      <c r="V621" s="1"/>
    </row>
    <row r="622" spans="6:22" ht="14.25" x14ac:dyDescent="0.2">
      <c r="F622" s="39"/>
      <c r="H622" s="15"/>
      <c r="T622" s="1"/>
      <c r="U622" s="1"/>
      <c r="V622" s="1"/>
    </row>
    <row r="623" spans="6:22" ht="14.25" x14ac:dyDescent="0.2">
      <c r="F623" s="39"/>
      <c r="H623" s="15"/>
      <c r="T623" s="1"/>
      <c r="U623" s="1"/>
      <c r="V623" s="1"/>
    </row>
    <row r="624" spans="6:22" x14ac:dyDescent="0.2">
      <c r="H624" s="15"/>
      <c r="T624" s="1"/>
      <c r="U624" s="1"/>
      <c r="V624" s="1"/>
    </row>
    <row r="625" spans="8:22" x14ac:dyDescent="0.2">
      <c r="H625" s="15"/>
      <c r="T625" s="1"/>
      <c r="U625" s="1"/>
      <c r="V625" s="1"/>
    </row>
    <row r="626" spans="8:22" x14ac:dyDescent="0.2">
      <c r="H626" s="15"/>
      <c r="T626" s="1"/>
      <c r="U626" s="1"/>
      <c r="V626" s="1"/>
    </row>
    <row r="627" spans="8:22" x14ac:dyDescent="0.2">
      <c r="H627" s="15"/>
      <c r="T627" s="1"/>
      <c r="U627" s="1"/>
      <c r="V627" s="1"/>
    </row>
    <row r="628" spans="8:22" x14ac:dyDescent="0.2">
      <c r="H628" s="15"/>
      <c r="T628" s="1"/>
      <c r="U628" s="1"/>
      <c r="V628" s="1"/>
    </row>
    <row r="629" spans="8:22" x14ac:dyDescent="0.2">
      <c r="H629" s="15"/>
      <c r="T629" s="1"/>
      <c r="U629" s="1"/>
      <c r="V629" s="1"/>
    </row>
    <row r="630" spans="8:22" x14ac:dyDescent="0.2">
      <c r="H630" s="15"/>
      <c r="T630" s="1"/>
      <c r="U630" s="1"/>
      <c r="V630" s="1"/>
    </row>
    <row r="631" spans="8:22" x14ac:dyDescent="0.2">
      <c r="H631" s="15"/>
      <c r="T631" s="1"/>
      <c r="U631" s="1"/>
      <c r="V631" s="1"/>
    </row>
    <row r="632" spans="8:22" x14ac:dyDescent="0.2">
      <c r="H632" s="15"/>
      <c r="T632" s="1"/>
      <c r="U632" s="1"/>
      <c r="V632" s="1"/>
    </row>
    <row r="633" spans="8:22" x14ac:dyDescent="0.2">
      <c r="H633" s="15"/>
      <c r="T633" s="1"/>
      <c r="U633" s="1"/>
      <c r="V633" s="1"/>
    </row>
    <row r="634" spans="8:22" x14ac:dyDescent="0.2">
      <c r="H634" s="15"/>
      <c r="T634" s="1"/>
      <c r="U634" s="1"/>
      <c r="V634" s="1"/>
    </row>
    <row r="635" spans="8:22" x14ac:dyDescent="0.2">
      <c r="H635" s="15"/>
      <c r="T635" s="1"/>
      <c r="U635" s="1"/>
      <c r="V635" s="1"/>
    </row>
    <row r="636" spans="8:22" x14ac:dyDescent="0.2">
      <c r="H636" s="15"/>
      <c r="T636" s="1"/>
      <c r="U636" s="1"/>
      <c r="V636" s="1"/>
    </row>
    <row r="637" spans="8:22" x14ac:dyDescent="0.2">
      <c r="H637" s="15"/>
      <c r="T637" s="1"/>
      <c r="U637" s="1"/>
      <c r="V637" s="1"/>
    </row>
    <row r="638" spans="8:22" x14ac:dyDescent="0.2">
      <c r="H638" s="15"/>
      <c r="T638" s="1"/>
      <c r="U638" s="1"/>
      <c r="V638" s="1"/>
    </row>
    <row r="639" spans="8:22" x14ac:dyDescent="0.2">
      <c r="H639" s="15"/>
      <c r="T639" s="1"/>
      <c r="U639" s="1"/>
      <c r="V639" s="1"/>
    </row>
    <row r="640" spans="8:22" x14ac:dyDescent="0.2">
      <c r="H640" s="15"/>
      <c r="T640" s="1"/>
      <c r="U640" s="1"/>
      <c r="V640" s="1"/>
    </row>
    <row r="641" spans="8:8" x14ac:dyDescent="0.2">
      <c r="H641" s="15"/>
    </row>
    <row r="642" spans="8:8" x14ac:dyDescent="0.2">
      <c r="H642" s="15"/>
    </row>
    <row r="643" spans="8:8" x14ac:dyDescent="0.2">
      <c r="H643" s="15"/>
    </row>
    <row r="644" spans="8:8" x14ac:dyDescent="0.2">
      <c r="H644" s="15"/>
    </row>
    <row r="645" spans="8:8" x14ac:dyDescent="0.2">
      <c r="H645" s="15"/>
    </row>
    <row r="646" spans="8:8" x14ac:dyDescent="0.2">
      <c r="H646" s="15"/>
    </row>
    <row r="647" spans="8:8" x14ac:dyDescent="0.2">
      <c r="H647" s="15"/>
    </row>
    <row r="648" spans="8:8" x14ac:dyDescent="0.2">
      <c r="H648" s="15"/>
    </row>
    <row r="649" spans="8:8" x14ac:dyDescent="0.2">
      <c r="H649" s="15"/>
    </row>
    <row r="650" spans="8:8" x14ac:dyDescent="0.2">
      <c r="H650" s="15"/>
    </row>
    <row r="651" spans="8:8" x14ac:dyDescent="0.2">
      <c r="H651" s="15"/>
    </row>
    <row r="652" spans="8:8" x14ac:dyDescent="0.2">
      <c r="H652" s="15"/>
    </row>
    <row r="653" spans="8:8" x14ac:dyDescent="0.2">
      <c r="H653" s="15"/>
    </row>
    <row r="654" spans="8:8" x14ac:dyDescent="0.2">
      <c r="H654" s="15"/>
    </row>
    <row r="655" spans="8:8" x14ac:dyDescent="0.2">
      <c r="H655" s="15"/>
    </row>
    <row r="656" spans="8:8" x14ac:dyDescent="0.2">
      <c r="H656" s="15"/>
    </row>
    <row r="657" spans="8:8" x14ac:dyDescent="0.2">
      <c r="H657" s="15"/>
    </row>
    <row r="658" spans="8:8" x14ac:dyDescent="0.2">
      <c r="H658" s="15"/>
    </row>
    <row r="659" spans="8:8" x14ac:dyDescent="0.2">
      <c r="H659" s="15"/>
    </row>
    <row r="660" spans="8:8" x14ac:dyDescent="0.2">
      <c r="H660" s="15"/>
    </row>
    <row r="661" spans="8:8" x14ac:dyDescent="0.2">
      <c r="H661" s="15"/>
    </row>
    <row r="662" spans="8:8" x14ac:dyDescent="0.2">
      <c r="H662" s="15"/>
    </row>
    <row r="663" spans="8:8" x14ac:dyDescent="0.2">
      <c r="H663" s="15"/>
    </row>
    <row r="664" spans="8:8" x14ac:dyDescent="0.2">
      <c r="H664" s="15"/>
    </row>
    <row r="665" spans="8:8" x14ac:dyDescent="0.2">
      <c r="H665" s="15"/>
    </row>
    <row r="666" spans="8:8" x14ac:dyDescent="0.2">
      <c r="H666" s="15"/>
    </row>
    <row r="667" spans="8:8" x14ac:dyDescent="0.2">
      <c r="H667" s="15"/>
    </row>
    <row r="668" spans="8:8" x14ac:dyDescent="0.2">
      <c r="H668" s="15"/>
    </row>
    <row r="669" spans="8:8" x14ac:dyDescent="0.2">
      <c r="H669" s="15"/>
    </row>
    <row r="670" spans="8:8" x14ac:dyDescent="0.2">
      <c r="H670" s="15"/>
    </row>
    <row r="671" spans="8:8" x14ac:dyDescent="0.2">
      <c r="H671" s="15"/>
    </row>
    <row r="672" spans="8:8" x14ac:dyDescent="0.2">
      <c r="H672" s="15"/>
    </row>
    <row r="673" spans="8:8" x14ac:dyDescent="0.2">
      <c r="H673" s="15"/>
    </row>
    <row r="674" spans="8:8" x14ac:dyDescent="0.2">
      <c r="H674" s="15"/>
    </row>
    <row r="675" spans="8:8" x14ac:dyDescent="0.2">
      <c r="H675" s="15"/>
    </row>
    <row r="676" spans="8:8" x14ac:dyDescent="0.2">
      <c r="H676" s="15"/>
    </row>
    <row r="677" spans="8:8" x14ac:dyDescent="0.2">
      <c r="H677" s="15"/>
    </row>
    <row r="678" spans="8:8" x14ac:dyDescent="0.2">
      <c r="H678" s="15"/>
    </row>
    <row r="679" spans="8:8" x14ac:dyDescent="0.2">
      <c r="H679" s="15"/>
    </row>
    <row r="680" spans="8:8" x14ac:dyDescent="0.2">
      <c r="H680" s="15"/>
    </row>
    <row r="681" spans="8:8" x14ac:dyDescent="0.2">
      <c r="H681" s="15"/>
    </row>
    <row r="682" spans="8:8" x14ac:dyDescent="0.2">
      <c r="H682" s="15"/>
    </row>
    <row r="683" spans="8:8" x14ac:dyDescent="0.2">
      <c r="H683" s="15"/>
    </row>
    <row r="684" spans="8:8" x14ac:dyDescent="0.2">
      <c r="H684" s="15"/>
    </row>
    <row r="685" spans="8:8" x14ac:dyDescent="0.2">
      <c r="H685" s="15"/>
    </row>
    <row r="686" spans="8:8" x14ac:dyDescent="0.2">
      <c r="H686" s="15"/>
    </row>
    <row r="687" spans="8:8" x14ac:dyDescent="0.2">
      <c r="H687" s="15"/>
    </row>
    <row r="688" spans="8:8" x14ac:dyDescent="0.2">
      <c r="H688" s="15"/>
    </row>
    <row r="689" spans="8:8" x14ac:dyDescent="0.2">
      <c r="H689" s="15"/>
    </row>
    <row r="690" spans="8:8" x14ac:dyDescent="0.2">
      <c r="H690" s="15"/>
    </row>
    <row r="691" spans="8:8" x14ac:dyDescent="0.2">
      <c r="H691" s="15"/>
    </row>
    <row r="692" spans="8:8" x14ac:dyDescent="0.2">
      <c r="H692" s="15"/>
    </row>
    <row r="693" spans="8:8" x14ac:dyDescent="0.2">
      <c r="H693" s="15"/>
    </row>
    <row r="694" spans="8:8" x14ac:dyDescent="0.2">
      <c r="H694" s="15"/>
    </row>
    <row r="695" spans="8:8" x14ac:dyDescent="0.2">
      <c r="H695" s="15"/>
    </row>
    <row r="696" spans="8:8" x14ac:dyDescent="0.2">
      <c r="H696" s="15"/>
    </row>
    <row r="697" spans="8:8" x14ac:dyDescent="0.2">
      <c r="H697" s="15"/>
    </row>
    <row r="698" spans="8:8" x14ac:dyDescent="0.2">
      <c r="H698" s="15"/>
    </row>
    <row r="699" spans="8:8" x14ac:dyDescent="0.2">
      <c r="H699" s="15"/>
    </row>
    <row r="700" spans="8:8" x14ac:dyDescent="0.2">
      <c r="H700" s="15"/>
    </row>
    <row r="701" spans="8:8" x14ac:dyDescent="0.2">
      <c r="H701" s="15"/>
    </row>
    <row r="702" spans="8:8" x14ac:dyDescent="0.2">
      <c r="H702" s="15"/>
    </row>
    <row r="703" spans="8:8" x14ac:dyDescent="0.2">
      <c r="H703" s="15"/>
    </row>
    <row r="704" spans="8:8" x14ac:dyDescent="0.2">
      <c r="H704" s="15"/>
    </row>
    <row r="705" spans="8:8" x14ac:dyDescent="0.2">
      <c r="H705" s="15"/>
    </row>
    <row r="706" spans="8:8" x14ac:dyDescent="0.2">
      <c r="H706" s="15"/>
    </row>
    <row r="707" spans="8:8" x14ac:dyDescent="0.2">
      <c r="H707" s="15"/>
    </row>
    <row r="708" spans="8:8" x14ac:dyDescent="0.2">
      <c r="H708" s="15"/>
    </row>
    <row r="709" spans="8:8" x14ac:dyDescent="0.2">
      <c r="H709" s="15"/>
    </row>
    <row r="710" spans="8:8" x14ac:dyDescent="0.2">
      <c r="H710" s="15"/>
    </row>
    <row r="711" spans="8:8" x14ac:dyDescent="0.2">
      <c r="H711" s="15"/>
    </row>
    <row r="712" spans="8:8" x14ac:dyDescent="0.2">
      <c r="H712" s="15"/>
    </row>
    <row r="713" spans="8:8" x14ac:dyDescent="0.2">
      <c r="H713" s="15"/>
    </row>
    <row r="714" spans="8:8" x14ac:dyDescent="0.2">
      <c r="H714" s="15"/>
    </row>
    <row r="715" spans="8:8" x14ac:dyDescent="0.2">
      <c r="H715" s="15"/>
    </row>
    <row r="716" spans="8:8" x14ac:dyDescent="0.2">
      <c r="H716" s="15"/>
    </row>
    <row r="717" spans="8:8" x14ac:dyDescent="0.2">
      <c r="H717" s="15"/>
    </row>
    <row r="718" spans="8:8" x14ac:dyDescent="0.2">
      <c r="H718" s="15"/>
    </row>
    <row r="719" spans="8:8" x14ac:dyDescent="0.2">
      <c r="H719" s="15"/>
    </row>
    <row r="720" spans="8:8" x14ac:dyDescent="0.2">
      <c r="H720" s="15"/>
    </row>
    <row r="721" spans="8:8" x14ac:dyDescent="0.2">
      <c r="H721" s="15"/>
    </row>
    <row r="722" spans="8:8" x14ac:dyDescent="0.2">
      <c r="H722" s="15"/>
    </row>
    <row r="723" spans="8:8" x14ac:dyDescent="0.2">
      <c r="H723" s="15"/>
    </row>
    <row r="724" spans="8:8" x14ac:dyDescent="0.2">
      <c r="H724" s="15"/>
    </row>
    <row r="725" spans="8:8" x14ac:dyDescent="0.2">
      <c r="H725" s="15"/>
    </row>
    <row r="726" spans="8:8" x14ac:dyDescent="0.2">
      <c r="H726" s="15"/>
    </row>
    <row r="727" spans="8:8" x14ac:dyDescent="0.2">
      <c r="H727" s="15"/>
    </row>
    <row r="728" spans="8:8" x14ac:dyDescent="0.2">
      <c r="H728" s="15"/>
    </row>
    <row r="729" spans="8:8" x14ac:dyDescent="0.2">
      <c r="H729" s="15"/>
    </row>
    <row r="730" spans="8:8" x14ac:dyDescent="0.2">
      <c r="H730" s="15"/>
    </row>
    <row r="731" spans="8:8" x14ac:dyDescent="0.2">
      <c r="H731" s="15"/>
    </row>
    <row r="732" spans="8:8" x14ac:dyDescent="0.2">
      <c r="H732" s="15"/>
    </row>
    <row r="733" spans="8:8" x14ac:dyDescent="0.2">
      <c r="H733" s="15"/>
    </row>
    <row r="734" spans="8:8" x14ac:dyDescent="0.2">
      <c r="H734" s="15"/>
    </row>
    <row r="735" spans="8:8" x14ac:dyDescent="0.2">
      <c r="H735" s="15"/>
    </row>
    <row r="736" spans="8:8" x14ac:dyDescent="0.2">
      <c r="H736" s="15"/>
    </row>
    <row r="737" spans="8:8" x14ac:dyDescent="0.2">
      <c r="H737" s="15"/>
    </row>
    <row r="738" spans="8:8" x14ac:dyDescent="0.2">
      <c r="H738" s="15"/>
    </row>
    <row r="739" spans="8:8" x14ac:dyDescent="0.2">
      <c r="H739" s="15"/>
    </row>
    <row r="740" spans="8:8" x14ac:dyDescent="0.2">
      <c r="H740" s="15"/>
    </row>
    <row r="741" spans="8:8" x14ac:dyDescent="0.2">
      <c r="H741" s="15"/>
    </row>
    <row r="742" spans="8:8" x14ac:dyDescent="0.2">
      <c r="H742" s="15"/>
    </row>
    <row r="743" spans="8:8" x14ac:dyDescent="0.2">
      <c r="H743" s="15"/>
    </row>
    <row r="744" spans="8:8" x14ac:dyDescent="0.2">
      <c r="H744" s="15"/>
    </row>
    <row r="745" spans="8:8" x14ac:dyDescent="0.2">
      <c r="H745" s="15"/>
    </row>
    <row r="746" spans="8:8" x14ac:dyDescent="0.2">
      <c r="H746" s="15"/>
    </row>
    <row r="747" spans="8:8" x14ac:dyDescent="0.2">
      <c r="H747" s="15"/>
    </row>
    <row r="748" spans="8:8" x14ac:dyDescent="0.2">
      <c r="H748" s="15"/>
    </row>
    <row r="749" spans="8:8" x14ac:dyDescent="0.2">
      <c r="H749" s="15"/>
    </row>
    <row r="750" spans="8:8" x14ac:dyDescent="0.2">
      <c r="H750" s="15"/>
    </row>
    <row r="751" spans="8:8" x14ac:dyDescent="0.2">
      <c r="H751" s="15"/>
    </row>
    <row r="752" spans="8:8" x14ac:dyDescent="0.2">
      <c r="H752" s="15"/>
    </row>
    <row r="753" spans="8:8" x14ac:dyDescent="0.2">
      <c r="H753" s="15"/>
    </row>
    <row r="754" spans="8:8" x14ac:dyDescent="0.2">
      <c r="H754" s="15"/>
    </row>
    <row r="755" spans="8:8" x14ac:dyDescent="0.2">
      <c r="H755" s="15"/>
    </row>
    <row r="756" spans="8:8" x14ac:dyDescent="0.2">
      <c r="H756" s="15"/>
    </row>
    <row r="757" spans="8:8" x14ac:dyDescent="0.2">
      <c r="H757" s="15"/>
    </row>
    <row r="758" spans="8:8" x14ac:dyDescent="0.2">
      <c r="H758" s="15"/>
    </row>
    <row r="759" spans="8:8" x14ac:dyDescent="0.2">
      <c r="H759" s="15"/>
    </row>
    <row r="760" spans="8:8" x14ac:dyDescent="0.2">
      <c r="H760" s="15"/>
    </row>
    <row r="761" spans="8:8" x14ac:dyDescent="0.2">
      <c r="H761" s="15"/>
    </row>
    <row r="762" spans="8:8" x14ac:dyDescent="0.2">
      <c r="H762" s="15"/>
    </row>
    <row r="763" spans="8:8" x14ac:dyDescent="0.2">
      <c r="H763" s="15"/>
    </row>
    <row r="764" spans="8:8" x14ac:dyDescent="0.2">
      <c r="H764" s="15"/>
    </row>
    <row r="765" spans="8:8" x14ac:dyDescent="0.2">
      <c r="H765" s="15"/>
    </row>
    <row r="766" spans="8:8" x14ac:dyDescent="0.2">
      <c r="H766" s="15"/>
    </row>
    <row r="767" spans="8:8" x14ac:dyDescent="0.2">
      <c r="H767" s="15"/>
    </row>
    <row r="768" spans="8:8" x14ac:dyDescent="0.2">
      <c r="H768" s="15"/>
    </row>
    <row r="769" spans="8:8" x14ac:dyDescent="0.2">
      <c r="H769" s="15"/>
    </row>
    <row r="770" spans="8:8" x14ac:dyDescent="0.2">
      <c r="H770" s="15"/>
    </row>
    <row r="771" spans="8:8" x14ac:dyDescent="0.2">
      <c r="H771" s="15"/>
    </row>
    <row r="772" spans="8:8" x14ac:dyDescent="0.2">
      <c r="H772" s="15"/>
    </row>
    <row r="773" spans="8:8" x14ac:dyDescent="0.2">
      <c r="H773" s="15"/>
    </row>
    <row r="774" spans="8:8" x14ac:dyDescent="0.2">
      <c r="H774" s="15"/>
    </row>
    <row r="775" spans="8:8" x14ac:dyDescent="0.2">
      <c r="H775" s="15"/>
    </row>
    <row r="776" spans="8:8" x14ac:dyDescent="0.2">
      <c r="H776" s="15"/>
    </row>
    <row r="777" spans="8:8" x14ac:dyDescent="0.2">
      <c r="H777" s="15"/>
    </row>
    <row r="778" spans="8:8" x14ac:dyDescent="0.2">
      <c r="H778" s="15"/>
    </row>
    <row r="779" spans="8:8" x14ac:dyDescent="0.2">
      <c r="H779" s="15"/>
    </row>
    <row r="780" spans="8:8" x14ac:dyDescent="0.2">
      <c r="H780" s="15"/>
    </row>
    <row r="781" spans="8:8" x14ac:dyDescent="0.2">
      <c r="H781" s="15"/>
    </row>
    <row r="782" spans="8:8" x14ac:dyDescent="0.2">
      <c r="H782" s="15"/>
    </row>
    <row r="783" spans="8:8" x14ac:dyDescent="0.2">
      <c r="H783" s="15"/>
    </row>
    <row r="784" spans="8:8" x14ac:dyDescent="0.2">
      <c r="H784" s="15"/>
    </row>
    <row r="785" spans="8:8" x14ac:dyDescent="0.2">
      <c r="H785" s="15"/>
    </row>
    <row r="786" spans="8:8" x14ac:dyDescent="0.2">
      <c r="H786" s="15"/>
    </row>
    <row r="787" spans="8:8" x14ac:dyDescent="0.2">
      <c r="H787" s="15"/>
    </row>
    <row r="788" spans="8:8" x14ac:dyDescent="0.2">
      <c r="H788" s="15"/>
    </row>
    <row r="789" spans="8:8" x14ac:dyDescent="0.2">
      <c r="H789" s="15"/>
    </row>
    <row r="790" spans="8:8" x14ac:dyDescent="0.2">
      <c r="H790" s="15"/>
    </row>
    <row r="791" spans="8:8" x14ac:dyDescent="0.2">
      <c r="H791" s="15"/>
    </row>
    <row r="792" spans="8:8" x14ac:dyDescent="0.2">
      <c r="H792" s="15"/>
    </row>
    <row r="793" spans="8:8" x14ac:dyDescent="0.2">
      <c r="H793" s="15"/>
    </row>
    <row r="794" spans="8:8" x14ac:dyDescent="0.2">
      <c r="H794" s="15"/>
    </row>
    <row r="795" spans="8:8" x14ac:dyDescent="0.2">
      <c r="H795" s="15"/>
    </row>
    <row r="796" spans="8:8" x14ac:dyDescent="0.2">
      <c r="H796" s="15"/>
    </row>
    <row r="797" spans="8:8" x14ac:dyDescent="0.2">
      <c r="H797" s="15"/>
    </row>
    <row r="798" spans="8:8" x14ac:dyDescent="0.2">
      <c r="H798" s="15"/>
    </row>
    <row r="799" spans="8:8" x14ac:dyDescent="0.2">
      <c r="H799" s="15"/>
    </row>
    <row r="800" spans="8:8" x14ac:dyDescent="0.2">
      <c r="H800" s="15"/>
    </row>
    <row r="801" spans="8:8" x14ac:dyDescent="0.2">
      <c r="H801" s="15"/>
    </row>
    <row r="802" spans="8:8" x14ac:dyDescent="0.2">
      <c r="H802" s="15"/>
    </row>
    <row r="803" spans="8:8" x14ac:dyDescent="0.2">
      <c r="H803" s="15"/>
    </row>
    <row r="804" spans="8:8" x14ac:dyDescent="0.2">
      <c r="H804" s="15"/>
    </row>
    <row r="805" spans="8:8" x14ac:dyDescent="0.2">
      <c r="H805" s="15"/>
    </row>
    <row r="806" spans="8:8" x14ac:dyDescent="0.2">
      <c r="H806" s="15"/>
    </row>
    <row r="807" spans="8:8" x14ac:dyDescent="0.2">
      <c r="H807" s="15"/>
    </row>
    <row r="808" spans="8:8" x14ac:dyDescent="0.2">
      <c r="H808" s="15"/>
    </row>
    <row r="809" spans="8:8" x14ac:dyDescent="0.2">
      <c r="H809" s="15"/>
    </row>
    <row r="810" spans="8:8" x14ac:dyDescent="0.2">
      <c r="H810" s="15"/>
    </row>
    <row r="811" spans="8:8" x14ac:dyDescent="0.2">
      <c r="H811" s="15"/>
    </row>
    <row r="812" spans="8:8" x14ac:dyDescent="0.2">
      <c r="H812" s="15"/>
    </row>
    <row r="813" spans="8:8" x14ac:dyDescent="0.2">
      <c r="H813" s="15"/>
    </row>
    <row r="814" spans="8:8" x14ac:dyDescent="0.2">
      <c r="H814" s="15"/>
    </row>
    <row r="815" spans="8:8" x14ac:dyDescent="0.2">
      <c r="H815" s="15"/>
    </row>
    <row r="816" spans="8:8" x14ac:dyDescent="0.2">
      <c r="H816" s="15"/>
    </row>
    <row r="817" spans="8:8" x14ac:dyDescent="0.2">
      <c r="H817" s="15"/>
    </row>
    <row r="818" spans="8:8" x14ac:dyDescent="0.2">
      <c r="H818" s="15"/>
    </row>
    <row r="819" spans="8:8" x14ac:dyDescent="0.2">
      <c r="H819" s="15"/>
    </row>
    <row r="820" spans="8:8" x14ac:dyDescent="0.2">
      <c r="H820" s="15"/>
    </row>
    <row r="821" spans="8:8" x14ac:dyDescent="0.2">
      <c r="H821" s="15"/>
    </row>
    <row r="822" spans="8:8" x14ac:dyDescent="0.2">
      <c r="H822" s="15"/>
    </row>
    <row r="823" spans="8:8" x14ac:dyDescent="0.2">
      <c r="H823" s="15"/>
    </row>
    <row r="824" spans="8:8" x14ac:dyDescent="0.2">
      <c r="H824" s="15"/>
    </row>
    <row r="825" spans="8:8" x14ac:dyDescent="0.2">
      <c r="H825" s="15"/>
    </row>
    <row r="826" spans="8:8" x14ac:dyDescent="0.2">
      <c r="H826" s="15"/>
    </row>
    <row r="827" spans="8:8" x14ac:dyDescent="0.2">
      <c r="H827" s="15"/>
    </row>
    <row r="828" spans="8:8" x14ac:dyDescent="0.2">
      <c r="H828" s="15"/>
    </row>
    <row r="829" spans="8:8" x14ac:dyDescent="0.2">
      <c r="H829" s="15"/>
    </row>
    <row r="830" spans="8:8" x14ac:dyDescent="0.2">
      <c r="H830" s="15"/>
    </row>
    <row r="831" spans="8:8" x14ac:dyDescent="0.2">
      <c r="H831" s="15"/>
    </row>
    <row r="832" spans="8:8" x14ac:dyDescent="0.2">
      <c r="H832" s="15"/>
    </row>
    <row r="833" spans="8:8" x14ac:dyDescent="0.2">
      <c r="H833" s="15"/>
    </row>
    <row r="834" spans="8:8" x14ac:dyDescent="0.2">
      <c r="H834" s="15"/>
    </row>
    <row r="835" spans="8:8" x14ac:dyDescent="0.2">
      <c r="H835" s="15"/>
    </row>
    <row r="836" spans="8:8" x14ac:dyDescent="0.2">
      <c r="H836" s="15"/>
    </row>
    <row r="837" spans="8:8" x14ac:dyDescent="0.2">
      <c r="H837" s="15"/>
    </row>
    <row r="838" spans="8:8" x14ac:dyDescent="0.2">
      <c r="H838" s="15"/>
    </row>
    <row r="839" spans="8:8" x14ac:dyDescent="0.2">
      <c r="H839" s="15"/>
    </row>
    <row r="840" spans="8:8" x14ac:dyDescent="0.2">
      <c r="H840" s="15"/>
    </row>
    <row r="841" spans="8:8" x14ac:dyDescent="0.2">
      <c r="H841" s="15"/>
    </row>
    <row r="842" spans="8:8" x14ac:dyDescent="0.2">
      <c r="H842" s="15"/>
    </row>
    <row r="843" spans="8:8" x14ac:dyDescent="0.2">
      <c r="H843" s="15"/>
    </row>
    <row r="844" spans="8:8" x14ac:dyDescent="0.2">
      <c r="H844" s="15"/>
    </row>
    <row r="845" spans="8:8" x14ac:dyDescent="0.2">
      <c r="H845" s="15"/>
    </row>
    <row r="846" spans="8:8" x14ac:dyDescent="0.2">
      <c r="H846" s="15"/>
    </row>
    <row r="847" spans="8:8" x14ac:dyDescent="0.2">
      <c r="H847" s="15"/>
    </row>
    <row r="848" spans="8:8" x14ac:dyDescent="0.2">
      <c r="H848" s="15"/>
    </row>
    <row r="849" spans="8:8" x14ac:dyDescent="0.2">
      <c r="H849" s="15"/>
    </row>
    <row r="850" spans="8:8" x14ac:dyDescent="0.2">
      <c r="H850" s="15"/>
    </row>
    <row r="851" spans="8:8" x14ac:dyDescent="0.2">
      <c r="H851" s="15"/>
    </row>
    <row r="852" spans="8:8" x14ac:dyDescent="0.2">
      <c r="H852" s="15"/>
    </row>
    <row r="853" spans="8:8" x14ac:dyDescent="0.2">
      <c r="H853" s="15"/>
    </row>
    <row r="854" spans="8:8" x14ac:dyDescent="0.2">
      <c r="H854" s="15"/>
    </row>
    <row r="855" spans="8:8" x14ac:dyDescent="0.2">
      <c r="H855" s="15"/>
    </row>
    <row r="856" spans="8:8" x14ac:dyDescent="0.2">
      <c r="H856" s="15"/>
    </row>
    <row r="857" spans="8:8" x14ac:dyDescent="0.2">
      <c r="H857" s="15"/>
    </row>
    <row r="858" spans="8:8" x14ac:dyDescent="0.2">
      <c r="H858" s="15"/>
    </row>
    <row r="859" spans="8:8" x14ac:dyDescent="0.2">
      <c r="H859" s="15"/>
    </row>
    <row r="860" spans="8:8" x14ac:dyDescent="0.2">
      <c r="H860" s="15"/>
    </row>
    <row r="861" spans="8:8" x14ac:dyDescent="0.2">
      <c r="H861" s="15"/>
    </row>
    <row r="862" spans="8:8" x14ac:dyDescent="0.2">
      <c r="H862" s="15"/>
    </row>
    <row r="863" spans="8:8" x14ac:dyDescent="0.2">
      <c r="H863" s="15"/>
    </row>
    <row r="864" spans="8:8" x14ac:dyDescent="0.2">
      <c r="H864" s="15"/>
    </row>
    <row r="865" spans="8:8" x14ac:dyDescent="0.2">
      <c r="H865" s="15"/>
    </row>
    <row r="866" spans="8:8" x14ac:dyDescent="0.2">
      <c r="H866" s="15"/>
    </row>
    <row r="867" spans="8:8" x14ac:dyDescent="0.2">
      <c r="H867" s="15"/>
    </row>
    <row r="868" spans="8:8" x14ac:dyDescent="0.2">
      <c r="H868" s="15"/>
    </row>
    <row r="869" spans="8:8" x14ac:dyDescent="0.2">
      <c r="H869" s="15"/>
    </row>
    <row r="870" spans="8:8" x14ac:dyDescent="0.2">
      <c r="H870" s="15"/>
    </row>
    <row r="871" spans="8:8" x14ac:dyDescent="0.2">
      <c r="H871" s="15"/>
    </row>
    <row r="872" spans="8:8" x14ac:dyDescent="0.2">
      <c r="H872" s="15"/>
    </row>
    <row r="873" spans="8:8" x14ac:dyDescent="0.2">
      <c r="H873" s="15"/>
    </row>
    <row r="874" spans="8:8" x14ac:dyDescent="0.2">
      <c r="H874" s="15"/>
    </row>
    <row r="875" spans="8:8" x14ac:dyDescent="0.2">
      <c r="H875" s="15"/>
    </row>
    <row r="876" spans="8:8" x14ac:dyDescent="0.2">
      <c r="H876" s="15"/>
    </row>
    <row r="877" spans="8:8" x14ac:dyDescent="0.2">
      <c r="H877" s="15"/>
    </row>
    <row r="878" spans="8:8" x14ac:dyDescent="0.2">
      <c r="H878" s="15"/>
    </row>
    <row r="879" spans="8:8" x14ac:dyDescent="0.2">
      <c r="H879" s="15"/>
    </row>
    <row r="880" spans="8:8" x14ac:dyDescent="0.2">
      <c r="H880" s="15"/>
    </row>
    <row r="881" spans="8:8" x14ac:dyDescent="0.2">
      <c r="H881" s="15"/>
    </row>
    <row r="882" spans="8:8" x14ac:dyDescent="0.2">
      <c r="H882" s="15"/>
    </row>
    <row r="883" spans="8:8" x14ac:dyDescent="0.2">
      <c r="H883" s="15"/>
    </row>
    <row r="884" spans="8:8" x14ac:dyDescent="0.2">
      <c r="H884" s="15"/>
    </row>
    <row r="885" spans="8:8" x14ac:dyDescent="0.2">
      <c r="H885" s="15"/>
    </row>
    <row r="886" spans="8:8" x14ac:dyDescent="0.2">
      <c r="H886" s="15"/>
    </row>
    <row r="887" spans="8:8" x14ac:dyDescent="0.2">
      <c r="H887" s="15"/>
    </row>
    <row r="888" spans="8:8" x14ac:dyDescent="0.2">
      <c r="H888" s="15"/>
    </row>
    <row r="889" spans="8:8" x14ac:dyDescent="0.2">
      <c r="H889" s="15"/>
    </row>
    <row r="890" spans="8:8" x14ac:dyDescent="0.2">
      <c r="H890" s="15"/>
    </row>
    <row r="891" spans="8:8" x14ac:dyDescent="0.2">
      <c r="H891" s="15"/>
    </row>
    <row r="892" spans="8:8" x14ac:dyDescent="0.2">
      <c r="H892" s="15"/>
    </row>
    <row r="893" spans="8:8" x14ac:dyDescent="0.2">
      <c r="H893" s="15"/>
    </row>
    <row r="894" spans="8:8" x14ac:dyDescent="0.2">
      <c r="H894" s="15"/>
    </row>
    <row r="895" spans="8:8" x14ac:dyDescent="0.2">
      <c r="H895" s="15"/>
    </row>
    <row r="896" spans="8:8" x14ac:dyDescent="0.2">
      <c r="H896" s="15"/>
    </row>
    <row r="897" spans="8:8" x14ac:dyDescent="0.2">
      <c r="H897" s="15"/>
    </row>
    <row r="898" spans="8:8" x14ac:dyDescent="0.2">
      <c r="H898" s="15"/>
    </row>
    <row r="899" spans="8:8" x14ac:dyDescent="0.2">
      <c r="H899" s="15"/>
    </row>
    <row r="900" spans="8:8" x14ac:dyDescent="0.2">
      <c r="H900" s="15"/>
    </row>
    <row r="901" spans="8:8" x14ac:dyDescent="0.2">
      <c r="H901" s="15"/>
    </row>
    <row r="902" spans="8:8" x14ac:dyDescent="0.2">
      <c r="H902" s="15"/>
    </row>
    <row r="903" spans="8:8" x14ac:dyDescent="0.2">
      <c r="H903" s="15"/>
    </row>
    <row r="904" spans="8:8" x14ac:dyDescent="0.2">
      <c r="H904" s="15"/>
    </row>
    <row r="905" spans="8:8" x14ac:dyDescent="0.2">
      <c r="H905" s="15"/>
    </row>
    <row r="906" spans="8:8" x14ac:dyDescent="0.2">
      <c r="H906" s="15"/>
    </row>
    <row r="907" spans="8:8" x14ac:dyDescent="0.2">
      <c r="H907" s="15"/>
    </row>
    <row r="908" spans="8:8" x14ac:dyDescent="0.2">
      <c r="H908" s="15"/>
    </row>
    <row r="909" spans="8:8" x14ac:dyDescent="0.2">
      <c r="H909" s="15"/>
    </row>
    <row r="910" spans="8:8" x14ac:dyDescent="0.2">
      <c r="H910" s="15"/>
    </row>
    <row r="911" spans="8:8" x14ac:dyDescent="0.2">
      <c r="H911" s="15"/>
    </row>
    <row r="912" spans="8:8" x14ac:dyDescent="0.2">
      <c r="H912" s="15"/>
    </row>
    <row r="913" spans="8:8" x14ac:dyDescent="0.2">
      <c r="H913" s="15"/>
    </row>
    <row r="914" spans="8:8" x14ac:dyDescent="0.2">
      <c r="H914" s="15"/>
    </row>
    <row r="915" spans="8:8" x14ac:dyDescent="0.2">
      <c r="H915" s="15"/>
    </row>
    <row r="916" spans="8:8" x14ac:dyDescent="0.2">
      <c r="H916" s="15"/>
    </row>
    <row r="917" spans="8:8" x14ac:dyDescent="0.2">
      <c r="H917" s="15"/>
    </row>
    <row r="918" spans="8:8" x14ac:dyDescent="0.2">
      <c r="H918" s="15"/>
    </row>
    <row r="919" spans="8:8" x14ac:dyDescent="0.2">
      <c r="H919" s="15"/>
    </row>
    <row r="920" spans="8:8" x14ac:dyDescent="0.2">
      <c r="H920" s="15"/>
    </row>
    <row r="921" spans="8:8" x14ac:dyDescent="0.2">
      <c r="H921" s="15"/>
    </row>
    <row r="922" spans="8:8" x14ac:dyDescent="0.2">
      <c r="H922" s="15"/>
    </row>
    <row r="923" spans="8:8" x14ac:dyDescent="0.2">
      <c r="H923" s="15"/>
    </row>
    <row r="924" spans="8:8" x14ac:dyDescent="0.2">
      <c r="H924" s="15"/>
    </row>
    <row r="925" spans="8:8" x14ac:dyDescent="0.2">
      <c r="H925" s="15"/>
    </row>
    <row r="926" spans="8:8" x14ac:dyDescent="0.2">
      <c r="H926" s="15"/>
    </row>
    <row r="927" spans="8:8" x14ac:dyDescent="0.2">
      <c r="H927" s="15"/>
    </row>
    <row r="928" spans="8:8" x14ac:dyDescent="0.2">
      <c r="H928" s="15"/>
    </row>
    <row r="929" spans="8:8" x14ac:dyDescent="0.2">
      <c r="H929" s="15"/>
    </row>
    <row r="930" spans="8:8" x14ac:dyDescent="0.2">
      <c r="H930" s="15"/>
    </row>
    <row r="931" spans="8:8" x14ac:dyDescent="0.2">
      <c r="H931" s="15"/>
    </row>
    <row r="932" spans="8:8" x14ac:dyDescent="0.2">
      <c r="H932" s="15"/>
    </row>
    <row r="933" spans="8:8" x14ac:dyDescent="0.2">
      <c r="H933" s="15"/>
    </row>
    <row r="934" spans="8:8" x14ac:dyDescent="0.2">
      <c r="H934" s="15"/>
    </row>
    <row r="935" spans="8:8" x14ac:dyDescent="0.2">
      <c r="H935" s="15"/>
    </row>
    <row r="936" spans="8:8" x14ac:dyDescent="0.2">
      <c r="H936" s="15"/>
    </row>
  </sheetData>
  <dataConsolidate/>
  <mergeCells count="7">
    <mergeCell ref="A1:U1"/>
    <mergeCell ref="A2:U2"/>
    <mergeCell ref="M3:S4"/>
    <mergeCell ref="T3:U4"/>
    <mergeCell ref="J4:L4"/>
    <mergeCell ref="H3:K3"/>
    <mergeCell ref="E3:G3"/>
  </mergeCells>
  <phoneticPr fontId="4" type="noConversion"/>
  <conditionalFormatting sqref="L6:L550">
    <cfRule type="containsText" dxfId="50" priority="1" operator="containsText" text="Blue">
      <formula>NOT(ISERROR(SEARCH("Blue",L6)))</formula>
    </cfRule>
  </conditionalFormatting>
  <dataValidations count="5">
    <dataValidation type="list" allowBlank="1" showInputMessage="1" showErrorMessage="1" sqref="A551" xr:uid="{00000000-0002-0000-0000-000000000000}">
      <formula1>NETL_No.</formula1>
    </dataValidation>
    <dataValidation type="list" allowBlank="1" showInputMessage="1" showErrorMessage="1" sqref="G551" xr:uid="{00000000-0002-0000-0000-000001000000}">
      <formula1>Company_Number</formula1>
    </dataValidation>
    <dataValidation type="list" allowBlank="1" showInputMessage="1" showErrorMessage="1" sqref="I551" xr:uid="{00000000-0002-0000-0000-000002000000}">
      <formula1>Location</formula1>
    </dataValidation>
    <dataValidation type="textLength" allowBlank="1" showInputMessage="1" showErrorMessage="1" errorTitle="Personnel ID#" error="Pls enter value no greater than 5 digits" sqref="F551" xr:uid="{00000000-0002-0000-0000-000003000000}">
      <formula1>1</formula1>
      <formula2>5</formula2>
    </dataValidation>
    <dataValidation type="decimal" allowBlank="1" showInputMessage="1" showErrorMessage="1" errorTitle="FTE Allocation value" error="FTE Value restricted to two decimal places between .00 and no greater than 1.00" sqref="H6:H936" xr:uid="{00000000-0002-0000-0000-000004000000}">
      <formula1>0</formula1>
      <formula2>1</formula2>
    </dataValidation>
  </dataValidations>
  <printOptions horizontalCentered="1"/>
  <pageMargins left="0.1" right="0.1" top="1" bottom="0.5" header="0.3" footer="0.3"/>
  <pageSetup scale="40" fitToHeight="10" orientation="landscape" r:id="rId1"/>
  <headerFooter alignWithMargins="0">
    <oddHeader>&amp;A</oddHeader>
    <oddFooter>Page &amp;P of &amp;N</oddFooter>
  </headerFooter>
  <tableParts count="1">
    <tablePart r:id="rId2"/>
  </tableParts>
  <extLst>
    <ext xmlns:x14="http://schemas.microsoft.com/office/spreadsheetml/2009/9/main" uri="{CCE6A557-97BC-4b89-ADB6-D9C93CAAB3DF}">
      <x14:dataValidations xmlns:xm="http://schemas.microsoft.com/office/excel/2006/main" count="7">
        <x14:dataValidation type="list" allowBlank="1" showInputMessage="1" showErrorMessage="1" xr:uid="{00000000-0002-0000-0000-000008000000}">
          <x14:formula1>
            <xm:f>'FTE Lookup fields'!$A$54:$A$55</xm:f>
          </x14:formula1>
          <xm:sqref>J551</xm:sqref>
        </x14:dataValidation>
        <x14:dataValidation type="list" allowBlank="1" showInputMessage="1" showErrorMessage="1" xr:uid="{EB6619C2-D4A5-4823-8F46-0CE70E3094A4}">
          <x14:formula1>
            <xm:f>'FTE Lookup fields'!$A$54:$A$62</xm:f>
          </x14:formula1>
          <xm:sqref>J6:J550</xm:sqref>
        </x14:dataValidation>
        <x14:dataValidation type="list" allowBlank="1" showInputMessage="1" showErrorMessage="1" xr:uid="{00000000-0002-0000-0000-000005000000}">
          <x14:formula1>
            <xm:f>'NETL Codes'!$A$1:$A$57</xm:f>
          </x14:formula1>
          <xm:sqref>A6:A550</xm:sqref>
        </x14:dataValidation>
        <x14:dataValidation type="list" allowBlank="1" showInputMessage="1" showErrorMessage="1" xr:uid="{00000000-0002-0000-0000-00000B000000}">
          <x14:formula1>
            <xm:f>'FTE Lookup fields'!$A$75:$A$84</xm:f>
          </x14:formula1>
          <xm:sqref>K6:K550</xm:sqref>
        </x14:dataValidation>
        <x14:dataValidation type="list" allowBlank="1" showInputMessage="1" showErrorMessage="1" xr:uid="{189A6C8C-01DA-477D-BEB9-091CBCDDA619}">
          <x14:formula1>
            <xm:f>'FTE Lookup fields'!$A$15:$A$24</xm:f>
          </x14:formula1>
          <xm:sqref>E3:G3</xm:sqref>
        </x14:dataValidation>
        <x14:dataValidation type="list" allowBlank="1" showInputMessage="1" showErrorMessage="1" xr:uid="{00000000-0002-0000-0000-000007000000}">
          <x14:formula1>
            <xm:f>'FTE Lookup fields'!$A$5:$A$12</xm:f>
          </x14:formula1>
          <xm:sqref>I6:I550</xm:sqref>
        </x14:dataValidation>
        <x14:dataValidation type="list" allowBlank="1" showInputMessage="1" showErrorMessage="1" xr:uid="{D6F1268E-3329-4366-952D-31DF5CC9DD10}">
          <x14:formula1>
            <xm:f>'FTE Lookup fields'!$A$31:$A$49</xm:f>
          </x14:formula1>
          <xm:sqref>G6:G550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B8C7F1-F4B6-434E-8DC8-A74C036A8912}">
  <sheetPr>
    <tabColor rgb="FF00B0F0"/>
    <pageSetUpPr fitToPage="1"/>
  </sheetPr>
  <dimension ref="A1:X254"/>
  <sheetViews>
    <sheetView zoomScale="88" zoomScaleNormal="88" workbookViewId="0">
      <pane xSplit="2" ySplit="7" topLeftCell="C8" activePane="bottomRight" state="frozen"/>
      <selection pane="topRight" activeCell="C1" sqref="C1"/>
      <selection pane="bottomLeft" activeCell="A3" sqref="A3"/>
      <selection pane="bottomRight" activeCell="C8" sqref="C8"/>
    </sheetView>
  </sheetViews>
  <sheetFormatPr defaultColWidth="9.140625" defaultRowHeight="15" x14ac:dyDescent="0.25"/>
  <cols>
    <col min="1" max="1" width="12.5703125" style="121" customWidth="1"/>
    <col min="2" max="2" width="12.140625" style="121" customWidth="1"/>
    <col min="3" max="3" width="12.140625" style="121" bestFit="1" customWidth="1"/>
    <col min="4" max="4" width="15.42578125" style="121" customWidth="1"/>
    <col min="5" max="5" width="13.140625" style="117" customWidth="1"/>
    <col min="6" max="6" width="11.5703125" style="117" customWidth="1"/>
    <col min="7" max="7" width="12.85546875" style="117" customWidth="1"/>
    <col min="8" max="8" width="13.85546875" style="117" customWidth="1"/>
    <col min="9" max="9" width="15.5703125" style="117" customWidth="1"/>
    <col min="10" max="10" width="15.85546875" style="117" customWidth="1"/>
    <col min="11" max="11" width="13" style="117" customWidth="1"/>
    <col min="12" max="12" width="18.140625" style="117" customWidth="1"/>
    <col min="13" max="13" width="14.85546875" style="117" customWidth="1"/>
    <col min="14" max="14" width="13.42578125" style="118" customWidth="1"/>
    <col min="15" max="15" width="13.5703125" style="117" customWidth="1"/>
    <col min="16" max="16" width="12.85546875" style="117" customWidth="1"/>
    <col min="17" max="17" width="13.85546875" style="117" customWidth="1"/>
    <col min="18" max="18" width="14.85546875" style="119" customWidth="1"/>
    <col min="19" max="19" width="14.140625" style="120" customWidth="1"/>
    <col min="20" max="20" width="20.85546875" style="120" customWidth="1"/>
    <col min="21" max="21" width="14.85546875" style="119" customWidth="1"/>
    <col min="22" max="22" width="14.140625" style="120" customWidth="1"/>
    <col min="23" max="23" width="14.85546875" style="120" customWidth="1"/>
    <col min="24" max="24" width="33.42578125" style="121" customWidth="1"/>
    <col min="25" max="16384" width="9.140625" style="121"/>
  </cols>
  <sheetData>
    <row r="1" spans="1:24" s="154" customFormat="1" ht="18.75" x14ac:dyDescent="0.3">
      <c r="B1" s="149" t="s">
        <v>220</v>
      </c>
      <c r="C1" s="149"/>
      <c r="D1" s="149"/>
      <c r="E1" s="150"/>
      <c r="F1" s="150"/>
      <c r="G1" s="150"/>
      <c r="H1" s="151"/>
      <c r="I1" s="151"/>
      <c r="J1" s="151"/>
      <c r="K1" s="151"/>
      <c r="L1" s="151"/>
      <c r="M1" s="168"/>
      <c r="N1" s="168"/>
      <c r="O1" s="151"/>
      <c r="P1" s="151"/>
      <c r="Q1" s="151"/>
      <c r="R1" s="152"/>
      <c r="S1" s="153"/>
      <c r="T1" s="153"/>
      <c r="U1" s="152"/>
      <c r="V1" s="153"/>
      <c r="W1" s="153"/>
    </row>
    <row r="2" spans="1:24" s="154" customFormat="1" ht="18.75" x14ac:dyDescent="0.3">
      <c r="B2" s="323" t="s">
        <v>479</v>
      </c>
      <c r="C2" s="323"/>
      <c r="D2" s="323"/>
      <c r="E2" s="323"/>
      <c r="F2" s="323"/>
      <c r="G2" s="323"/>
      <c r="H2" s="151"/>
      <c r="I2" s="151"/>
      <c r="J2" s="151"/>
      <c r="K2" s="151"/>
      <c r="L2" s="151"/>
      <c r="M2" s="168"/>
      <c r="N2" s="168"/>
      <c r="O2" s="151"/>
      <c r="P2" s="151"/>
      <c r="Q2" s="151"/>
      <c r="R2" s="152"/>
      <c r="S2" s="153"/>
      <c r="T2" s="153"/>
      <c r="U2" s="152"/>
      <c r="V2" s="153"/>
      <c r="W2" s="153"/>
    </row>
    <row r="3" spans="1:24" s="154" customFormat="1" ht="18.75" x14ac:dyDescent="0.3">
      <c r="B3" s="149" t="s">
        <v>173</v>
      </c>
      <c r="C3" s="149"/>
      <c r="D3" s="149"/>
      <c r="E3" s="150"/>
      <c r="F3" s="150"/>
      <c r="G3" s="150"/>
      <c r="H3" s="151"/>
      <c r="I3" s="151"/>
      <c r="J3" s="151"/>
      <c r="K3" s="151"/>
      <c r="L3" s="151"/>
      <c r="M3" s="168"/>
      <c r="N3" s="168"/>
      <c r="O3" s="151"/>
      <c r="P3" s="151"/>
      <c r="Q3" s="151"/>
      <c r="R3" s="152"/>
      <c r="S3" s="153"/>
      <c r="T3" s="153"/>
      <c r="U3" s="152"/>
      <c r="V3" s="153"/>
      <c r="W3" s="153"/>
    </row>
    <row r="4" spans="1:24" s="154" customFormat="1" ht="19.5" thickBot="1" x14ac:dyDescent="0.35">
      <c r="B4" s="149"/>
      <c r="C4" s="149"/>
      <c r="D4" s="149"/>
      <c r="E4" s="150"/>
      <c r="F4" s="150"/>
      <c r="G4" s="150"/>
      <c r="H4" s="151"/>
      <c r="I4" s="151"/>
      <c r="J4" s="151"/>
      <c r="K4" s="151"/>
      <c r="L4" s="151"/>
      <c r="M4" s="168"/>
      <c r="N4" s="168"/>
      <c r="O4" s="151"/>
      <c r="P4" s="151"/>
      <c r="Q4" s="151"/>
      <c r="R4" s="152"/>
      <c r="S4" s="153"/>
      <c r="T4" s="153"/>
      <c r="U4" s="152"/>
      <c r="V4" s="153"/>
      <c r="W4" s="153"/>
    </row>
    <row r="5" spans="1:24" ht="18.95" customHeight="1" thickBot="1" x14ac:dyDescent="0.35">
      <c r="D5" s="333" t="s">
        <v>211</v>
      </c>
      <c r="E5" s="334"/>
      <c r="F5" s="334"/>
      <c r="G5" s="334"/>
      <c r="H5" s="334"/>
      <c r="I5" s="334"/>
      <c r="J5" s="334"/>
      <c r="K5" s="334"/>
      <c r="L5" s="334"/>
      <c r="M5" s="334"/>
      <c r="N5" s="334"/>
      <c r="O5" s="334"/>
      <c r="P5" s="334"/>
      <c r="Q5" s="334"/>
      <c r="R5" s="334"/>
      <c r="S5" s="334"/>
      <c r="T5" s="334"/>
      <c r="U5" s="334"/>
      <c r="V5" s="334"/>
      <c r="W5" s="334"/>
      <c r="X5" s="335"/>
    </row>
    <row r="6" spans="1:24" s="166" customFormat="1" ht="32.25" customHeight="1" x14ac:dyDescent="0.2">
      <c r="A6" s="336" t="s">
        <v>475</v>
      </c>
      <c r="B6" s="336"/>
      <c r="C6" s="337"/>
      <c r="D6" s="252" t="s">
        <v>480</v>
      </c>
      <c r="E6" s="324" t="s">
        <v>79</v>
      </c>
      <c r="F6" s="324"/>
      <c r="G6" s="325"/>
      <c r="H6" s="326" t="s">
        <v>110</v>
      </c>
      <c r="I6" s="327"/>
      <c r="J6" s="328"/>
      <c r="K6" s="329" t="s">
        <v>81</v>
      </c>
      <c r="L6" s="330"/>
      <c r="M6" s="331"/>
      <c r="N6" s="332" t="s">
        <v>457</v>
      </c>
      <c r="O6" s="332"/>
      <c r="P6" s="332"/>
      <c r="Q6" s="332"/>
      <c r="R6" s="321" t="s">
        <v>85</v>
      </c>
      <c r="S6" s="322"/>
      <c r="T6" s="322"/>
      <c r="U6" s="319" t="s">
        <v>429</v>
      </c>
      <c r="V6" s="320"/>
      <c r="W6" s="320"/>
      <c r="X6" s="245" t="s">
        <v>468</v>
      </c>
    </row>
    <row r="7" spans="1:24" s="124" customFormat="1" ht="51" customHeight="1" x14ac:dyDescent="0.2">
      <c r="A7" s="247" t="s">
        <v>174</v>
      </c>
      <c r="B7" s="248" t="s">
        <v>261</v>
      </c>
      <c r="C7" s="249" t="s">
        <v>477</v>
      </c>
      <c r="D7" s="251" t="s">
        <v>478</v>
      </c>
      <c r="E7" s="122" t="s">
        <v>175</v>
      </c>
      <c r="F7" s="122" t="s">
        <v>176</v>
      </c>
      <c r="G7" s="122" t="s">
        <v>177</v>
      </c>
      <c r="H7" s="122" t="s">
        <v>178</v>
      </c>
      <c r="I7" s="122" t="s">
        <v>179</v>
      </c>
      <c r="J7" s="122" t="s">
        <v>180</v>
      </c>
      <c r="K7" s="122" t="s">
        <v>181</v>
      </c>
      <c r="L7" s="122" t="s">
        <v>481</v>
      </c>
      <c r="M7" s="122" t="s">
        <v>182</v>
      </c>
      <c r="N7" s="122" t="s">
        <v>183</v>
      </c>
      <c r="O7" s="122" t="s">
        <v>184</v>
      </c>
      <c r="P7" s="122" t="s">
        <v>185</v>
      </c>
      <c r="Q7" s="122" t="s">
        <v>186</v>
      </c>
      <c r="R7" s="123" t="s">
        <v>187</v>
      </c>
      <c r="S7" s="122" t="s">
        <v>188</v>
      </c>
      <c r="T7" s="122" t="s">
        <v>402</v>
      </c>
      <c r="U7" s="123" t="s">
        <v>404</v>
      </c>
      <c r="V7" s="122" t="s">
        <v>474</v>
      </c>
      <c r="W7" s="122" t="s">
        <v>406</v>
      </c>
      <c r="X7" s="246" t="s">
        <v>469</v>
      </c>
    </row>
    <row r="8" spans="1:24" ht="15.75" x14ac:dyDescent="0.25">
      <c r="A8" s="250" t="s">
        <v>476</v>
      </c>
      <c r="B8" s="169" t="s">
        <v>320</v>
      </c>
      <c r="C8" s="253" t="s">
        <v>471</v>
      </c>
      <c r="D8" s="170"/>
      <c r="E8" s="170"/>
      <c r="F8" s="170"/>
      <c r="G8" s="170">
        <v>1</v>
      </c>
      <c r="H8" s="170"/>
      <c r="I8" s="170"/>
      <c r="J8" s="170">
        <v>2</v>
      </c>
      <c r="K8" s="170"/>
      <c r="L8" s="170"/>
      <c r="M8" s="170">
        <v>3</v>
      </c>
      <c r="N8" s="170"/>
      <c r="O8" s="170"/>
      <c r="P8" s="170"/>
      <c r="Q8" s="170"/>
      <c r="R8" s="170"/>
      <c r="S8" s="170"/>
      <c r="T8" s="170"/>
      <c r="U8" s="170"/>
      <c r="V8" s="170"/>
      <c r="W8" s="170"/>
    </row>
    <row r="9" spans="1:24" ht="15.75" x14ac:dyDescent="0.25">
      <c r="B9" s="144"/>
      <c r="C9" s="144"/>
      <c r="D9" s="144"/>
      <c r="E9" s="145"/>
      <c r="F9" s="145"/>
      <c r="G9" s="145"/>
      <c r="H9" s="145"/>
      <c r="I9" s="145"/>
      <c r="J9" s="145"/>
      <c r="K9" s="145"/>
      <c r="L9" s="145"/>
      <c r="M9" s="145"/>
      <c r="N9" s="145"/>
      <c r="O9" s="145"/>
      <c r="P9" s="145"/>
      <c r="Q9" s="145"/>
      <c r="R9" s="145"/>
      <c r="S9" s="145"/>
      <c r="T9" s="145"/>
      <c r="U9" s="145"/>
      <c r="V9" s="145"/>
      <c r="W9" s="145"/>
    </row>
    <row r="10" spans="1:24" ht="15.75" x14ac:dyDescent="0.25">
      <c r="B10" s="144"/>
      <c r="C10" s="144"/>
      <c r="D10" s="144"/>
      <c r="E10" s="145"/>
      <c r="F10" s="145"/>
      <c r="G10" s="145"/>
      <c r="H10" s="145"/>
      <c r="I10" s="145"/>
      <c r="J10" s="145"/>
      <c r="K10" s="145"/>
      <c r="L10" s="145"/>
      <c r="M10" s="145"/>
      <c r="N10" s="145"/>
      <c r="O10" s="145"/>
      <c r="P10" s="145"/>
      <c r="Q10" s="145"/>
      <c r="R10" s="145"/>
      <c r="S10" s="145"/>
      <c r="T10" s="145"/>
      <c r="U10" s="145"/>
      <c r="V10" s="145"/>
      <c r="W10" s="145"/>
    </row>
    <row r="11" spans="1:24" ht="15.75" x14ac:dyDescent="0.25">
      <c r="B11" s="144"/>
      <c r="C11" s="144"/>
      <c r="D11" s="144"/>
      <c r="E11" s="145"/>
      <c r="F11" s="145"/>
      <c r="G11" s="145"/>
      <c r="H11" s="145"/>
      <c r="I11" s="145"/>
      <c r="J11" s="145"/>
      <c r="K11" s="145"/>
      <c r="L11" s="145"/>
      <c r="M11" s="145"/>
      <c r="N11" s="145"/>
      <c r="O11" s="145"/>
      <c r="P11" s="145"/>
      <c r="Q11" s="145"/>
      <c r="R11" s="145"/>
      <c r="S11" s="145"/>
      <c r="T11" s="145"/>
      <c r="U11" s="145"/>
      <c r="V11" s="145"/>
      <c r="W11" s="145"/>
    </row>
    <row r="12" spans="1:24" ht="15.75" x14ac:dyDescent="0.25">
      <c r="B12" s="144"/>
      <c r="C12" s="144"/>
      <c r="D12" s="144"/>
      <c r="E12" s="145"/>
      <c r="F12" s="145"/>
      <c r="G12" s="145"/>
      <c r="H12" s="145"/>
      <c r="I12" s="145"/>
      <c r="J12" s="145"/>
      <c r="K12" s="145"/>
      <c r="L12" s="145"/>
      <c r="M12" s="145"/>
      <c r="N12" s="145"/>
      <c r="O12" s="145"/>
      <c r="P12" s="145"/>
      <c r="Q12" s="145"/>
      <c r="R12" s="145"/>
      <c r="S12" s="145"/>
      <c r="T12" s="145"/>
      <c r="U12" s="145"/>
      <c r="V12" s="145"/>
      <c r="W12" s="145"/>
    </row>
    <row r="13" spans="1:24" ht="15.75" x14ac:dyDescent="0.25">
      <c r="B13" s="144"/>
      <c r="C13" s="144"/>
      <c r="D13" s="144"/>
      <c r="E13" s="145"/>
      <c r="F13" s="145"/>
      <c r="G13" s="145"/>
      <c r="H13" s="145"/>
      <c r="I13" s="145"/>
      <c r="J13" s="145"/>
      <c r="K13" s="145"/>
      <c r="L13" s="145"/>
      <c r="M13" s="145"/>
      <c r="N13" s="145"/>
      <c r="O13" s="145"/>
      <c r="P13" s="145"/>
      <c r="Q13" s="145"/>
      <c r="R13" s="145"/>
      <c r="S13" s="145"/>
      <c r="T13" s="145"/>
      <c r="U13" s="145"/>
      <c r="V13" s="145"/>
      <c r="W13" s="145"/>
    </row>
    <row r="14" spans="1:24" ht="15.75" x14ac:dyDescent="0.25">
      <c r="B14" s="144"/>
      <c r="C14" s="144"/>
      <c r="D14" s="144"/>
      <c r="E14" s="145"/>
      <c r="F14" s="145"/>
      <c r="G14" s="145"/>
      <c r="H14" s="145"/>
      <c r="I14" s="145"/>
      <c r="J14" s="145"/>
      <c r="K14" s="145"/>
      <c r="L14" s="145"/>
      <c r="M14" s="145"/>
      <c r="N14" s="145"/>
      <c r="O14" s="145"/>
      <c r="P14" s="145"/>
      <c r="Q14" s="145"/>
      <c r="R14" s="145"/>
      <c r="S14" s="145"/>
      <c r="T14" s="145"/>
      <c r="U14" s="145"/>
      <c r="V14" s="145"/>
      <c r="W14" s="145"/>
    </row>
    <row r="15" spans="1:24" ht="15.75" x14ac:dyDescent="0.25">
      <c r="B15" s="144"/>
      <c r="C15" s="144"/>
      <c r="D15" s="144"/>
      <c r="E15" s="145"/>
      <c r="F15" s="145"/>
      <c r="G15" s="145"/>
      <c r="H15" s="145"/>
      <c r="I15" s="145"/>
      <c r="J15" s="145"/>
      <c r="K15" s="145"/>
      <c r="L15" s="145"/>
      <c r="M15" s="145"/>
      <c r="N15" s="145"/>
      <c r="O15" s="145"/>
      <c r="P15" s="145"/>
      <c r="Q15" s="145"/>
      <c r="R15" s="145"/>
      <c r="S15" s="145"/>
      <c r="T15" s="145"/>
      <c r="U15" s="145"/>
      <c r="V15" s="145"/>
      <c r="W15" s="145"/>
    </row>
    <row r="16" spans="1:24" ht="15.75" x14ac:dyDescent="0.25">
      <c r="B16" s="144"/>
      <c r="C16" s="144"/>
      <c r="D16" s="144"/>
      <c r="E16" s="145"/>
      <c r="F16" s="145"/>
      <c r="G16" s="145"/>
      <c r="H16" s="145"/>
      <c r="I16" s="145"/>
      <c r="J16" s="145"/>
      <c r="K16" s="145"/>
      <c r="L16" s="145"/>
      <c r="M16" s="145"/>
      <c r="N16" s="145"/>
      <c r="O16" s="145"/>
      <c r="P16" s="145"/>
      <c r="Q16" s="145"/>
      <c r="R16" s="145"/>
      <c r="S16" s="145"/>
      <c r="T16" s="145"/>
      <c r="U16" s="145"/>
      <c r="V16" s="145"/>
      <c r="W16" s="145"/>
    </row>
    <row r="17" spans="2:23" ht="15.75" x14ac:dyDescent="0.25">
      <c r="B17" s="144"/>
      <c r="C17" s="144"/>
      <c r="D17" s="144"/>
      <c r="E17" s="145"/>
      <c r="F17" s="145"/>
      <c r="G17" s="145"/>
      <c r="H17" s="145"/>
      <c r="I17" s="145"/>
      <c r="J17" s="145"/>
      <c r="K17" s="145"/>
      <c r="L17" s="145"/>
      <c r="M17" s="145"/>
      <c r="N17" s="145"/>
      <c r="O17" s="145"/>
      <c r="P17" s="145"/>
      <c r="Q17" s="145"/>
      <c r="R17" s="145"/>
      <c r="S17" s="145"/>
      <c r="T17" s="145"/>
      <c r="U17" s="145"/>
      <c r="V17" s="145"/>
      <c r="W17" s="145"/>
    </row>
    <row r="18" spans="2:23" ht="15.75" x14ac:dyDescent="0.25">
      <c r="B18" s="144"/>
      <c r="C18" s="144"/>
      <c r="D18" s="144"/>
      <c r="E18" s="145"/>
      <c r="F18" s="145"/>
      <c r="G18" s="145"/>
      <c r="H18" s="145"/>
      <c r="I18" s="145"/>
      <c r="J18" s="145"/>
      <c r="K18" s="145"/>
      <c r="L18" s="145"/>
      <c r="M18" s="145"/>
      <c r="N18" s="145"/>
      <c r="O18" s="145"/>
      <c r="P18" s="145"/>
      <c r="Q18" s="145"/>
      <c r="R18" s="145"/>
      <c r="S18" s="145"/>
      <c r="T18" s="145"/>
      <c r="U18" s="145"/>
      <c r="V18" s="145"/>
      <c r="W18" s="145"/>
    </row>
    <row r="19" spans="2:23" ht="15.75" x14ac:dyDescent="0.25">
      <c r="B19" s="144"/>
      <c r="C19" s="144"/>
      <c r="D19" s="144"/>
      <c r="E19" s="145"/>
      <c r="F19" s="145"/>
      <c r="G19" s="145"/>
      <c r="H19" s="145"/>
      <c r="I19" s="145"/>
      <c r="J19" s="145"/>
      <c r="K19" s="145"/>
      <c r="L19" s="145"/>
      <c r="M19" s="145"/>
      <c r="N19" s="145"/>
      <c r="O19" s="145"/>
      <c r="P19" s="145"/>
      <c r="Q19" s="145"/>
      <c r="R19" s="145"/>
      <c r="S19" s="145"/>
      <c r="T19" s="145"/>
      <c r="U19" s="145"/>
      <c r="V19" s="145"/>
      <c r="W19" s="145"/>
    </row>
    <row r="20" spans="2:23" ht="15.75" x14ac:dyDescent="0.25">
      <c r="B20" s="144"/>
      <c r="C20" s="144"/>
      <c r="D20" s="144"/>
      <c r="E20" s="145"/>
      <c r="F20" s="145"/>
      <c r="G20" s="145"/>
      <c r="H20" s="145"/>
      <c r="I20" s="145"/>
      <c r="J20" s="145"/>
      <c r="K20" s="145"/>
      <c r="L20" s="145"/>
      <c r="M20" s="145"/>
      <c r="N20" s="145"/>
      <c r="O20" s="145"/>
      <c r="P20" s="145"/>
      <c r="Q20" s="145"/>
      <c r="R20" s="145"/>
      <c r="S20" s="145"/>
      <c r="T20" s="145"/>
      <c r="U20" s="145"/>
      <c r="V20" s="145"/>
      <c r="W20" s="145"/>
    </row>
    <row r="21" spans="2:23" ht="15.75" x14ac:dyDescent="0.25">
      <c r="B21" s="144"/>
      <c r="C21" s="144"/>
      <c r="D21" s="144"/>
      <c r="E21" s="145"/>
      <c r="F21" s="145"/>
      <c r="G21" s="145"/>
      <c r="H21" s="145"/>
      <c r="I21" s="145"/>
      <c r="J21" s="145"/>
      <c r="K21" s="145"/>
      <c r="L21" s="145"/>
      <c r="M21" s="145"/>
      <c r="N21" s="145"/>
      <c r="O21" s="145"/>
      <c r="P21" s="145"/>
      <c r="Q21" s="145"/>
      <c r="R21" s="145"/>
      <c r="S21" s="145"/>
      <c r="T21" s="145"/>
      <c r="U21" s="145"/>
      <c r="V21" s="145"/>
      <c r="W21" s="145"/>
    </row>
    <row r="22" spans="2:23" ht="15.75" x14ac:dyDescent="0.25">
      <c r="B22" s="144"/>
      <c r="C22" s="144"/>
      <c r="D22" s="144"/>
      <c r="E22" s="145"/>
      <c r="F22" s="145"/>
      <c r="G22" s="145"/>
      <c r="H22" s="145"/>
      <c r="I22" s="145"/>
      <c r="J22" s="145"/>
      <c r="K22" s="145"/>
      <c r="L22" s="145"/>
      <c r="M22" s="145"/>
      <c r="N22" s="145"/>
      <c r="O22" s="145"/>
      <c r="P22" s="145"/>
      <c r="Q22" s="145"/>
      <c r="R22" s="145"/>
      <c r="S22" s="145"/>
      <c r="T22" s="145"/>
      <c r="U22" s="145"/>
      <c r="V22" s="145"/>
      <c r="W22" s="145"/>
    </row>
    <row r="23" spans="2:23" ht="15.75" x14ac:dyDescent="0.25">
      <c r="B23" s="144"/>
      <c r="C23" s="144"/>
      <c r="D23" s="144"/>
      <c r="E23" s="145"/>
      <c r="F23" s="145"/>
      <c r="G23" s="145"/>
      <c r="H23" s="145"/>
      <c r="I23" s="145"/>
      <c r="J23" s="145"/>
      <c r="K23" s="145"/>
      <c r="L23" s="145"/>
      <c r="M23" s="145"/>
      <c r="N23" s="145"/>
      <c r="O23" s="145"/>
      <c r="P23" s="145"/>
      <c r="Q23" s="145"/>
      <c r="R23" s="145"/>
      <c r="S23" s="145"/>
      <c r="T23" s="145"/>
      <c r="U23" s="145"/>
      <c r="V23" s="145"/>
      <c r="W23" s="145"/>
    </row>
    <row r="24" spans="2:23" ht="15.75" x14ac:dyDescent="0.25">
      <c r="B24" s="144"/>
      <c r="C24" s="144"/>
      <c r="D24" s="144"/>
      <c r="E24" s="145"/>
      <c r="F24" s="145"/>
      <c r="G24" s="145"/>
      <c r="H24" s="145"/>
      <c r="I24" s="145"/>
      <c r="J24" s="145"/>
      <c r="K24" s="145"/>
      <c r="L24" s="145"/>
      <c r="M24" s="145"/>
      <c r="N24" s="145"/>
      <c r="O24" s="145"/>
      <c r="P24" s="145"/>
      <c r="Q24" s="145"/>
      <c r="R24" s="145"/>
      <c r="S24" s="145"/>
      <c r="T24" s="145"/>
      <c r="U24" s="145"/>
      <c r="V24" s="145"/>
      <c r="W24" s="145"/>
    </row>
    <row r="25" spans="2:23" ht="15.75" x14ac:dyDescent="0.25">
      <c r="B25" s="144"/>
      <c r="C25" s="144"/>
      <c r="D25" s="144"/>
      <c r="E25" s="145"/>
      <c r="F25" s="145"/>
      <c r="G25" s="145"/>
      <c r="H25" s="145"/>
      <c r="I25" s="145"/>
      <c r="J25" s="145"/>
      <c r="K25" s="145"/>
      <c r="L25" s="145"/>
      <c r="M25" s="145"/>
      <c r="N25" s="145"/>
      <c r="O25" s="145"/>
      <c r="P25" s="145"/>
      <c r="Q25" s="145"/>
      <c r="R25" s="145"/>
      <c r="S25" s="145"/>
      <c r="T25" s="145"/>
      <c r="U25" s="145"/>
      <c r="V25" s="145"/>
      <c r="W25" s="145"/>
    </row>
    <row r="26" spans="2:23" ht="15.75" x14ac:dyDescent="0.25">
      <c r="B26" s="144"/>
      <c r="C26" s="144"/>
      <c r="D26" s="144"/>
      <c r="E26" s="145"/>
      <c r="F26" s="145"/>
      <c r="G26" s="145"/>
      <c r="H26" s="145"/>
      <c r="I26" s="145"/>
      <c r="J26" s="145"/>
      <c r="K26" s="145"/>
      <c r="L26" s="145"/>
      <c r="M26" s="145"/>
      <c r="N26" s="145"/>
      <c r="O26" s="145"/>
      <c r="P26" s="145"/>
      <c r="Q26" s="145"/>
      <c r="R26" s="145"/>
      <c r="S26" s="145"/>
      <c r="T26" s="145"/>
      <c r="U26" s="145"/>
      <c r="V26" s="145"/>
      <c r="W26" s="145"/>
    </row>
    <row r="27" spans="2:23" ht="15.75" x14ac:dyDescent="0.25">
      <c r="B27" s="144"/>
      <c r="C27" s="144"/>
      <c r="D27" s="144"/>
      <c r="E27" s="145"/>
      <c r="F27" s="145"/>
      <c r="G27" s="145"/>
      <c r="H27" s="145"/>
      <c r="I27" s="145"/>
      <c r="J27" s="145"/>
      <c r="K27" s="145"/>
      <c r="L27" s="145"/>
      <c r="M27" s="145"/>
      <c r="N27" s="145"/>
      <c r="O27" s="145"/>
      <c r="P27" s="145"/>
      <c r="Q27" s="145"/>
      <c r="R27" s="145"/>
      <c r="S27" s="145"/>
      <c r="T27" s="145"/>
      <c r="U27" s="145"/>
      <c r="V27" s="145"/>
      <c r="W27" s="145"/>
    </row>
    <row r="28" spans="2:23" ht="15.75" x14ac:dyDescent="0.25">
      <c r="B28" s="144"/>
      <c r="C28" s="144"/>
      <c r="D28" s="144"/>
      <c r="E28" s="145"/>
      <c r="F28" s="145"/>
      <c r="G28" s="145"/>
      <c r="H28" s="145"/>
      <c r="I28" s="145"/>
      <c r="J28" s="145"/>
      <c r="K28" s="145"/>
      <c r="L28" s="145"/>
      <c r="M28" s="145"/>
      <c r="N28" s="145"/>
      <c r="O28" s="145"/>
      <c r="P28" s="145"/>
      <c r="Q28" s="145"/>
      <c r="R28" s="145"/>
      <c r="S28" s="145"/>
      <c r="T28" s="145"/>
      <c r="U28" s="145"/>
      <c r="V28" s="145"/>
      <c r="W28" s="145"/>
    </row>
    <row r="29" spans="2:23" ht="15.75" x14ac:dyDescent="0.25">
      <c r="B29" s="144"/>
      <c r="C29" s="144"/>
      <c r="D29" s="144"/>
      <c r="E29" s="145"/>
      <c r="F29" s="145"/>
      <c r="G29" s="145"/>
      <c r="H29" s="145"/>
      <c r="I29" s="145"/>
      <c r="J29" s="145"/>
      <c r="K29" s="145"/>
      <c r="L29" s="145"/>
      <c r="M29" s="145"/>
      <c r="N29" s="145"/>
      <c r="O29" s="145"/>
      <c r="P29" s="145"/>
      <c r="Q29" s="145"/>
      <c r="R29" s="145"/>
      <c r="S29" s="145"/>
      <c r="T29" s="145"/>
      <c r="U29" s="145"/>
      <c r="V29" s="145"/>
      <c r="W29" s="145"/>
    </row>
    <row r="30" spans="2:23" ht="15.75" x14ac:dyDescent="0.25">
      <c r="B30" s="144"/>
      <c r="C30" s="144"/>
      <c r="D30" s="144"/>
      <c r="E30" s="145"/>
      <c r="F30" s="145"/>
      <c r="G30" s="145"/>
      <c r="H30" s="145"/>
      <c r="I30" s="145"/>
      <c r="J30" s="145"/>
      <c r="K30" s="145"/>
      <c r="L30" s="145"/>
      <c r="M30" s="145"/>
      <c r="N30" s="145"/>
      <c r="O30" s="145"/>
      <c r="P30" s="145"/>
      <c r="Q30" s="145"/>
      <c r="R30" s="145"/>
      <c r="S30" s="145"/>
      <c r="T30" s="145"/>
      <c r="U30" s="145"/>
      <c r="V30" s="145"/>
      <c r="W30" s="145"/>
    </row>
    <row r="31" spans="2:23" ht="15.75" x14ac:dyDescent="0.25">
      <c r="B31" s="144"/>
      <c r="C31" s="144"/>
      <c r="D31" s="144"/>
      <c r="E31" s="145"/>
      <c r="F31" s="145"/>
      <c r="G31" s="145"/>
      <c r="H31" s="145"/>
      <c r="I31" s="145"/>
      <c r="J31" s="145"/>
      <c r="K31" s="145"/>
      <c r="L31" s="145"/>
      <c r="M31" s="145"/>
      <c r="N31" s="145"/>
      <c r="O31" s="145"/>
      <c r="P31" s="145"/>
      <c r="Q31" s="145"/>
      <c r="R31" s="145"/>
      <c r="S31" s="145"/>
      <c r="T31" s="145"/>
      <c r="U31" s="145"/>
      <c r="V31" s="145"/>
      <c r="W31" s="145"/>
    </row>
    <row r="32" spans="2:23" ht="15.75" x14ac:dyDescent="0.25">
      <c r="B32" s="144"/>
      <c r="C32" s="144"/>
      <c r="D32" s="144"/>
      <c r="E32" s="145"/>
      <c r="F32" s="145"/>
      <c r="G32" s="145"/>
      <c r="H32" s="145"/>
      <c r="I32" s="145"/>
      <c r="J32" s="145"/>
      <c r="K32" s="145"/>
      <c r="L32" s="145"/>
      <c r="M32" s="145"/>
      <c r="N32" s="145"/>
      <c r="O32" s="145"/>
      <c r="P32" s="145"/>
      <c r="Q32" s="145"/>
      <c r="R32" s="145"/>
      <c r="S32" s="145"/>
      <c r="T32" s="145"/>
      <c r="U32" s="145"/>
      <c r="V32" s="145"/>
      <c r="W32" s="145"/>
    </row>
    <row r="33" spans="2:23" ht="15.75" x14ac:dyDescent="0.25">
      <c r="B33" s="144"/>
      <c r="C33" s="144"/>
      <c r="D33" s="144"/>
      <c r="E33" s="145"/>
      <c r="F33" s="145"/>
      <c r="G33" s="145"/>
      <c r="H33" s="145"/>
      <c r="I33" s="145"/>
      <c r="J33" s="145"/>
      <c r="K33" s="145"/>
      <c r="L33" s="145"/>
      <c r="M33" s="145"/>
      <c r="N33" s="145"/>
      <c r="O33" s="145"/>
      <c r="P33" s="145"/>
      <c r="Q33" s="145"/>
      <c r="R33" s="145"/>
      <c r="S33" s="145"/>
      <c r="T33" s="145"/>
      <c r="U33" s="145"/>
      <c r="V33" s="145"/>
      <c r="W33" s="145"/>
    </row>
    <row r="34" spans="2:23" ht="15.75" x14ac:dyDescent="0.25">
      <c r="B34" s="144"/>
      <c r="C34" s="144"/>
      <c r="D34" s="144"/>
      <c r="E34" s="145"/>
      <c r="F34" s="145"/>
      <c r="G34" s="145"/>
      <c r="H34" s="145"/>
      <c r="I34" s="145"/>
      <c r="J34" s="145"/>
      <c r="K34" s="145"/>
      <c r="L34" s="145"/>
      <c r="M34" s="145"/>
      <c r="N34" s="145"/>
      <c r="O34" s="145"/>
      <c r="P34" s="145"/>
      <c r="Q34" s="145"/>
      <c r="R34" s="145"/>
      <c r="S34" s="145"/>
      <c r="T34" s="145"/>
      <c r="U34" s="145"/>
      <c r="V34" s="145"/>
      <c r="W34" s="145"/>
    </row>
    <row r="35" spans="2:23" ht="15.75" x14ac:dyDescent="0.25">
      <c r="B35" s="144"/>
      <c r="C35" s="144"/>
      <c r="D35" s="144"/>
      <c r="E35" s="145"/>
      <c r="F35" s="145"/>
      <c r="G35" s="145"/>
      <c r="H35" s="145"/>
      <c r="I35" s="145"/>
      <c r="J35" s="145"/>
      <c r="K35" s="145"/>
      <c r="L35" s="145"/>
      <c r="M35" s="145"/>
      <c r="N35" s="145"/>
      <c r="O35" s="145"/>
      <c r="P35" s="145"/>
      <c r="Q35" s="145"/>
      <c r="R35" s="145"/>
      <c r="S35" s="145"/>
      <c r="T35" s="145"/>
      <c r="U35" s="145"/>
      <c r="V35" s="145"/>
      <c r="W35" s="145"/>
    </row>
    <row r="36" spans="2:23" ht="15.75" x14ac:dyDescent="0.25">
      <c r="B36" s="144"/>
      <c r="C36" s="144"/>
      <c r="D36" s="144"/>
      <c r="E36" s="145"/>
      <c r="F36" s="145"/>
      <c r="G36" s="145"/>
      <c r="H36" s="145"/>
      <c r="I36" s="145"/>
      <c r="J36" s="145"/>
      <c r="K36" s="145"/>
      <c r="L36" s="145"/>
      <c r="M36" s="145"/>
      <c r="N36" s="145"/>
      <c r="O36" s="145"/>
      <c r="P36" s="145"/>
      <c r="Q36" s="145"/>
      <c r="R36" s="145"/>
      <c r="S36" s="145"/>
      <c r="T36" s="145"/>
      <c r="U36" s="145"/>
      <c r="V36" s="145"/>
      <c r="W36" s="145"/>
    </row>
    <row r="37" spans="2:23" ht="15.75" x14ac:dyDescent="0.25">
      <c r="B37" s="144"/>
      <c r="C37" s="144"/>
      <c r="D37" s="144"/>
      <c r="E37" s="145"/>
      <c r="F37" s="145"/>
      <c r="G37" s="145"/>
      <c r="H37" s="145"/>
      <c r="I37" s="145"/>
      <c r="J37" s="145"/>
      <c r="K37" s="145"/>
      <c r="L37" s="145"/>
      <c r="M37" s="145"/>
      <c r="N37" s="145"/>
      <c r="O37" s="145"/>
      <c r="P37" s="145"/>
      <c r="Q37" s="145"/>
      <c r="R37" s="145"/>
      <c r="S37" s="145"/>
      <c r="T37" s="145"/>
      <c r="U37" s="145"/>
      <c r="V37" s="145"/>
      <c r="W37" s="145"/>
    </row>
    <row r="38" spans="2:23" ht="15.75" x14ac:dyDescent="0.25">
      <c r="B38" s="144"/>
      <c r="C38" s="144"/>
      <c r="D38" s="144"/>
      <c r="E38" s="145"/>
      <c r="F38" s="145"/>
      <c r="G38" s="145"/>
      <c r="H38" s="145"/>
      <c r="I38" s="145"/>
      <c r="J38" s="145"/>
      <c r="K38" s="145"/>
      <c r="L38" s="145"/>
      <c r="M38" s="145"/>
      <c r="N38" s="145"/>
      <c r="O38" s="145"/>
      <c r="P38" s="145"/>
      <c r="Q38" s="145"/>
      <c r="R38" s="145"/>
      <c r="S38" s="145"/>
      <c r="T38" s="145"/>
      <c r="U38" s="145"/>
      <c r="V38" s="145"/>
      <c r="W38" s="145"/>
    </row>
    <row r="39" spans="2:23" ht="15.75" x14ac:dyDescent="0.25">
      <c r="B39" s="144"/>
      <c r="C39" s="144"/>
      <c r="D39" s="144"/>
      <c r="E39" s="145"/>
      <c r="F39" s="145"/>
      <c r="G39" s="145"/>
      <c r="H39" s="145"/>
      <c r="I39" s="145"/>
      <c r="J39" s="145"/>
      <c r="K39" s="145"/>
      <c r="L39" s="145"/>
      <c r="M39" s="145"/>
      <c r="N39" s="145"/>
      <c r="O39" s="145"/>
      <c r="P39" s="145"/>
      <c r="Q39" s="145"/>
      <c r="R39" s="145"/>
      <c r="S39" s="145"/>
      <c r="T39" s="145"/>
      <c r="U39" s="145"/>
      <c r="V39" s="145"/>
      <c r="W39" s="145"/>
    </row>
    <row r="40" spans="2:23" ht="15.75" x14ac:dyDescent="0.25">
      <c r="B40" s="144"/>
      <c r="C40" s="144"/>
      <c r="D40" s="144"/>
      <c r="E40" s="145"/>
      <c r="F40" s="145"/>
      <c r="G40" s="145"/>
      <c r="H40" s="145"/>
      <c r="I40" s="145"/>
      <c r="J40" s="145"/>
      <c r="K40" s="145"/>
      <c r="L40" s="145"/>
      <c r="M40" s="145"/>
      <c r="N40" s="145"/>
      <c r="O40" s="145"/>
      <c r="P40" s="145"/>
      <c r="Q40" s="145"/>
      <c r="R40" s="145"/>
      <c r="S40" s="145"/>
      <c r="T40" s="145"/>
      <c r="U40" s="145"/>
      <c r="V40" s="145"/>
      <c r="W40" s="145"/>
    </row>
    <row r="41" spans="2:23" ht="15.75" x14ac:dyDescent="0.25">
      <c r="B41" s="144"/>
      <c r="C41" s="144"/>
      <c r="D41" s="144"/>
      <c r="E41" s="145"/>
      <c r="F41" s="145"/>
      <c r="G41" s="145"/>
      <c r="H41" s="145"/>
      <c r="I41" s="145"/>
      <c r="J41" s="145"/>
      <c r="K41" s="145"/>
      <c r="L41" s="145"/>
      <c r="M41" s="145"/>
      <c r="N41" s="145"/>
      <c r="O41" s="145"/>
      <c r="P41" s="145"/>
      <c r="Q41" s="145"/>
      <c r="R41" s="145"/>
      <c r="S41" s="145"/>
      <c r="T41" s="145"/>
      <c r="U41" s="145"/>
      <c r="V41" s="145"/>
      <c r="W41" s="145"/>
    </row>
    <row r="42" spans="2:23" ht="15.75" x14ac:dyDescent="0.25">
      <c r="B42" s="144"/>
      <c r="C42" s="144"/>
      <c r="D42" s="144"/>
      <c r="E42" s="145"/>
      <c r="F42" s="145"/>
      <c r="G42" s="145"/>
      <c r="H42" s="145"/>
      <c r="I42" s="145"/>
      <c r="J42" s="145"/>
      <c r="K42" s="145"/>
      <c r="L42" s="145"/>
      <c r="M42" s="145"/>
      <c r="N42" s="145"/>
      <c r="O42" s="145"/>
      <c r="P42" s="145"/>
      <c r="Q42" s="145"/>
      <c r="R42" s="145"/>
      <c r="S42" s="145"/>
      <c r="T42" s="145"/>
      <c r="U42" s="145"/>
      <c r="V42" s="145"/>
      <c r="W42" s="145"/>
    </row>
    <row r="43" spans="2:23" ht="15.75" x14ac:dyDescent="0.25">
      <c r="B43" s="144"/>
      <c r="C43" s="144"/>
      <c r="D43" s="144"/>
      <c r="E43" s="145"/>
      <c r="F43" s="145"/>
      <c r="G43" s="145"/>
      <c r="H43" s="145"/>
      <c r="I43" s="145"/>
      <c r="J43" s="145"/>
      <c r="K43" s="145"/>
      <c r="L43" s="145"/>
      <c r="M43" s="145"/>
      <c r="N43" s="145"/>
      <c r="O43" s="145"/>
      <c r="P43" s="145"/>
      <c r="Q43" s="145"/>
      <c r="R43" s="145"/>
      <c r="S43" s="145"/>
      <c r="T43" s="145"/>
      <c r="U43" s="145"/>
      <c r="V43" s="145"/>
      <c r="W43" s="145"/>
    </row>
    <row r="44" spans="2:23" ht="15.75" x14ac:dyDescent="0.25">
      <c r="B44" s="144"/>
      <c r="C44" s="144"/>
      <c r="D44" s="144"/>
      <c r="E44" s="145"/>
      <c r="F44" s="145"/>
      <c r="G44" s="145"/>
      <c r="H44" s="145"/>
      <c r="I44" s="145"/>
      <c r="J44" s="145"/>
      <c r="K44" s="145"/>
      <c r="L44" s="145"/>
      <c r="M44" s="145"/>
      <c r="N44" s="145"/>
      <c r="O44" s="145"/>
      <c r="P44" s="145"/>
      <c r="Q44" s="145"/>
      <c r="R44" s="145"/>
      <c r="S44" s="145"/>
      <c r="T44" s="145"/>
      <c r="U44" s="145"/>
      <c r="V44" s="145"/>
      <c r="W44" s="145"/>
    </row>
    <row r="45" spans="2:23" ht="15.75" x14ac:dyDescent="0.25">
      <c r="B45" s="144"/>
      <c r="C45" s="144"/>
      <c r="D45" s="144"/>
      <c r="E45" s="145"/>
      <c r="F45" s="145"/>
      <c r="G45" s="145"/>
      <c r="H45" s="145"/>
      <c r="I45" s="145"/>
      <c r="J45" s="145"/>
      <c r="K45" s="145"/>
      <c r="L45" s="145"/>
      <c r="M45" s="145"/>
      <c r="N45" s="145"/>
      <c r="O45" s="145"/>
      <c r="P45" s="145"/>
      <c r="Q45" s="145"/>
      <c r="R45" s="145"/>
      <c r="S45" s="145"/>
      <c r="T45" s="145"/>
      <c r="U45" s="145"/>
      <c r="V45" s="145"/>
      <c r="W45" s="145"/>
    </row>
    <row r="46" spans="2:23" ht="15.75" x14ac:dyDescent="0.25">
      <c r="B46" s="144"/>
      <c r="C46" s="144"/>
      <c r="D46" s="144"/>
      <c r="E46" s="145"/>
      <c r="F46" s="145"/>
      <c r="G46" s="145"/>
      <c r="H46" s="145"/>
      <c r="I46" s="145"/>
      <c r="J46" s="145"/>
      <c r="K46" s="145"/>
      <c r="L46" s="145"/>
      <c r="M46" s="145"/>
      <c r="N46" s="145"/>
      <c r="O46" s="145"/>
      <c r="P46" s="145"/>
      <c r="Q46" s="145"/>
      <c r="R46" s="145"/>
      <c r="S46" s="145"/>
      <c r="T46" s="145"/>
      <c r="U46" s="145"/>
      <c r="V46" s="145"/>
      <c r="W46" s="145"/>
    </row>
    <row r="47" spans="2:23" ht="15.75" x14ac:dyDescent="0.25">
      <c r="B47" s="144"/>
      <c r="C47" s="144"/>
      <c r="D47" s="144"/>
      <c r="E47" s="145"/>
      <c r="F47" s="145"/>
      <c r="G47" s="145"/>
      <c r="H47" s="145"/>
      <c r="I47" s="145"/>
      <c r="J47" s="145"/>
      <c r="K47" s="145"/>
      <c r="L47" s="145"/>
      <c r="M47" s="145"/>
      <c r="N47" s="145"/>
      <c r="O47" s="145"/>
      <c r="P47" s="145"/>
      <c r="Q47" s="145"/>
      <c r="R47" s="145"/>
      <c r="S47" s="145"/>
      <c r="T47" s="145"/>
      <c r="U47" s="145"/>
      <c r="V47" s="145"/>
      <c r="W47" s="145"/>
    </row>
    <row r="48" spans="2:23" ht="15.75" x14ac:dyDescent="0.25">
      <c r="B48" s="144"/>
      <c r="C48" s="144"/>
      <c r="D48" s="144"/>
      <c r="E48" s="145"/>
      <c r="F48" s="145"/>
      <c r="G48" s="145"/>
      <c r="H48" s="145"/>
      <c r="I48" s="145"/>
      <c r="J48" s="145"/>
      <c r="K48" s="145"/>
      <c r="L48" s="145"/>
      <c r="M48" s="145"/>
      <c r="N48" s="145"/>
      <c r="O48" s="145"/>
      <c r="P48" s="145"/>
      <c r="Q48" s="145"/>
      <c r="R48" s="145"/>
      <c r="S48" s="145"/>
      <c r="T48" s="145"/>
      <c r="U48" s="145"/>
      <c r="V48" s="145"/>
      <c r="W48" s="145"/>
    </row>
    <row r="49" spans="2:23" ht="15.75" x14ac:dyDescent="0.25">
      <c r="B49" s="144"/>
      <c r="C49" s="144"/>
      <c r="D49" s="144"/>
      <c r="E49" s="145"/>
      <c r="F49" s="145"/>
      <c r="G49" s="145"/>
      <c r="H49" s="145"/>
      <c r="I49" s="145"/>
      <c r="J49" s="145"/>
      <c r="K49" s="145"/>
      <c r="L49" s="145"/>
      <c r="M49" s="145"/>
      <c r="N49" s="145"/>
      <c r="O49" s="145"/>
      <c r="P49" s="145"/>
      <c r="Q49" s="145"/>
      <c r="R49" s="145"/>
      <c r="S49" s="145"/>
      <c r="T49" s="145"/>
      <c r="U49" s="145"/>
      <c r="V49" s="145"/>
      <c r="W49" s="145"/>
    </row>
    <row r="50" spans="2:23" ht="15.75" x14ac:dyDescent="0.25">
      <c r="B50" s="144"/>
      <c r="C50" s="144"/>
      <c r="D50" s="144"/>
      <c r="E50" s="145"/>
      <c r="F50" s="145"/>
      <c r="G50" s="145"/>
      <c r="H50" s="145"/>
      <c r="I50" s="145"/>
      <c r="J50" s="145"/>
      <c r="K50" s="145"/>
      <c r="L50" s="145"/>
      <c r="M50" s="145"/>
      <c r="N50" s="145"/>
      <c r="O50" s="145"/>
      <c r="P50" s="145"/>
      <c r="Q50" s="145"/>
      <c r="R50" s="145"/>
      <c r="S50" s="145"/>
      <c r="T50" s="145"/>
      <c r="U50" s="145"/>
      <c r="V50" s="145"/>
      <c r="W50" s="145"/>
    </row>
    <row r="51" spans="2:23" ht="15.75" x14ac:dyDescent="0.25">
      <c r="B51" s="144"/>
      <c r="C51" s="144"/>
      <c r="D51" s="144"/>
      <c r="E51" s="145"/>
      <c r="F51" s="145"/>
      <c r="G51" s="145"/>
      <c r="H51" s="145"/>
      <c r="I51" s="145"/>
      <c r="J51" s="145"/>
      <c r="K51" s="145"/>
      <c r="L51" s="145"/>
      <c r="M51" s="145"/>
      <c r="N51" s="145"/>
      <c r="O51" s="145"/>
      <c r="P51" s="145"/>
      <c r="Q51" s="145"/>
      <c r="R51" s="145"/>
      <c r="S51" s="145"/>
      <c r="T51" s="145"/>
      <c r="U51" s="145"/>
      <c r="V51" s="145"/>
      <c r="W51" s="145"/>
    </row>
    <row r="52" spans="2:23" ht="15.75" x14ac:dyDescent="0.25">
      <c r="B52" s="144"/>
      <c r="C52" s="144"/>
      <c r="D52" s="144"/>
      <c r="E52" s="145"/>
      <c r="F52" s="145"/>
      <c r="G52" s="145"/>
      <c r="H52" s="145"/>
      <c r="I52" s="145"/>
      <c r="J52" s="145"/>
      <c r="K52" s="145"/>
      <c r="L52" s="145"/>
      <c r="M52" s="145"/>
      <c r="N52" s="145"/>
      <c r="O52" s="145"/>
      <c r="P52" s="145"/>
      <c r="Q52" s="145"/>
      <c r="R52" s="145"/>
      <c r="S52" s="145"/>
      <c r="T52" s="145"/>
      <c r="U52" s="145"/>
      <c r="V52" s="145"/>
      <c r="W52" s="145"/>
    </row>
    <row r="53" spans="2:23" ht="15.75" x14ac:dyDescent="0.25">
      <c r="B53" s="144"/>
      <c r="C53" s="144"/>
      <c r="D53" s="144"/>
      <c r="E53" s="145"/>
      <c r="F53" s="145"/>
      <c r="G53" s="145"/>
      <c r="H53" s="145"/>
      <c r="I53" s="145"/>
      <c r="J53" s="145"/>
      <c r="K53" s="145"/>
      <c r="L53" s="145"/>
      <c r="M53" s="145"/>
      <c r="N53" s="145"/>
      <c r="O53" s="145"/>
      <c r="P53" s="145"/>
      <c r="Q53" s="145"/>
      <c r="R53" s="145"/>
      <c r="S53" s="145"/>
      <c r="T53" s="145"/>
      <c r="U53" s="145"/>
      <c r="V53" s="145"/>
      <c r="W53" s="145"/>
    </row>
    <row r="54" spans="2:23" ht="15.75" x14ac:dyDescent="0.25">
      <c r="B54" s="144"/>
      <c r="C54" s="144"/>
      <c r="D54" s="144"/>
      <c r="E54" s="145"/>
      <c r="F54" s="145"/>
      <c r="G54" s="145"/>
      <c r="H54" s="145"/>
      <c r="I54" s="145"/>
      <c r="J54" s="145"/>
      <c r="K54" s="145"/>
      <c r="L54" s="145"/>
      <c r="M54" s="145"/>
      <c r="N54" s="145"/>
      <c r="O54" s="145"/>
      <c r="P54" s="145"/>
      <c r="Q54" s="145"/>
      <c r="R54" s="145"/>
      <c r="S54" s="145"/>
      <c r="T54" s="145"/>
      <c r="U54" s="145"/>
      <c r="V54" s="145"/>
      <c r="W54" s="145"/>
    </row>
    <row r="55" spans="2:23" ht="15.75" x14ac:dyDescent="0.25">
      <c r="B55" s="144"/>
      <c r="C55" s="144"/>
      <c r="D55" s="144"/>
      <c r="E55" s="145"/>
      <c r="F55" s="145"/>
      <c r="G55" s="145"/>
      <c r="H55" s="145"/>
      <c r="I55" s="145"/>
      <c r="J55" s="145"/>
      <c r="K55" s="145"/>
      <c r="L55" s="145"/>
      <c r="M55" s="145"/>
      <c r="N55" s="145"/>
      <c r="O55" s="145"/>
      <c r="P55" s="145"/>
      <c r="Q55" s="145"/>
      <c r="R55" s="145"/>
      <c r="S55" s="145"/>
      <c r="T55" s="145"/>
      <c r="U55" s="145"/>
      <c r="V55" s="145"/>
      <c r="W55" s="145"/>
    </row>
    <row r="56" spans="2:23" ht="15.75" x14ac:dyDescent="0.25">
      <c r="B56" s="144"/>
      <c r="C56" s="144"/>
      <c r="D56" s="144"/>
      <c r="E56" s="145"/>
      <c r="F56" s="145"/>
      <c r="G56" s="145"/>
      <c r="H56" s="145"/>
      <c r="I56" s="145"/>
      <c r="J56" s="145"/>
      <c r="K56" s="145"/>
      <c r="L56" s="145"/>
      <c r="M56" s="145"/>
      <c r="N56" s="145"/>
      <c r="O56" s="145"/>
      <c r="P56" s="145"/>
      <c r="Q56" s="145"/>
      <c r="R56" s="145"/>
      <c r="S56" s="145"/>
      <c r="T56" s="145"/>
      <c r="U56" s="145"/>
      <c r="V56" s="145"/>
      <c r="W56" s="145"/>
    </row>
    <row r="57" spans="2:23" ht="15.75" x14ac:dyDescent="0.25">
      <c r="B57" s="144"/>
      <c r="C57" s="144"/>
      <c r="D57" s="144"/>
      <c r="E57" s="145"/>
      <c r="F57" s="145"/>
      <c r="G57" s="145"/>
      <c r="H57" s="145"/>
      <c r="I57" s="145"/>
      <c r="J57" s="145"/>
      <c r="K57" s="145"/>
      <c r="L57" s="145"/>
      <c r="M57" s="145"/>
      <c r="N57" s="145"/>
      <c r="O57" s="145"/>
      <c r="P57" s="145"/>
      <c r="Q57" s="145"/>
      <c r="R57" s="145"/>
      <c r="S57" s="145"/>
      <c r="T57" s="145"/>
      <c r="U57" s="145"/>
      <c r="V57" s="145"/>
      <c r="W57" s="145"/>
    </row>
    <row r="58" spans="2:23" ht="15.75" x14ac:dyDescent="0.25">
      <c r="B58" s="144"/>
      <c r="C58" s="144"/>
      <c r="D58" s="144"/>
      <c r="E58" s="145"/>
      <c r="F58" s="145"/>
      <c r="G58" s="145"/>
      <c r="H58" s="145"/>
      <c r="I58" s="145"/>
      <c r="J58" s="145"/>
      <c r="K58" s="145"/>
      <c r="L58" s="145"/>
      <c r="M58" s="145"/>
      <c r="N58" s="145"/>
      <c r="O58" s="145"/>
      <c r="P58" s="145"/>
      <c r="Q58" s="145"/>
      <c r="R58" s="145"/>
      <c r="S58" s="145"/>
      <c r="T58" s="145"/>
      <c r="U58" s="145"/>
      <c r="V58" s="145"/>
      <c r="W58" s="145"/>
    </row>
    <row r="59" spans="2:23" ht="15.75" x14ac:dyDescent="0.25">
      <c r="B59" s="144"/>
      <c r="C59" s="144"/>
      <c r="D59" s="144"/>
      <c r="E59" s="145"/>
      <c r="F59" s="145"/>
      <c r="G59" s="145"/>
      <c r="H59" s="145"/>
      <c r="I59" s="145"/>
      <c r="J59" s="145"/>
      <c r="K59" s="145"/>
      <c r="L59" s="145"/>
      <c r="M59" s="145"/>
      <c r="N59" s="145"/>
      <c r="O59" s="145"/>
      <c r="P59" s="145"/>
      <c r="Q59" s="145"/>
      <c r="R59" s="145"/>
      <c r="S59" s="145"/>
      <c r="T59" s="145"/>
      <c r="U59" s="145"/>
      <c r="V59" s="145"/>
      <c r="W59" s="145"/>
    </row>
    <row r="60" spans="2:23" ht="15.75" x14ac:dyDescent="0.25">
      <c r="B60" s="144"/>
      <c r="C60" s="144"/>
      <c r="D60" s="144"/>
      <c r="E60" s="145"/>
      <c r="F60" s="145"/>
      <c r="G60" s="145"/>
      <c r="H60" s="145"/>
      <c r="I60" s="145"/>
      <c r="J60" s="145"/>
      <c r="K60" s="145"/>
      <c r="L60" s="145"/>
      <c r="M60" s="145"/>
      <c r="N60" s="145"/>
      <c r="O60" s="145"/>
      <c r="P60" s="145"/>
      <c r="Q60" s="145"/>
      <c r="R60" s="145"/>
      <c r="S60" s="145"/>
      <c r="T60" s="145"/>
      <c r="U60" s="145"/>
      <c r="V60" s="145"/>
      <c r="W60" s="145"/>
    </row>
    <row r="61" spans="2:23" ht="15.75" x14ac:dyDescent="0.25">
      <c r="B61" s="144"/>
      <c r="C61" s="144"/>
      <c r="D61" s="144"/>
      <c r="E61" s="145"/>
      <c r="F61" s="145"/>
      <c r="G61" s="145"/>
      <c r="H61" s="145"/>
      <c r="I61" s="145"/>
      <c r="J61" s="145"/>
      <c r="K61" s="145"/>
      <c r="L61" s="145"/>
      <c r="M61" s="145"/>
      <c r="N61" s="145"/>
      <c r="O61" s="145"/>
      <c r="P61" s="145"/>
      <c r="Q61" s="145"/>
      <c r="R61" s="145"/>
      <c r="S61" s="145"/>
      <c r="T61" s="145"/>
      <c r="U61" s="145"/>
      <c r="V61" s="145"/>
      <c r="W61" s="145"/>
    </row>
    <row r="62" spans="2:23" ht="15.75" x14ac:dyDescent="0.25">
      <c r="B62" s="144"/>
      <c r="C62" s="144"/>
      <c r="D62" s="144"/>
      <c r="E62" s="145"/>
      <c r="F62" s="145"/>
      <c r="G62" s="145"/>
      <c r="H62" s="145"/>
      <c r="I62" s="145"/>
      <c r="J62" s="145"/>
      <c r="K62" s="145"/>
      <c r="L62" s="145"/>
      <c r="M62" s="145"/>
      <c r="N62" s="145"/>
      <c r="O62" s="145"/>
      <c r="P62" s="145"/>
      <c r="Q62" s="145"/>
      <c r="R62" s="145"/>
      <c r="S62" s="145"/>
      <c r="T62" s="145"/>
      <c r="U62" s="145"/>
      <c r="V62" s="145"/>
      <c r="W62" s="145"/>
    </row>
    <row r="63" spans="2:23" ht="15.75" x14ac:dyDescent="0.25">
      <c r="B63" s="144"/>
      <c r="C63" s="144"/>
      <c r="D63" s="144"/>
      <c r="E63" s="145"/>
      <c r="F63" s="145"/>
      <c r="G63" s="145"/>
      <c r="H63" s="145"/>
      <c r="I63" s="145"/>
      <c r="J63" s="145"/>
      <c r="K63" s="145"/>
      <c r="L63" s="145"/>
      <c r="M63" s="145"/>
      <c r="N63" s="145"/>
      <c r="O63" s="145"/>
      <c r="P63" s="145"/>
      <c r="Q63" s="145"/>
      <c r="R63" s="145"/>
      <c r="S63" s="145"/>
      <c r="T63" s="145"/>
      <c r="U63" s="145"/>
      <c r="V63" s="145"/>
      <c r="W63" s="145"/>
    </row>
    <row r="64" spans="2:23" ht="15.75" x14ac:dyDescent="0.25">
      <c r="B64" s="144"/>
      <c r="C64" s="144"/>
      <c r="D64" s="144"/>
      <c r="E64" s="145"/>
      <c r="F64" s="145"/>
      <c r="G64" s="145"/>
      <c r="H64" s="145"/>
      <c r="I64" s="145"/>
      <c r="J64" s="145"/>
      <c r="K64" s="145"/>
      <c r="L64" s="145"/>
      <c r="M64" s="145"/>
      <c r="N64" s="145"/>
      <c r="O64" s="145"/>
      <c r="P64" s="145"/>
      <c r="Q64" s="145"/>
      <c r="R64" s="145"/>
      <c r="S64" s="145"/>
      <c r="T64" s="145"/>
      <c r="U64" s="145"/>
      <c r="V64" s="145"/>
      <c r="W64" s="145"/>
    </row>
    <row r="65" spans="2:23" ht="15.75" x14ac:dyDescent="0.25">
      <c r="B65" s="144"/>
      <c r="C65" s="144"/>
      <c r="D65" s="144"/>
      <c r="E65" s="145"/>
      <c r="F65" s="145"/>
      <c r="G65" s="145"/>
      <c r="H65" s="145"/>
      <c r="I65" s="145"/>
      <c r="J65" s="145"/>
      <c r="K65" s="145"/>
      <c r="L65" s="145"/>
      <c r="M65" s="145"/>
      <c r="N65" s="145"/>
      <c r="O65" s="145"/>
      <c r="P65" s="145"/>
      <c r="Q65" s="145"/>
      <c r="R65" s="145"/>
      <c r="S65" s="145"/>
      <c r="T65" s="145"/>
      <c r="U65" s="145"/>
      <c r="V65" s="145"/>
      <c r="W65" s="145"/>
    </row>
    <row r="66" spans="2:23" ht="15.75" x14ac:dyDescent="0.25">
      <c r="B66" s="144"/>
      <c r="C66" s="144"/>
      <c r="D66" s="144"/>
      <c r="E66" s="145"/>
      <c r="F66" s="145"/>
      <c r="G66" s="145"/>
      <c r="H66" s="145"/>
      <c r="I66" s="145"/>
      <c r="J66" s="145"/>
      <c r="K66" s="145"/>
      <c r="L66" s="145"/>
      <c r="M66" s="145"/>
      <c r="N66" s="145"/>
      <c r="O66" s="145"/>
      <c r="P66" s="145"/>
      <c r="Q66" s="145"/>
      <c r="R66" s="145"/>
      <c r="S66" s="145"/>
      <c r="T66" s="145"/>
      <c r="U66" s="145"/>
      <c r="V66" s="145"/>
      <c r="W66" s="145"/>
    </row>
    <row r="67" spans="2:23" ht="15.75" x14ac:dyDescent="0.25">
      <c r="B67" s="144"/>
      <c r="C67" s="144"/>
      <c r="D67" s="144"/>
      <c r="E67" s="145"/>
      <c r="F67" s="145"/>
      <c r="G67" s="145"/>
      <c r="H67" s="145"/>
      <c r="I67" s="145"/>
      <c r="J67" s="145"/>
      <c r="K67" s="145"/>
      <c r="L67" s="145"/>
      <c r="M67" s="145"/>
      <c r="N67" s="145"/>
      <c r="O67" s="145"/>
      <c r="P67" s="145"/>
      <c r="Q67" s="145"/>
      <c r="R67" s="145"/>
      <c r="S67" s="145"/>
      <c r="T67" s="145"/>
      <c r="U67" s="145"/>
      <c r="V67" s="145"/>
      <c r="W67" s="145"/>
    </row>
    <row r="68" spans="2:23" ht="15.75" x14ac:dyDescent="0.25">
      <c r="B68" s="144"/>
      <c r="C68" s="144"/>
      <c r="D68" s="144"/>
      <c r="E68" s="145"/>
      <c r="F68" s="145"/>
      <c r="G68" s="145"/>
      <c r="H68" s="145"/>
      <c r="I68" s="145"/>
      <c r="J68" s="145"/>
      <c r="K68" s="145"/>
      <c r="L68" s="145"/>
      <c r="M68" s="145"/>
      <c r="N68" s="145"/>
      <c r="O68" s="145"/>
      <c r="P68" s="145"/>
      <c r="Q68" s="145"/>
      <c r="R68" s="145"/>
      <c r="S68" s="145"/>
      <c r="T68" s="145"/>
      <c r="U68" s="145"/>
      <c r="V68" s="145"/>
      <c r="W68" s="145"/>
    </row>
    <row r="69" spans="2:23" ht="15.75" x14ac:dyDescent="0.25">
      <c r="B69" s="144"/>
      <c r="C69" s="144"/>
      <c r="D69" s="144"/>
      <c r="E69" s="145"/>
      <c r="F69" s="145"/>
      <c r="G69" s="145"/>
      <c r="H69" s="145"/>
      <c r="I69" s="145"/>
      <c r="J69" s="145"/>
      <c r="K69" s="145"/>
      <c r="L69" s="145"/>
      <c r="M69" s="145"/>
      <c r="N69" s="145"/>
      <c r="O69" s="145"/>
      <c r="P69" s="145"/>
      <c r="Q69" s="145"/>
      <c r="R69" s="145"/>
      <c r="S69" s="145"/>
      <c r="T69" s="145"/>
      <c r="U69" s="145"/>
      <c r="V69" s="145"/>
      <c r="W69" s="145"/>
    </row>
    <row r="70" spans="2:23" ht="15.75" x14ac:dyDescent="0.25">
      <c r="B70" s="144"/>
      <c r="C70" s="144"/>
      <c r="D70" s="144"/>
      <c r="E70" s="145"/>
      <c r="F70" s="145"/>
      <c r="G70" s="145"/>
      <c r="H70" s="145"/>
      <c r="I70" s="145"/>
      <c r="J70" s="145"/>
      <c r="K70" s="145"/>
      <c r="L70" s="145"/>
      <c r="M70" s="145"/>
      <c r="N70" s="145"/>
      <c r="O70" s="145"/>
      <c r="P70" s="145"/>
      <c r="Q70" s="145"/>
      <c r="R70" s="145"/>
      <c r="S70" s="145"/>
      <c r="T70" s="145"/>
      <c r="U70" s="145"/>
      <c r="V70" s="145"/>
      <c r="W70" s="145"/>
    </row>
    <row r="71" spans="2:23" ht="15.75" x14ac:dyDescent="0.25">
      <c r="B71" s="144"/>
      <c r="C71" s="144"/>
      <c r="D71" s="144"/>
      <c r="E71" s="145"/>
      <c r="F71" s="145"/>
      <c r="G71" s="145"/>
      <c r="H71" s="145"/>
      <c r="I71" s="145"/>
      <c r="J71" s="145"/>
      <c r="K71" s="145"/>
      <c r="L71" s="145"/>
      <c r="M71" s="145"/>
      <c r="N71" s="145"/>
      <c r="O71" s="145"/>
      <c r="P71" s="145"/>
      <c r="Q71" s="145"/>
      <c r="R71" s="145"/>
      <c r="S71" s="145"/>
      <c r="T71" s="145"/>
      <c r="U71" s="145"/>
      <c r="V71" s="145"/>
      <c r="W71" s="145"/>
    </row>
    <row r="72" spans="2:23" ht="15.75" x14ac:dyDescent="0.25">
      <c r="B72" s="144"/>
      <c r="C72" s="144"/>
      <c r="D72" s="144"/>
      <c r="E72" s="145"/>
      <c r="F72" s="145"/>
      <c r="G72" s="145"/>
      <c r="H72" s="145"/>
      <c r="I72" s="145"/>
      <c r="J72" s="145"/>
      <c r="K72" s="145"/>
      <c r="L72" s="145"/>
      <c r="M72" s="145"/>
      <c r="N72" s="145"/>
      <c r="O72" s="145"/>
      <c r="P72" s="145"/>
      <c r="Q72" s="145"/>
      <c r="R72" s="145"/>
      <c r="S72" s="145"/>
      <c r="T72" s="145"/>
      <c r="U72" s="145"/>
      <c r="V72" s="145"/>
      <c r="W72" s="145"/>
    </row>
    <row r="73" spans="2:23" ht="15.75" x14ac:dyDescent="0.25">
      <c r="B73" s="144"/>
      <c r="C73" s="144"/>
      <c r="D73" s="144"/>
      <c r="E73" s="145"/>
      <c r="F73" s="145"/>
      <c r="G73" s="145"/>
      <c r="H73" s="145"/>
      <c r="I73" s="145"/>
      <c r="J73" s="145"/>
      <c r="K73" s="145"/>
      <c r="L73" s="145"/>
      <c r="M73" s="145"/>
      <c r="N73" s="145"/>
      <c r="O73" s="145"/>
      <c r="P73" s="145"/>
      <c r="Q73" s="145"/>
      <c r="R73" s="145"/>
      <c r="S73" s="145"/>
      <c r="T73" s="145"/>
      <c r="U73" s="145"/>
      <c r="V73" s="145"/>
      <c r="W73" s="145"/>
    </row>
    <row r="74" spans="2:23" ht="15.75" x14ac:dyDescent="0.25">
      <c r="B74" s="144"/>
      <c r="C74" s="144"/>
      <c r="D74" s="144"/>
      <c r="E74" s="145"/>
      <c r="F74" s="145"/>
      <c r="G74" s="145"/>
      <c r="H74" s="145"/>
      <c r="I74" s="145"/>
      <c r="J74" s="145"/>
      <c r="K74" s="145"/>
      <c r="L74" s="145"/>
      <c r="M74" s="145"/>
      <c r="N74" s="145"/>
      <c r="O74" s="145"/>
      <c r="P74" s="145"/>
      <c r="Q74" s="145"/>
      <c r="R74" s="145"/>
      <c r="S74" s="145"/>
      <c r="T74" s="145"/>
      <c r="U74" s="145"/>
      <c r="V74" s="145"/>
      <c r="W74" s="145"/>
    </row>
    <row r="75" spans="2:23" ht="15.75" x14ac:dyDescent="0.25">
      <c r="B75" s="144"/>
      <c r="C75" s="144"/>
      <c r="D75" s="144"/>
      <c r="E75" s="145"/>
      <c r="F75" s="145"/>
      <c r="G75" s="145"/>
      <c r="H75" s="145"/>
      <c r="I75" s="145"/>
      <c r="J75" s="145"/>
      <c r="K75" s="145"/>
      <c r="L75" s="145"/>
      <c r="M75" s="145"/>
      <c r="N75" s="145"/>
      <c r="O75" s="145"/>
      <c r="P75" s="145"/>
      <c r="Q75" s="145"/>
      <c r="R75" s="145"/>
      <c r="S75" s="145"/>
      <c r="T75" s="145"/>
      <c r="U75" s="145"/>
      <c r="V75" s="145"/>
      <c r="W75" s="145"/>
    </row>
    <row r="76" spans="2:23" ht="15.75" x14ac:dyDescent="0.25">
      <c r="B76" s="144"/>
      <c r="C76" s="144"/>
      <c r="D76" s="144"/>
      <c r="E76" s="145"/>
      <c r="F76" s="145"/>
      <c r="G76" s="145"/>
      <c r="H76" s="145"/>
      <c r="I76" s="145"/>
      <c r="J76" s="145"/>
      <c r="K76" s="145"/>
      <c r="L76" s="145"/>
      <c r="M76" s="145"/>
      <c r="N76" s="145"/>
      <c r="O76" s="145"/>
      <c r="P76" s="145"/>
      <c r="Q76" s="145"/>
      <c r="R76" s="145"/>
      <c r="S76" s="145"/>
      <c r="T76" s="145"/>
      <c r="U76" s="145"/>
      <c r="V76" s="145"/>
      <c r="W76" s="145"/>
    </row>
    <row r="77" spans="2:23" ht="15.75" x14ac:dyDescent="0.25">
      <c r="B77" s="144"/>
      <c r="C77" s="144"/>
      <c r="D77" s="144"/>
      <c r="E77" s="145"/>
      <c r="F77" s="145"/>
      <c r="G77" s="145"/>
      <c r="H77" s="145"/>
      <c r="I77" s="145"/>
      <c r="J77" s="145"/>
      <c r="K77" s="145"/>
      <c r="L77" s="145"/>
      <c r="M77" s="145"/>
      <c r="N77" s="145"/>
      <c r="O77" s="145"/>
      <c r="P77" s="145"/>
      <c r="Q77" s="145"/>
      <c r="R77" s="145"/>
      <c r="S77" s="145"/>
      <c r="T77" s="145"/>
      <c r="U77" s="145"/>
      <c r="V77" s="145"/>
      <c r="W77" s="145"/>
    </row>
    <row r="78" spans="2:23" ht="15.75" x14ac:dyDescent="0.25">
      <c r="B78" s="144"/>
      <c r="C78" s="144"/>
      <c r="D78" s="144"/>
      <c r="E78" s="145"/>
      <c r="F78" s="145"/>
      <c r="G78" s="145"/>
      <c r="H78" s="145"/>
      <c r="I78" s="145"/>
      <c r="J78" s="145"/>
      <c r="K78" s="145"/>
      <c r="L78" s="145"/>
      <c r="M78" s="145"/>
      <c r="N78" s="145"/>
      <c r="O78" s="145"/>
      <c r="P78" s="145"/>
      <c r="Q78" s="145"/>
      <c r="R78" s="145"/>
      <c r="S78" s="145"/>
      <c r="T78" s="145"/>
      <c r="U78" s="145"/>
      <c r="V78" s="145"/>
      <c r="W78" s="145"/>
    </row>
    <row r="79" spans="2:23" ht="15.75" x14ac:dyDescent="0.25">
      <c r="B79" s="144"/>
      <c r="C79" s="144"/>
      <c r="D79" s="144"/>
      <c r="E79" s="145"/>
      <c r="F79" s="145"/>
      <c r="G79" s="145"/>
      <c r="H79" s="145"/>
      <c r="I79" s="145"/>
      <c r="J79" s="145"/>
      <c r="K79" s="145"/>
      <c r="L79" s="145"/>
      <c r="M79" s="145"/>
      <c r="N79" s="145"/>
      <c r="O79" s="145"/>
      <c r="P79" s="145"/>
      <c r="Q79" s="145"/>
      <c r="R79" s="145"/>
      <c r="S79" s="145"/>
      <c r="T79" s="145"/>
      <c r="U79" s="145"/>
      <c r="V79" s="145"/>
      <c r="W79" s="145"/>
    </row>
    <row r="80" spans="2:23" ht="15.75" x14ac:dyDescent="0.25">
      <c r="B80" s="144"/>
      <c r="C80" s="144"/>
      <c r="D80" s="144"/>
      <c r="E80" s="145"/>
      <c r="F80" s="145"/>
      <c r="G80" s="145"/>
      <c r="H80" s="145"/>
      <c r="I80" s="145"/>
      <c r="J80" s="145"/>
      <c r="K80" s="145"/>
      <c r="L80" s="145"/>
      <c r="M80" s="145"/>
      <c r="N80" s="145"/>
      <c r="O80" s="145"/>
      <c r="P80" s="145"/>
      <c r="Q80" s="145"/>
      <c r="R80" s="145"/>
      <c r="S80" s="145"/>
      <c r="T80" s="145"/>
      <c r="U80" s="145"/>
      <c r="V80" s="145"/>
      <c r="W80" s="145"/>
    </row>
    <row r="81" spans="2:23" ht="15.75" x14ac:dyDescent="0.25">
      <c r="B81" s="144"/>
      <c r="C81" s="144"/>
      <c r="D81" s="144"/>
      <c r="E81" s="145"/>
      <c r="F81" s="145"/>
      <c r="G81" s="145"/>
      <c r="H81" s="145"/>
      <c r="I81" s="145"/>
      <c r="J81" s="145"/>
      <c r="K81" s="145"/>
      <c r="L81" s="145"/>
      <c r="M81" s="145"/>
      <c r="N81" s="145"/>
      <c r="O81" s="145"/>
      <c r="P81" s="145"/>
      <c r="Q81" s="145"/>
      <c r="R81" s="145"/>
      <c r="S81" s="145"/>
      <c r="T81" s="145"/>
      <c r="U81" s="145"/>
      <c r="V81" s="145"/>
      <c r="W81" s="145"/>
    </row>
    <row r="82" spans="2:23" ht="15.75" x14ac:dyDescent="0.25">
      <c r="B82" s="144"/>
      <c r="C82" s="144"/>
      <c r="D82" s="144"/>
      <c r="E82" s="145"/>
      <c r="F82" s="145"/>
      <c r="G82" s="145"/>
      <c r="H82" s="145"/>
      <c r="I82" s="145"/>
      <c r="J82" s="145"/>
      <c r="K82" s="145"/>
      <c r="L82" s="145"/>
      <c r="M82" s="145"/>
      <c r="N82" s="145"/>
      <c r="O82" s="145"/>
      <c r="P82" s="145"/>
      <c r="Q82" s="145"/>
      <c r="R82" s="145"/>
      <c r="S82" s="145"/>
      <c r="T82" s="145"/>
      <c r="U82" s="145"/>
      <c r="V82" s="145"/>
      <c r="W82" s="145"/>
    </row>
    <row r="83" spans="2:23" ht="15.75" x14ac:dyDescent="0.25">
      <c r="B83" s="144"/>
      <c r="C83" s="144"/>
      <c r="D83" s="144"/>
      <c r="E83" s="145"/>
      <c r="F83" s="145"/>
      <c r="G83" s="145"/>
      <c r="H83" s="145"/>
      <c r="I83" s="145"/>
      <c r="J83" s="145"/>
      <c r="K83" s="145"/>
      <c r="L83" s="145"/>
      <c r="M83" s="145"/>
      <c r="N83" s="145"/>
      <c r="O83" s="145"/>
      <c r="P83" s="145"/>
      <c r="Q83" s="145"/>
      <c r="R83" s="145"/>
      <c r="S83" s="145"/>
      <c r="T83" s="145"/>
      <c r="U83" s="145"/>
      <c r="V83" s="145"/>
      <c r="W83" s="145"/>
    </row>
    <row r="84" spans="2:23" ht="15.75" x14ac:dyDescent="0.25">
      <c r="B84" s="144"/>
      <c r="C84" s="144"/>
      <c r="D84" s="144"/>
      <c r="E84" s="145"/>
      <c r="F84" s="145"/>
      <c r="G84" s="145"/>
      <c r="H84" s="145"/>
      <c r="I84" s="145"/>
      <c r="J84" s="145"/>
      <c r="K84" s="145"/>
      <c r="L84" s="145"/>
      <c r="M84" s="145"/>
      <c r="N84" s="145"/>
      <c r="O84" s="145"/>
      <c r="P84" s="145"/>
      <c r="Q84" s="145"/>
      <c r="R84" s="145"/>
      <c r="S84" s="145"/>
      <c r="T84" s="145"/>
      <c r="U84" s="145"/>
      <c r="V84" s="145"/>
      <c r="W84" s="145"/>
    </row>
    <row r="85" spans="2:23" ht="15.75" x14ac:dyDescent="0.25">
      <c r="B85" s="144"/>
      <c r="C85" s="144"/>
      <c r="D85" s="144"/>
      <c r="E85" s="145"/>
      <c r="F85" s="145"/>
      <c r="G85" s="145"/>
      <c r="H85" s="145"/>
      <c r="I85" s="145"/>
      <c r="J85" s="145"/>
      <c r="K85" s="145"/>
      <c r="L85" s="145"/>
      <c r="M85" s="145"/>
      <c r="N85" s="145"/>
      <c r="O85" s="145"/>
      <c r="P85" s="145"/>
      <c r="Q85" s="145"/>
      <c r="R85" s="145"/>
      <c r="S85" s="145"/>
      <c r="T85" s="145"/>
      <c r="U85" s="145"/>
      <c r="V85" s="145"/>
      <c r="W85" s="145"/>
    </row>
    <row r="86" spans="2:23" ht="15.75" x14ac:dyDescent="0.25">
      <c r="B86" s="144"/>
      <c r="C86" s="144"/>
      <c r="D86" s="144"/>
      <c r="E86" s="145"/>
      <c r="F86" s="145"/>
      <c r="G86" s="145"/>
      <c r="H86" s="145"/>
      <c r="I86" s="145"/>
      <c r="J86" s="145"/>
      <c r="K86" s="145"/>
      <c r="L86" s="145"/>
      <c r="M86" s="145"/>
      <c r="N86" s="145"/>
      <c r="O86" s="145"/>
      <c r="P86" s="145"/>
      <c r="Q86" s="145"/>
      <c r="R86" s="145"/>
      <c r="S86" s="145"/>
      <c r="T86" s="145"/>
      <c r="U86" s="145"/>
      <c r="V86" s="145"/>
      <c r="W86" s="145"/>
    </row>
    <row r="87" spans="2:23" ht="15.75" x14ac:dyDescent="0.25">
      <c r="B87" s="144"/>
      <c r="C87" s="144"/>
      <c r="D87" s="144"/>
      <c r="E87" s="145"/>
      <c r="F87" s="145"/>
      <c r="G87" s="145"/>
      <c r="H87" s="145"/>
      <c r="I87" s="145"/>
      <c r="J87" s="145"/>
      <c r="K87" s="145"/>
      <c r="L87" s="145"/>
      <c r="M87" s="145"/>
      <c r="N87" s="145"/>
      <c r="O87" s="145"/>
      <c r="P87" s="145"/>
      <c r="Q87" s="145"/>
      <c r="R87" s="145"/>
      <c r="S87" s="145"/>
      <c r="T87" s="145"/>
      <c r="U87" s="145"/>
      <c r="V87" s="145"/>
      <c r="W87" s="145"/>
    </row>
    <row r="88" spans="2:23" ht="15.75" x14ac:dyDescent="0.25">
      <c r="B88" s="144"/>
      <c r="C88" s="144"/>
      <c r="D88" s="144"/>
      <c r="E88" s="145"/>
      <c r="F88" s="145"/>
      <c r="G88" s="145"/>
      <c r="H88" s="145"/>
      <c r="I88" s="145"/>
      <c r="J88" s="145"/>
      <c r="K88" s="145"/>
      <c r="L88" s="145"/>
      <c r="M88" s="145"/>
      <c r="N88" s="145"/>
      <c r="O88" s="145"/>
      <c r="P88" s="145"/>
      <c r="Q88" s="145"/>
      <c r="R88" s="145"/>
      <c r="S88" s="145"/>
      <c r="T88" s="145"/>
      <c r="U88" s="145"/>
      <c r="V88" s="145"/>
      <c r="W88" s="145"/>
    </row>
    <row r="89" spans="2:23" ht="15.75" x14ac:dyDescent="0.25">
      <c r="B89" s="144"/>
      <c r="C89" s="144"/>
      <c r="D89" s="144"/>
      <c r="E89" s="145"/>
      <c r="F89" s="145"/>
      <c r="G89" s="145"/>
      <c r="H89" s="145"/>
      <c r="I89" s="145"/>
      <c r="J89" s="145"/>
      <c r="K89" s="145"/>
      <c r="L89" s="145"/>
      <c r="M89" s="145"/>
      <c r="N89" s="145"/>
      <c r="O89" s="145"/>
      <c r="P89" s="145"/>
      <c r="Q89" s="145"/>
      <c r="R89" s="145"/>
      <c r="S89" s="145"/>
      <c r="T89" s="145"/>
      <c r="U89" s="145"/>
      <c r="V89" s="145"/>
      <c r="W89" s="145"/>
    </row>
    <row r="90" spans="2:23" ht="15.75" x14ac:dyDescent="0.25">
      <c r="B90" s="144"/>
      <c r="C90" s="144"/>
      <c r="D90" s="144"/>
      <c r="E90" s="145"/>
      <c r="F90" s="145"/>
      <c r="G90" s="145"/>
      <c r="H90" s="145"/>
      <c r="I90" s="145"/>
      <c r="J90" s="145"/>
      <c r="K90" s="145"/>
      <c r="L90" s="145"/>
      <c r="M90" s="145"/>
      <c r="N90" s="145"/>
      <c r="O90" s="145"/>
      <c r="P90" s="145"/>
      <c r="Q90" s="145"/>
      <c r="R90" s="145"/>
      <c r="S90" s="145"/>
      <c r="T90" s="145"/>
      <c r="U90" s="145"/>
      <c r="V90" s="145"/>
      <c r="W90" s="145"/>
    </row>
    <row r="91" spans="2:23" ht="15.75" x14ac:dyDescent="0.25">
      <c r="B91" s="144"/>
      <c r="C91" s="144"/>
      <c r="D91" s="144"/>
      <c r="E91" s="145"/>
      <c r="F91" s="145"/>
      <c r="G91" s="145"/>
      <c r="H91" s="145"/>
      <c r="I91" s="145"/>
      <c r="J91" s="145"/>
      <c r="K91" s="145"/>
      <c r="L91" s="145"/>
      <c r="M91" s="145"/>
      <c r="N91" s="145"/>
      <c r="O91" s="145"/>
      <c r="P91" s="145"/>
      <c r="Q91" s="145"/>
      <c r="R91" s="145"/>
      <c r="S91" s="145"/>
      <c r="T91" s="145"/>
      <c r="U91" s="145"/>
      <c r="V91" s="145"/>
      <c r="W91" s="145"/>
    </row>
    <row r="92" spans="2:23" ht="15.75" x14ac:dyDescent="0.25">
      <c r="B92" s="144"/>
      <c r="C92" s="144"/>
      <c r="D92" s="144"/>
      <c r="E92" s="145"/>
      <c r="F92" s="145"/>
      <c r="G92" s="145"/>
      <c r="H92" s="145"/>
      <c r="I92" s="145"/>
      <c r="J92" s="145"/>
      <c r="K92" s="145"/>
      <c r="L92" s="145"/>
      <c r="M92" s="145"/>
      <c r="N92" s="145"/>
      <c r="O92" s="145"/>
      <c r="P92" s="145"/>
      <c r="Q92" s="145"/>
      <c r="R92" s="145"/>
      <c r="S92" s="145"/>
      <c r="T92" s="145"/>
      <c r="U92" s="145"/>
      <c r="V92" s="145"/>
      <c r="W92" s="145"/>
    </row>
    <row r="93" spans="2:23" ht="15.75" x14ac:dyDescent="0.25">
      <c r="B93" s="144"/>
      <c r="C93" s="144"/>
      <c r="D93" s="144"/>
      <c r="E93" s="145"/>
      <c r="F93" s="145"/>
      <c r="G93" s="145"/>
      <c r="H93" s="145"/>
      <c r="I93" s="145"/>
      <c r="J93" s="145"/>
      <c r="K93" s="145"/>
      <c r="L93" s="145"/>
      <c r="M93" s="145"/>
      <c r="N93" s="145"/>
      <c r="O93" s="145"/>
      <c r="P93" s="145"/>
      <c r="Q93" s="145"/>
      <c r="R93" s="145"/>
      <c r="S93" s="145"/>
      <c r="T93" s="145"/>
      <c r="U93" s="145"/>
      <c r="V93" s="145"/>
      <c r="W93" s="145"/>
    </row>
    <row r="94" spans="2:23" ht="15.75" x14ac:dyDescent="0.25">
      <c r="B94" s="144"/>
      <c r="C94" s="144"/>
      <c r="D94" s="144"/>
      <c r="E94" s="145"/>
      <c r="F94" s="145"/>
      <c r="G94" s="145"/>
      <c r="H94" s="145"/>
      <c r="I94" s="145"/>
      <c r="J94" s="145"/>
      <c r="K94" s="145"/>
      <c r="L94" s="145"/>
      <c r="M94" s="145"/>
      <c r="N94" s="145"/>
      <c r="O94" s="145"/>
      <c r="P94" s="145"/>
      <c r="Q94" s="145"/>
      <c r="R94" s="145"/>
      <c r="S94" s="145"/>
      <c r="T94" s="145"/>
      <c r="U94" s="145"/>
      <c r="V94" s="145"/>
      <c r="W94" s="145"/>
    </row>
    <row r="95" spans="2:23" ht="15.75" x14ac:dyDescent="0.25">
      <c r="B95" s="144"/>
      <c r="C95" s="144"/>
      <c r="D95" s="144"/>
      <c r="E95" s="145"/>
      <c r="F95" s="145"/>
      <c r="G95" s="145"/>
      <c r="H95" s="145"/>
      <c r="I95" s="145"/>
      <c r="J95" s="145"/>
      <c r="K95" s="145"/>
      <c r="L95" s="145"/>
      <c r="M95" s="145"/>
      <c r="N95" s="145"/>
      <c r="O95" s="145"/>
      <c r="P95" s="145"/>
      <c r="Q95" s="145"/>
      <c r="R95" s="145"/>
      <c r="S95" s="145"/>
      <c r="T95" s="145"/>
      <c r="U95" s="145"/>
      <c r="V95" s="145"/>
      <c r="W95" s="145"/>
    </row>
    <row r="96" spans="2:23" ht="15.75" x14ac:dyDescent="0.25">
      <c r="B96" s="144"/>
      <c r="C96" s="144"/>
      <c r="D96" s="144"/>
      <c r="E96" s="145"/>
      <c r="F96" s="145"/>
      <c r="G96" s="145"/>
      <c r="H96" s="145"/>
      <c r="I96" s="145"/>
      <c r="J96" s="145"/>
      <c r="K96" s="145"/>
      <c r="L96" s="145"/>
      <c r="M96" s="145"/>
      <c r="N96" s="146"/>
      <c r="O96" s="145"/>
      <c r="P96" s="145"/>
      <c r="Q96" s="145"/>
      <c r="R96" s="147"/>
      <c r="S96" s="148"/>
      <c r="T96" s="148"/>
      <c r="U96" s="147"/>
      <c r="V96" s="148"/>
      <c r="W96" s="148"/>
    </row>
    <row r="97" spans="2:23" ht="15.75" x14ac:dyDescent="0.25">
      <c r="B97" s="144"/>
      <c r="C97" s="144"/>
      <c r="D97" s="144"/>
      <c r="E97" s="145"/>
      <c r="F97" s="145"/>
      <c r="G97" s="145"/>
      <c r="H97" s="145"/>
      <c r="I97" s="145"/>
      <c r="J97" s="145"/>
      <c r="K97" s="145"/>
      <c r="L97" s="145"/>
      <c r="M97" s="145"/>
      <c r="N97" s="146"/>
      <c r="O97" s="145"/>
      <c r="P97" s="145"/>
      <c r="Q97" s="145"/>
      <c r="R97" s="147"/>
      <c r="S97" s="148"/>
      <c r="T97" s="148"/>
      <c r="U97" s="147"/>
      <c r="V97" s="148"/>
      <c r="W97" s="148"/>
    </row>
    <row r="98" spans="2:23" ht="15.75" x14ac:dyDescent="0.25">
      <c r="B98" s="144"/>
      <c r="C98" s="144"/>
      <c r="D98" s="144"/>
      <c r="E98" s="145"/>
      <c r="F98" s="145"/>
      <c r="G98" s="145"/>
      <c r="H98" s="145"/>
      <c r="I98" s="145"/>
      <c r="J98" s="145"/>
      <c r="K98" s="145"/>
      <c r="L98" s="145"/>
      <c r="M98" s="145"/>
      <c r="N98" s="146"/>
      <c r="O98" s="145"/>
      <c r="P98" s="145"/>
      <c r="Q98" s="145"/>
      <c r="R98" s="147"/>
      <c r="S98" s="148"/>
      <c r="T98" s="148"/>
      <c r="U98" s="147"/>
      <c r="V98" s="148"/>
      <c r="W98" s="148"/>
    </row>
    <row r="99" spans="2:23" ht="15.75" x14ac:dyDescent="0.25">
      <c r="B99" s="144"/>
      <c r="C99" s="144"/>
      <c r="D99" s="144"/>
      <c r="E99" s="145"/>
      <c r="F99" s="145"/>
      <c r="G99" s="145"/>
      <c r="H99" s="145"/>
      <c r="I99" s="145"/>
      <c r="J99" s="145"/>
      <c r="K99" s="145"/>
      <c r="L99" s="145"/>
      <c r="M99" s="145"/>
      <c r="N99" s="146"/>
      <c r="O99" s="145"/>
      <c r="P99" s="145"/>
      <c r="Q99" s="145"/>
      <c r="R99" s="147"/>
      <c r="S99" s="148"/>
      <c r="T99" s="148"/>
      <c r="U99" s="147"/>
      <c r="V99" s="148"/>
      <c r="W99" s="148"/>
    </row>
    <row r="100" spans="2:23" ht="15.75" x14ac:dyDescent="0.25">
      <c r="B100" s="144"/>
      <c r="C100" s="144"/>
      <c r="D100" s="144"/>
      <c r="E100" s="145"/>
      <c r="F100" s="145"/>
      <c r="G100" s="145"/>
      <c r="H100" s="145"/>
      <c r="I100" s="145"/>
      <c r="J100" s="145"/>
      <c r="K100" s="145"/>
      <c r="L100" s="145"/>
      <c r="M100" s="145"/>
      <c r="N100" s="146"/>
      <c r="O100" s="145"/>
      <c r="P100" s="145"/>
      <c r="Q100" s="145"/>
      <c r="R100" s="147"/>
      <c r="S100" s="148"/>
      <c r="T100" s="148"/>
      <c r="U100" s="147"/>
      <c r="V100" s="148"/>
      <c r="W100" s="148"/>
    </row>
    <row r="101" spans="2:23" ht="15.75" x14ac:dyDescent="0.25">
      <c r="B101" s="144"/>
      <c r="C101" s="144"/>
      <c r="D101" s="144"/>
      <c r="E101" s="145"/>
      <c r="F101" s="145"/>
      <c r="G101" s="145"/>
      <c r="H101" s="145"/>
      <c r="I101" s="145"/>
      <c r="J101" s="145"/>
      <c r="K101" s="145"/>
      <c r="L101" s="145"/>
      <c r="M101" s="145"/>
      <c r="N101" s="146"/>
      <c r="O101" s="145"/>
      <c r="P101" s="145"/>
      <c r="Q101" s="145"/>
      <c r="R101" s="147"/>
      <c r="S101" s="148"/>
      <c r="T101" s="148"/>
      <c r="U101" s="147"/>
      <c r="V101" s="148"/>
      <c r="W101" s="148"/>
    </row>
    <row r="102" spans="2:23" ht="15.75" x14ac:dyDescent="0.25">
      <c r="B102" s="144"/>
      <c r="C102" s="144"/>
      <c r="D102" s="144"/>
      <c r="E102" s="145"/>
      <c r="F102" s="145"/>
      <c r="G102" s="145"/>
      <c r="H102" s="145"/>
      <c r="I102" s="145"/>
      <c r="J102" s="145"/>
      <c r="K102" s="145"/>
      <c r="L102" s="145"/>
      <c r="M102" s="145"/>
      <c r="N102" s="146"/>
      <c r="O102" s="145"/>
      <c r="P102" s="145"/>
      <c r="Q102" s="145"/>
      <c r="R102" s="147"/>
      <c r="S102" s="148"/>
      <c r="T102" s="148"/>
      <c r="U102" s="147"/>
      <c r="V102" s="148"/>
      <c r="W102" s="148"/>
    </row>
    <row r="103" spans="2:23" ht="15.75" x14ac:dyDescent="0.25">
      <c r="B103" s="144"/>
      <c r="C103" s="144"/>
      <c r="D103" s="144"/>
      <c r="E103" s="145"/>
      <c r="F103" s="145"/>
      <c r="G103" s="145"/>
      <c r="H103" s="145"/>
      <c r="I103" s="145"/>
      <c r="J103" s="145"/>
      <c r="K103" s="145"/>
      <c r="L103" s="145"/>
      <c r="M103" s="145"/>
      <c r="N103" s="146"/>
      <c r="O103" s="145"/>
      <c r="P103" s="145"/>
      <c r="Q103" s="145"/>
      <c r="R103" s="147"/>
      <c r="S103" s="148"/>
      <c r="T103" s="148"/>
      <c r="U103" s="147"/>
      <c r="V103" s="148"/>
      <c r="W103" s="148"/>
    </row>
    <row r="104" spans="2:23" ht="15.75" x14ac:dyDescent="0.25">
      <c r="B104" s="144"/>
      <c r="C104" s="144"/>
      <c r="D104" s="144"/>
      <c r="E104" s="145"/>
      <c r="F104" s="145"/>
      <c r="G104" s="145"/>
      <c r="H104" s="145"/>
      <c r="I104" s="145"/>
      <c r="J104" s="145"/>
      <c r="K104" s="145"/>
      <c r="L104" s="145"/>
      <c r="M104" s="145"/>
      <c r="N104" s="146"/>
      <c r="O104" s="145"/>
      <c r="P104" s="145"/>
      <c r="Q104" s="145"/>
      <c r="R104" s="147"/>
      <c r="S104" s="148"/>
      <c r="T104" s="148"/>
      <c r="U104" s="147"/>
      <c r="V104" s="148"/>
      <c r="W104" s="148"/>
    </row>
    <row r="105" spans="2:23" ht="15.75" x14ac:dyDescent="0.25">
      <c r="B105" s="144"/>
      <c r="C105" s="144"/>
      <c r="D105" s="144"/>
      <c r="E105" s="145"/>
      <c r="F105" s="145"/>
      <c r="G105" s="145"/>
      <c r="H105" s="145"/>
      <c r="I105" s="145"/>
      <c r="J105" s="145"/>
      <c r="K105" s="145"/>
      <c r="L105" s="145"/>
      <c r="M105" s="145"/>
      <c r="N105" s="146"/>
      <c r="O105" s="145"/>
      <c r="P105" s="145"/>
      <c r="Q105" s="145"/>
      <c r="R105" s="147"/>
      <c r="S105" s="148"/>
      <c r="T105" s="148"/>
      <c r="U105" s="147"/>
      <c r="V105" s="148"/>
      <c r="W105" s="148"/>
    </row>
    <row r="106" spans="2:23" ht="15.75" x14ac:dyDescent="0.25">
      <c r="B106" s="144"/>
      <c r="C106" s="144"/>
      <c r="D106" s="144"/>
      <c r="E106" s="145"/>
      <c r="F106" s="145"/>
      <c r="G106" s="145"/>
      <c r="H106" s="145"/>
      <c r="I106" s="145"/>
      <c r="J106" s="145"/>
      <c r="K106" s="145"/>
      <c r="L106" s="145"/>
      <c r="M106" s="145"/>
      <c r="N106" s="146"/>
      <c r="O106" s="145"/>
      <c r="P106" s="145"/>
      <c r="Q106" s="145"/>
      <c r="R106" s="147"/>
      <c r="S106" s="148"/>
      <c r="T106" s="148"/>
      <c r="U106" s="147"/>
      <c r="V106" s="148"/>
      <c r="W106" s="148"/>
    </row>
    <row r="107" spans="2:23" ht="15.75" x14ac:dyDescent="0.25">
      <c r="B107" s="144"/>
      <c r="C107" s="144"/>
      <c r="D107" s="144"/>
      <c r="E107" s="145"/>
      <c r="F107" s="145"/>
      <c r="G107" s="145"/>
      <c r="H107" s="145"/>
      <c r="I107" s="145"/>
      <c r="J107" s="145"/>
      <c r="K107" s="145"/>
      <c r="L107" s="145"/>
      <c r="M107" s="145"/>
      <c r="N107" s="146"/>
      <c r="O107" s="145"/>
      <c r="P107" s="145"/>
      <c r="Q107" s="145"/>
      <c r="R107" s="147"/>
      <c r="S107" s="148"/>
      <c r="T107" s="148"/>
      <c r="U107" s="147"/>
      <c r="V107" s="148"/>
      <c r="W107" s="148"/>
    </row>
    <row r="108" spans="2:23" ht="15.75" x14ac:dyDescent="0.25">
      <c r="B108" s="144"/>
      <c r="C108" s="144"/>
      <c r="D108" s="144"/>
      <c r="E108" s="145"/>
      <c r="F108" s="145"/>
      <c r="G108" s="145"/>
      <c r="H108" s="145"/>
      <c r="I108" s="145"/>
      <c r="J108" s="145"/>
      <c r="K108" s="145"/>
      <c r="L108" s="145"/>
      <c r="M108" s="145"/>
      <c r="N108" s="146"/>
      <c r="O108" s="145"/>
      <c r="P108" s="145"/>
      <c r="Q108" s="145"/>
      <c r="R108" s="147"/>
      <c r="S108" s="148"/>
      <c r="T108" s="148"/>
      <c r="U108" s="147"/>
      <c r="V108" s="148"/>
      <c r="W108" s="148"/>
    </row>
    <row r="109" spans="2:23" ht="15.75" x14ac:dyDescent="0.25">
      <c r="B109" s="144"/>
      <c r="C109" s="144"/>
      <c r="D109" s="144"/>
      <c r="E109" s="145"/>
      <c r="F109" s="145"/>
      <c r="G109" s="145"/>
      <c r="H109" s="145"/>
      <c r="I109" s="145"/>
      <c r="J109" s="145"/>
      <c r="K109" s="145"/>
      <c r="L109" s="145"/>
      <c r="M109" s="145"/>
      <c r="N109" s="146"/>
      <c r="O109" s="145"/>
      <c r="P109" s="145"/>
      <c r="Q109" s="145"/>
      <c r="R109" s="147"/>
      <c r="S109" s="148"/>
      <c r="T109" s="148"/>
      <c r="U109" s="147"/>
      <c r="V109" s="148"/>
      <c r="W109" s="148"/>
    </row>
    <row r="110" spans="2:23" ht="15.75" x14ac:dyDescent="0.25">
      <c r="B110" s="144"/>
      <c r="C110" s="144"/>
      <c r="D110" s="144"/>
      <c r="E110" s="145"/>
      <c r="F110" s="145"/>
      <c r="G110" s="145"/>
      <c r="H110" s="145"/>
      <c r="I110" s="145"/>
      <c r="J110" s="145"/>
      <c r="K110" s="145"/>
      <c r="L110" s="145"/>
      <c r="M110" s="145"/>
      <c r="N110" s="146"/>
      <c r="O110" s="145"/>
      <c r="P110" s="145"/>
      <c r="Q110" s="145"/>
      <c r="R110" s="147"/>
      <c r="S110" s="148"/>
      <c r="T110" s="148"/>
      <c r="U110" s="147"/>
      <c r="V110" s="148"/>
      <c r="W110" s="148"/>
    </row>
    <row r="111" spans="2:23" ht="15.75" x14ac:dyDescent="0.25">
      <c r="B111" s="144"/>
      <c r="C111" s="144"/>
      <c r="D111" s="144"/>
      <c r="E111" s="145"/>
      <c r="F111" s="145"/>
      <c r="G111" s="145"/>
      <c r="H111" s="145"/>
      <c r="I111" s="145"/>
      <c r="J111" s="145"/>
      <c r="K111" s="145"/>
      <c r="L111" s="145"/>
      <c r="M111" s="145"/>
      <c r="N111" s="146"/>
      <c r="O111" s="145"/>
      <c r="P111" s="145"/>
      <c r="Q111" s="145"/>
      <c r="R111" s="147"/>
      <c r="S111" s="148"/>
      <c r="T111" s="148"/>
      <c r="U111" s="147"/>
      <c r="V111" s="148"/>
      <c r="W111" s="148"/>
    </row>
    <row r="112" spans="2:23" ht="15.75" x14ac:dyDescent="0.25">
      <c r="B112" s="144"/>
      <c r="C112" s="144"/>
      <c r="D112" s="144"/>
      <c r="E112" s="145"/>
      <c r="F112" s="145"/>
      <c r="G112" s="145"/>
      <c r="H112" s="145"/>
      <c r="I112" s="145"/>
      <c r="J112" s="145"/>
      <c r="K112" s="145"/>
      <c r="L112" s="145"/>
      <c r="M112" s="145"/>
      <c r="N112" s="146"/>
      <c r="O112" s="145"/>
      <c r="P112" s="145"/>
      <c r="Q112" s="145"/>
      <c r="R112" s="147"/>
      <c r="S112" s="148"/>
      <c r="T112" s="148"/>
      <c r="U112" s="147"/>
      <c r="V112" s="148"/>
      <c r="W112" s="148"/>
    </row>
    <row r="113" spans="2:23" ht="15.75" x14ac:dyDescent="0.25">
      <c r="B113" s="144"/>
      <c r="C113" s="144"/>
      <c r="D113" s="144"/>
      <c r="E113" s="145"/>
      <c r="F113" s="145"/>
      <c r="G113" s="145"/>
      <c r="H113" s="145"/>
      <c r="I113" s="145"/>
      <c r="J113" s="145"/>
      <c r="K113" s="145"/>
      <c r="L113" s="145"/>
      <c r="M113" s="145"/>
      <c r="N113" s="146"/>
      <c r="O113" s="145"/>
      <c r="P113" s="145"/>
      <c r="Q113" s="145"/>
      <c r="R113" s="147"/>
      <c r="S113" s="148"/>
      <c r="T113" s="148"/>
      <c r="U113" s="147"/>
      <c r="V113" s="148"/>
      <c r="W113" s="148"/>
    </row>
    <row r="114" spans="2:23" ht="15.75" x14ac:dyDescent="0.25">
      <c r="B114" s="144"/>
      <c r="C114" s="144"/>
      <c r="D114" s="144"/>
      <c r="E114" s="145"/>
      <c r="F114" s="145"/>
      <c r="G114" s="145"/>
      <c r="H114" s="145"/>
      <c r="I114" s="145"/>
      <c r="J114" s="145"/>
      <c r="K114" s="145"/>
      <c r="L114" s="145"/>
      <c r="M114" s="145"/>
      <c r="N114" s="146"/>
      <c r="O114" s="145"/>
      <c r="P114" s="145"/>
      <c r="Q114" s="145"/>
      <c r="R114" s="147"/>
      <c r="S114" s="148"/>
      <c r="T114" s="148"/>
      <c r="U114" s="147"/>
      <c r="V114" s="148"/>
      <c r="W114" s="148"/>
    </row>
    <row r="115" spans="2:23" ht="15.75" x14ac:dyDescent="0.25">
      <c r="B115" s="144"/>
      <c r="C115" s="144"/>
      <c r="D115" s="144"/>
      <c r="E115" s="145"/>
      <c r="F115" s="145"/>
      <c r="G115" s="145"/>
      <c r="H115" s="145"/>
      <c r="I115" s="145"/>
      <c r="J115" s="145"/>
      <c r="K115" s="145"/>
      <c r="L115" s="145"/>
      <c r="M115" s="145"/>
      <c r="N115" s="146"/>
      <c r="O115" s="145"/>
      <c r="P115" s="145"/>
      <c r="Q115" s="145"/>
      <c r="R115" s="147"/>
      <c r="S115" s="148"/>
      <c r="T115" s="148"/>
      <c r="U115" s="147"/>
      <c r="V115" s="148"/>
      <c r="W115" s="148"/>
    </row>
    <row r="116" spans="2:23" ht="15.75" x14ac:dyDescent="0.25">
      <c r="B116" s="144"/>
      <c r="C116" s="144"/>
      <c r="D116" s="144"/>
      <c r="E116" s="145"/>
      <c r="F116" s="145"/>
      <c r="G116" s="145"/>
      <c r="H116" s="145"/>
      <c r="I116" s="145"/>
      <c r="J116" s="145"/>
      <c r="K116" s="145"/>
      <c r="L116" s="145"/>
      <c r="M116" s="145"/>
      <c r="N116" s="146"/>
      <c r="O116" s="145"/>
      <c r="P116" s="145"/>
      <c r="Q116" s="145"/>
      <c r="R116" s="147"/>
      <c r="S116" s="148"/>
      <c r="T116" s="148"/>
      <c r="U116" s="147"/>
      <c r="V116" s="148"/>
      <c r="W116" s="148"/>
    </row>
    <row r="117" spans="2:23" ht="15.75" x14ac:dyDescent="0.25">
      <c r="B117" s="144"/>
      <c r="C117" s="144"/>
      <c r="D117" s="144"/>
      <c r="E117" s="145"/>
      <c r="F117" s="145"/>
      <c r="G117" s="145"/>
      <c r="H117" s="145"/>
      <c r="I117" s="145"/>
      <c r="J117" s="145"/>
      <c r="K117" s="145"/>
      <c r="L117" s="145"/>
      <c r="M117" s="145"/>
      <c r="N117" s="146"/>
      <c r="O117" s="145"/>
      <c r="P117" s="145"/>
      <c r="Q117" s="145"/>
      <c r="R117" s="147"/>
      <c r="S117" s="148"/>
      <c r="T117" s="148"/>
      <c r="U117" s="147"/>
      <c r="V117" s="148"/>
      <c r="W117" s="148"/>
    </row>
    <row r="118" spans="2:23" ht="15.75" x14ac:dyDescent="0.25">
      <c r="B118" s="144"/>
      <c r="C118" s="144"/>
      <c r="D118" s="144"/>
      <c r="E118" s="145"/>
      <c r="F118" s="145"/>
      <c r="G118" s="145"/>
      <c r="H118" s="145"/>
      <c r="I118" s="145"/>
      <c r="J118" s="145"/>
      <c r="K118" s="145"/>
      <c r="L118" s="145"/>
      <c r="M118" s="145"/>
      <c r="N118" s="146"/>
      <c r="O118" s="145"/>
      <c r="P118" s="145"/>
      <c r="Q118" s="145"/>
      <c r="R118" s="147"/>
      <c r="S118" s="148"/>
      <c r="T118" s="148"/>
      <c r="U118" s="147"/>
      <c r="V118" s="148"/>
      <c r="W118" s="148"/>
    </row>
    <row r="119" spans="2:23" ht="15.75" x14ac:dyDescent="0.25">
      <c r="B119" s="144"/>
      <c r="C119" s="144"/>
      <c r="D119" s="144"/>
      <c r="E119" s="145"/>
      <c r="F119" s="145"/>
      <c r="G119" s="145"/>
      <c r="H119" s="145"/>
      <c r="I119" s="145"/>
      <c r="J119" s="145"/>
      <c r="K119" s="145"/>
      <c r="L119" s="145"/>
      <c r="M119" s="145"/>
      <c r="N119" s="146"/>
      <c r="O119" s="145"/>
      <c r="P119" s="145"/>
      <c r="Q119" s="145"/>
      <c r="R119" s="147"/>
      <c r="S119" s="148"/>
      <c r="T119" s="148"/>
      <c r="U119" s="147"/>
      <c r="V119" s="148"/>
      <c r="W119" s="148"/>
    </row>
    <row r="120" spans="2:23" ht="15.75" x14ac:dyDescent="0.25">
      <c r="B120" s="144"/>
      <c r="C120" s="144"/>
      <c r="D120" s="144"/>
      <c r="E120" s="145"/>
      <c r="F120" s="145"/>
      <c r="G120" s="145"/>
      <c r="H120" s="145"/>
      <c r="I120" s="145"/>
      <c r="J120" s="145"/>
      <c r="K120" s="145"/>
      <c r="L120" s="145"/>
      <c r="M120" s="145"/>
      <c r="N120" s="146"/>
      <c r="O120" s="145"/>
      <c r="P120" s="145"/>
      <c r="Q120" s="145"/>
      <c r="R120" s="147"/>
      <c r="S120" s="148"/>
      <c r="T120" s="148"/>
      <c r="U120" s="147"/>
      <c r="V120" s="148"/>
      <c r="W120" s="148"/>
    </row>
    <row r="121" spans="2:23" ht="15.75" x14ac:dyDescent="0.25">
      <c r="B121" s="144"/>
      <c r="C121" s="144"/>
      <c r="D121" s="144"/>
      <c r="E121" s="145"/>
      <c r="F121" s="145"/>
      <c r="G121" s="145"/>
      <c r="H121" s="145"/>
      <c r="I121" s="145"/>
      <c r="J121" s="145"/>
      <c r="K121" s="145"/>
      <c r="L121" s="145"/>
      <c r="M121" s="145"/>
      <c r="N121" s="146"/>
      <c r="O121" s="145"/>
      <c r="P121" s="145"/>
      <c r="Q121" s="145"/>
      <c r="R121" s="147"/>
      <c r="S121" s="148"/>
      <c r="T121" s="148"/>
      <c r="U121" s="147"/>
      <c r="V121" s="148"/>
      <c r="W121" s="148"/>
    </row>
    <row r="122" spans="2:23" ht="15.75" x14ac:dyDescent="0.25">
      <c r="B122" s="144"/>
      <c r="C122" s="144"/>
      <c r="D122" s="144"/>
      <c r="E122" s="145"/>
      <c r="F122" s="145"/>
      <c r="G122" s="145"/>
      <c r="H122" s="145"/>
      <c r="I122" s="145"/>
      <c r="J122" s="145"/>
      <c r="K122" s="145"/>
      <c r="L122" s="145"/>
      <c r="M122" s="145"/>
      <c r="N122" s="146"/>
      <c r="O122" s="145"/>
      <c r="P122" s="145"/>
      <c r="Q122" s="145"/>
      <c r="R122" s="147"/>
      <c r="S122" s="148"/>
      <c r="T122" s="148"/>
      <c r="U122" s="147"/>
      <c r="V122" s="148"/>
      <c r="W122" s="148"/>
    </row>
    <row r="123" spans="2:23" ht="15.75" x14ac:dyDescent="0.25">
      <c r="B123" s="144"/>
      <c r="C123" s="144"/>
      <c r="D123" s="144"/>
      <c r="E123" s="145"/>
      <c r="F123" s="145"/>
      <c r="G123" s="145"/>
      <c r="H123" s="145"/>
      <c r="I123" s="145"/>
      <c r="J123" s="145"/>
      <c r="K123" s="145"/>
      <c r="L123" s="145"/>
      <c r="M123" s="145"/>
      <c r="N123" s="146"/>
      <c r="O123" s="145"/>
      <c r="P123" s="145"/>
      <c r="Q123" s="145"/>
      <c r="R123" s="147"/>
      <c r="S123" s="148"/>
      <c r="T123" s="148"/>
      <c r="U123" s="147"/>
      <c r="V123" s="148"/>
      <c r="W123" s="148"/>
    </row>
    <row r="124" spans="2:23" ht="15.75" x14ac:dyDescent="0.25">
      <c r="B124" s="144"/>
      <c r="C124" s="144"/>
      <c r="D124" s="144"/>
      <c r="E124" s="145"/>
      <c r="F124" s="145"/>
      <c r="G124" s="145"/>
      <c r="H124" s="145"/>
      <c r="I124" s="145"/>
      <c r="J124" s="145"/>
      <c r="K124" s="145"/>
      <c r="L124" s="145"/>
      <c r="M124" s="145"/>
      <c r="N124" s="146"/>
      <c r="O124" s="145"/>
      <c r="P124" s="145"/>
      <c r="Q124" s="145"/>
      <c r="R124" s="147"/>
      <c r="S124" s="148"/>
      <c r="T124" s="148"/>
      <c r="U124" s="147"/>
      <c r="V124" s="148"/>
      <c r="W124" s="148"/>
    </row>
    <row r="125" spans="2:23" ht="15.75" x14ac:dyDescent="0.25">
      <c r="B125" s="144"/>
      <c r="C125" s="144"/>
      <c r="D125" s="144"/>
      <c r="E125" s="145"/>
      <c r="F125" s="145"/>
      <c r="G125" s="145"/>
      <c r="H125" s="145"/>
      <c r="I125" s="145"/>
      <c r="J125" s="145"/>
      <c r="K125" s="145"/>
      <c r="L125" s="145"/>
      <c r="M125" s="145"/>
      <c r="N125" s="146"/>
      <c r="O125" s="145"/>
      <c r="P125" s="145"/>
      <c r="Q125" s="145"/>
      <c r="R125" s="147"/>
      <c r="S125" s="148"/>
      <c r="T125" s="148"/>
      <c r="U125" s="147"/>
      <c r="V125" s="148"/>
      <c r="W125" s="148"/>
    </row>
    <row r="126" spans="2:23" ht="15.75" x14ac:dyDescent="0.25">
      <c r="B126" s="144"/>
      <c r="C126" s="144"/>
      <c r="D126" s="144"/>
      <c r="E126" s="145"/>
      <c r="F126" s="145"/>
      <c r="G126" s="145"/>
      <c r="H126" s="145"/>
      <c r="I126" s="145"/>
      <c r="J126" s="145"/>
      <c r="K126" s="145"/>
      <c r="L126" s="145"/>
      <c r="M126" s="145"/>
      <c r="N126" s="146"/>
      <c r="O126" s="145"/>
      <c r="P126" s="145"/>
      <c r="Q126" s="145"/>
      <c r="R126" s="147"/>
      <c r="S126" s="148"/>
      <c r="T126" s="148"/>
      <c r="U126" s="147"/>
      <c r="V126" s="148"/>
      <c r="W126" s="148"/>
    </row>
    <row r="127" spans="2:23" ht="15.75" x14ac:dyDescent="0.25">
      <c r="B127" s="144"/>
      <c r="C127" s="144"/>
      <c r="D127" s="144"/>
      <c r="E127" s="145"/>
      <c r="F127" s="145"/>
      <c r="G127" s="145"/>
      <c r="H127" s="145"/>
      <c r="I127" s="145"/>
      <c r="J127" s="145"/>
      <c r="K127" s="145"/>
      <c r="L127" s="145"/>
      <c r="M127" s="145"/>
      <c r="N127" s="146"/>
      <c r="O127" s="145"/>
      <c r="P127" s="145"/>
      <c r="Q127" s="145"/>
      <c r="R127" s="147"/>
      <c r="S127" s="148"/>
      <c r="T127" s="148"/>
      <c r="U127" s="147"/>
      <c r="V127" s="148"/>
      <c r="W127" s="148"/>
    </row>
    <row r="128" spans="2:23" ht="15.75" x14ac:dyDescent="0.25">
      <c r="B128" s="144"/>
      <c r="C128" s="144"/>
      <c r="D128" s="144"/>
      <c r="E128" s="145"/>
      <c r="F128" s="145"/>
      <c r="G128" s="145"/>
      <c r="H128" s="145"/>
      <c r="I128" s="145"/>
      <c r="J128" s="145"/>
      <c r="K128" s="145"/>
      <c r="L128" s="145"/>
      <c r="M128" s="145"/>
      <c r="N128" s="146"/>
      <c r="O128" s="145"/>
      <c r="P128" s="145"/>
      <c r="Q128" s="145"/>
      <c r="R128" s="147"/>
      <c r="S128" s="148"/>
      <c r="T128" s="148"/>
      <c r="U128" s="147"/>
      <c r="V128" s="148"/>
      <c r="W128" s="148"/>
    </row>
    <row r="129" spans="2:23" ht="15.75" x14ac:dyDescent="0.25">
      <c r="B129" s="144"/>
      <c r="C129" s="144"/>
      <c r="D129" s="144"/>
      <c r="E129" s="145"/>
      <c r="F129" s="145"/>
      <c r="G129" s="145"/>
      <c r="H129" s="145"/>
      <c r="I129" s="145"/>
      <c r="J129" s="145"/>
      <c r="K129" s="145"/>
      <c r="L129" s="145"/>
      <c r="M129" s="145"/>
      <c r="N129" s="146"/>
      <c r="O129" s="145"/>
      <c r="P129" s="145"/>
      <c r="Q129" s="145"/>
      <c r="R129" s="147"/>
      <c r="S129" s="148"/>
      <c r="T129" s="148"/>
      <c r="U129" s="147"/>
      <c r="V129" s="148"/>
      <c r="W129" s="148"/>
    </row>
    <row r="130" spans="2:23" ht="15.75" x14ac:dyDescent="0.25">
      <c r="B130" s="144"/>
      <c r="C130" s="144"/>
      <c r="D130" s="144"/>
      <c r="E130" s="145"/>
      <c r="F130" s="145"/>
      <c r="G130" s="145"/>
      <c r="H130" s="145"/>
      <c r="I130" s="145"/>
      <c r="J130" s="145"/>
      <c r="K130" s="145"/>
      <c r="L130" s="145"/>
      <c r="M130" s="145"/>
      <c r="N130" s="146"/>
      <c r="O130" s="145"/>
      <c r="P130" s="145"/>
      <c r="Q130" s="145"/>
      <c r="R130" s="147"/>
      <c r="S130" s="148"/>
      <c r="T130" s="148"/>
      <c r="U130" s="147"/>
      <c r="V130" s="148"/>
      <c r="W130" s="148"/>
    </row>
    <row r="131" spans="2:23" ht="15.75" x14ac:dyDescent="0.25">
      <c r="B131" s="144"/>
      <c r="C131" s="144"/>
      <c r="D131" s="144"/>
      <c r="E131" s="145"/>
      <c r="F131" s="145"/>
      <c r="G131" s="145"/>
      <c r="H131" s="145"/>
      <c r="I131" s="145"/>
      <c r="J131" s="145"/>
      <c r="K131" s="145"/>
      <c r="L131" s="145"/>
      <c r="M131" s="145"/>
      <c r="N131" s="146"/>
      <c r="O131" s="145"/>
      <c r="P131" s="145"/>
      <c r="Q131" s="145"/>
      <c r="R131" s="147"/>
      <c r="S131" s="148"/>
      <c r="T131" s="148"/>
      <c r="U131" s="147"/>
      <c r="V131" s="148"/>
      <c r="W131" s="148"/>
    </row>
    <row r="132" spans="2:23" ht="15.75" x14ac:dyDescent="0.25">
      <c r="B132" s="144"/>
      <c r="C132" s="144"/>
      <c r="D132" s="144"/>
      <c r="E132" s="145"/>
      <c r="F132" s="145"/>
      <c r="G132" s="145"/>
      <c r="H132" s="145"/>
      <c r="I132" s="145"/>
      <c r="J132" s="145"/>
      <c r="K132" s="145"/>
      <c r="L132" s="145"/>
      <c r="M132" s="145"/>
      <c r="N132" s="146"/>
      <c r="O132" s="145"/>
      <c r="P132" s="145"/>
      <c r="Q132" s="145"/>
      <c r="R132" s="147"/>
      <c r="S132" s="148"/>
      <c r="T132" s="148"/>
      <c r="U132" s="147"/>
      <c r="V132" s="148"/>
      <c r="W132" s="148"/>
    </row>
    <row r="133" spans="2:23" ht="15.75" x14ac:dyDescent="0.25">
      <c r="B133" s="144"/>
      <c r="C133" s="144"/>
      <c r="D133" s="144"/>
      <c r="E133" s="145"/>
      <c r="F133" s="145"/>
      <c r="G133" s="145"/>
      <c r="H133" s="145"/>
      <c r="I133" s="145"/>
      <c r="J133" s="145"/>
      <c r="K133" s="145"/>
      <c r="L133" s="145"/>
      <c r="M133" s="145"/>
      <c r="N133" s="146"/>
      <c r="O133" s="145"/>
      <c r="P133" s="145"/>
      <c r="Q133" s="145"/>
      <c r="R133" s="147"/>
      <c r="S133" s="148"/>
      <c r="T133" s="148"/>
      <c r="U133" s="147"/>
      <c r="V133" s="148"/>
      <c r="W133" s="148"/>
    </row>
    <row r="134" spans="2:23" ht="15.75" x14ac:dyDescent="0.25">
      <c r="B134" s="144"/>
      <c r="C134" s="144"/>
      <c r="D134" s="144"/>
      <c r="E134" s="145"/>
      <c r="F134" s="145"/>
      <c r="G134" s="145"/>
      <c r="H134" s="145"/>
      <c r="I134" s="145"/>
      <c r="J134" s="145"/>
      <c r="K134" s="145"/>
      <c r="L134" s="145"/>
      <c r="M134" s="145"/>
      <c r="N134" s="146"/>
      <c r="O134" s="145"/>
      <c r="P134" s="145"/>
      <c r="Q134" s="145"/>
      <c r="R134" s="147"/>
      <c r="S134" s="148"/>
      <c r="T134" s="148"/>
      <c r="U134" s="147"/>
      <c r="V134" s="148"/>
      <c r="W134" s="148"/>
    </row>
    <row r="135" spans="2:23" ht="15.75" x14ac:dyDescent="0.25">
      <c r="B135" s="144"/>
      <c r="C135" s="144"/>
      <c r="D135" s="144"/>
      <c r="E135" s="145"/>
      <c r="F135" s="145"/>
      <c r="G135" s="145"/>
      <c r="H135" s="145"/>
      <c r="I135" s="145"/>
      <c r="J135" s="145"/>
      <c r="K135" s="145"/>
      <c r="L135" s="145"/>
      <c r="M135" s="145"/>
      <c r="N135" s="146"/>
      <c r="O135" s="145"/>
      <c r="P135" s="145"/>
      <c r="Q135" s="145"/>
      <c r="R135" s="147"/>
      <c r="S135" s="148"/>
      <c r="T135" s="148"/>
      <c r="U135" s="147"/>
      <c r="V135" s="148"/>
      <c r="W135" s="148"/>
    </row>
    <row r="136" spans="2:23" x14ac:dyDescent="0.25">
      <c r="B136" s="125"/>
      <c r="C136" s="125"/>
      <c r="D136" s="125"/>
      <c r="E136" s="126"/>
      <c r="F136" s="126"/>
      <c r="G136" s="126"/>
      <c r="H136" s="126"/>
      <c r="I136" s="126"/>
      <c r="J136" s="126"/>
      <c r="K136" s="126"/>
      <c r="L136" s="126"/>
      <c r="M136" s="126"/>
      <c r="N136" s="127"/>
      <c r="O136" s="126"/>
      <c r="P136" s="126"/>
      <c r="Q136" s="126"/>
      <c r="R136" s="128"/>
      <c r="S136" s="129"/>
      <c r="T136" s="129"/>
      <c r="U136" s="128"/>
      <c r="V136" s="129"/>
      <c r="W136" s="129"/>
    </row>
    <row r="137" spans="2:23" x14ac:dyDescent="0.25">
      <c r="B137" s="125"/>
      <c r="C137" s="125"/>
      <c r="D137" s="125"/>
      <c r="E137" s="126"/>
      <c r="F137" s="126"/>
      <c r="G137" s="126"/>
      <c r="H137" s="126"/>
      <c r="I137" s="126"/>
      <c r="J137" s="126"/>
      <c r="K137" s="126"/>
      <c r="L137" s="126"/>
      <c r="M137" s="126"/>
      <c r="N137" s="127"/>
      <c r="O137" s="126"/>
      <c r="P137" s="126"/>
      <c r="Q137" s="126"/>
      <c r="R137" s="128"/>
      <c r="S137" s="129"/>
      <c r="T137" s="129"/>
      <c r="U137" s="128"/>
      <c r="V137" s="129"/>
      <c r="W137" s="129"/>
    </row>
    <row r="138" spans="2:23" x14ac:dyDescent="0.25">
      <c r="B138" s="125"/>
      <c r="C138" s="125"/>
      <c r="D138" s="125"/>
      <c r="E138" s="126"/>
      <c r="F138" s="126"/>
      <c r="G138" s="126"/>
      <c r="H138" s="126"/>
      <c r="I138" s="126"/>
      <c r="J138" s="126"/>
      <c r="K138" s="126"/>
      <c r="L138" s="126"/>
      <c r="M138" s="126"/>
      <c r="N138" s="127"/>
      <c r="O138" s="126"/>
      <c r="P138" s="126"/>
      <c r="Q138" s="126"/>
      <c r="R138" s="128"/>
      <c r="S138" s="129"/>
      <c r="T138" s="129"/>
      <c r="U138" s="128"/>
      <c r="V138" s="129"/>
      <c r="W138" s="129"/>
    </row>
    <row r="139" spans="2:23" x14ac:dyDescent="0.25">
      <c r="B139" s="125"/>
      <c r="C139" s="125"/>
      <c r="D139" s="125"/>
      <c r="E139" s="126"/>
      <c r="F139" s="126"/>
      <c r="G139" s="126"/>
      <c r="H139" s="126"/>
      <c r="I139" s="126"/>
      <c r="J139" s="126"/>
      <c r="K139" s="126"/>
      <c r="L139" s="126"/>
      <c r="M139" s="126"/>
      <c r="N139" s="127"/>
      <c r="O139" s="126"/>
      <c r="P139" s="126"/>
      <c r="Q139" s="126"/>
      <c r="R139" s="128"/>
      <c r="S139" s="129"/>
      <c r="T139" s="129"/>
      <c r="U139" s="128"/>
      <c r="V139" s="129"/>
      <c r="W139" s="129"/>
    </row>
    <row r="140" spans="2:23" x14ac:dyDescent="0.25">
      <c r="B140" s="125"/>
      <c r="C140" s="125"/>
      <c r="D140" s="125"/>
      <c r="E140" s="126"/>
      <c r="F140" s="126"/>
      <c r="G140" s="126"/>
      <c r="H140" s="126"/>
      <c r="I140" s="126"/>
      <c r="J140" s="126"/>
      <c r="K140" s="126"/>
      <c r="L140" s="126"/>
      <c r="M140" s="126"/>
      <c r="N140" s="127"/>
      <c r="O140" s="126"/>
      <c r="P140" s="126"/>
      <c r="Q140" s="126"/>
      <c r="R140" s="128"/>
      <c r="S140" s="129"/>
      <c r="T140" s="129"/>
      <c r="U140" s="128"/>
      <c r="V140" s="129"/>
      <c r="W140" s="129"/>
    </row>
    <row r="141" spans="2:23" x14ac:dyDescent="0.25">
      <c r="B141" s="125"/>
      <c r="C141" s="125"/>
      <c r="D141" s="125"/>
      <c r="E141" s="126"/>
      <c r="F141" s="126"/>
      <c r="G141" s="126"/>
      <c r="H141" s="126"/>
      <c r="I141" s="126"/>
      <c r="J141" s="126"/>
      <c r="K141" s="126"/>
      <c r="L141" s="126"/>
      <c r="M141" s="126"/>
      <c r="N141" s="127"/>
      <c r="O141" s="126"/>
      <c r="P141" s="126"/>
      <c r="Q141" s="126"/>
      <c r="R141" s="128"/>
      <c r="S141" s="129"/>
      <c r="T141" s="129"/>
      <c r="U141" s="128"/>
      <c r="V141" s="129"/>
      <c r="W141" s="129"/>
    </row>
    <row r="142" spans="2:23" x14ac:dyDescent="0.25">
      <c r="B142" s="125"/>
      <c r="C142" s="125"/>
      <c r="D142" s="125"/>
      <c r="E142" s="126"/>
      <c r="F142" s="126"/>
      <c r="G142" s="126"/>
      <c r="H142" s="126"/>
      <c r="I142" s="126"/>
      <c r="J142" s="126"/>
      <c r="K142" s="126"/>
      <c r="L142" s="126"/>
      <c r="M142" s="126"/>
      <c r="N142" s="127"/>
      <c r="O142" s="126"/>
      <c r="P142" s="126"/>
      <c r="Q142" s="126"/>
      <c r="R142" s="128"/>
      <c r="S142" s="129"/>
      <c r="T142" s="129"/>
      <c r="U142" s="128"/>
      <c r="V142" s="129"/>
      <c r="W142" s="129"/>
    </row>
    <row r="143" spans="2:23" x14ac:dyDescent="0.25">
      <c r="B143" s="125"/>
      <c r="C143" s="125"/>
      <c r="D143" s="125"/>
      <c r="E143" s="126"/>
      <c r="F143" s="126"/>
      <c r="G143" s="126"/>
      <c r="H143" s="126"/>
      <c r="I143" s="126"/>
      <c r="J143" s="126"/>
      <c r="K143" s="126"/>
      <c r="L143" s="126"/>
      <c r="M143" s="126"/>
      <c r="N143" s="127"/>
      <c r="O143" s="126"/>
      <c r="P143" s="126"/>
      <c r="Q143" s="126"/>
      <c r="R143" s="128"/>
      <c r="S143" s="129"/>
      <c r="T143" s="129"/>
      <c r="U143" s="128"/>
      <c r="V143" s="129"/>
      <c r="W143" s="129"/>
    </row>
    <row r="144" spans="2:23" x14ac:dyDescent="0.25">
      <c r="B144" s="125"/>
      <c r="C144" s="125"/>
      <c r="D144" s="125"/>
      <c r="E144" s="126"/>
      <c r="F144" s="126"/>
      <c r="G144" s="126"/>
      <c r="H144" s="126"/>
      <c r="I144" s="126"/>
      <c r="J144" s="126"/>
      <c r="K144" s="126"/>
      <c r="L144" s="126"/>
      <c r="M144" s="126"/>
      <c r="N144" s="127"/>
      <c r="O144" s="126"/>
      <c r="P144" s="126"/>
      <c r="Q144" s="126"/>
      <c r="R144" s="128"/>
      <c r="S144" s="129"/>
      <c r="T144" s="129"/>
      <c r="U144" s="128"/>
      <c r="V144" s="129"/>
      <c r="W144" s="129"/>
    </row>
    <row r="145" spans="2:23" x14ac:dyDescent="0.25">
      <c r="B145" s="125"/>
      <c r="C145" s="125"/>
      <c r="D145" s="125"/>
      <c r="E145" s="126"/>
      <c r="F145" s="126"/>
      <c r="G145" s="126"/>
      <c r="H145" s="126"/>
      <c r="I145" s="126"/>
      <c r="J145" s="126"/>
      <c r="K145" s="126"/>
      <c r="L145" s="126"/>
      <c r="M145" s="126"/>
      <c r="N145" s="127"/>
      <c r="O145" s="126"/>
      <c r="P145" s="126"/>
      <c r="Q145" s="126"/>
      <c r="R145" s="128"/>
      <c r="S145" s="129"/>
      <c r="T145" s="129"/>
      <c r="U145" s="128"/>
      <c r="V145" s="129"/>
      <c r="W145" s="129"/>
    </row>
    <row r="146" spans="2:23" x14ac:dyDescent="0.25">
      <c r="B146" s="125"/>
      <c r="C146" s="125"/>
      <c r="D146" s="125"/>
      <c r="E146" s="126"/>
      <c r="F146" s="126"/>
      <c r="G146" s="126"/>
      <c r="H146" s="126"/>
      <c r="I146" s="126"/>
      <c r="J146" s="126"/>
      <c r="K146" s="126"/>
      <c r="L146" s="126"/>
      <c r="M146" s="126"/>
      <c r="N146" s="127"/>
      <c r="O146" s="126"/>
      <c r="P146" s="126"/>
      <c r="Q146" s="126"/>
      <c r="R146" s="128"/>
      <c r="S146" s="129"/>
      <c r="T146" s="129"/>
      <c r="U146" s="128"/>
      <c r="V146" s="129"/>
      <c r="W146" s="129"/>
    </row>
    <row r="147" spans="2:23" x14ac:dyDescent="0.25">
      <c r="B147" s="125"/>
      <c r="C147" s="125"/>
      <c r="D147" s="125"/>
      <c r="E147" s="126"/>
      <c r="F147" s="126"/>
      <c r="G147" s="126"/>
      <c r="H147" s="126"/>
      <c r="I147" s="126"/>
      <c r="J147" s="126"/>
      <c r="K147" s="126"/>
      <c r="L147" s="126"/>
      <c r="M147" s="126"/>
      <c r="N147" s="127"/>
      <c r="O147" s="126"/>
      <c r="P147" s="126"/>
      <c r="Q147" s="126"/>
      <c r="R147" s="128"/>
      <c r="S147" s="129"/>
      <c r="T147" s="129"/>
      <c r="U147" s="128"/>
      <c r="V147" s="129"/>
      <c r="W147" s="129"/>
    </row>
    <row r="148" spans="2:23" x14ac:dyDescent="0.25">
      <c r="B148" s="125"/>
      <c r="C148" s="125"/>
      <c r="D148" s="125"/>
      <c r="E148" s="126"/>
      <c r="F148" s="126"/>
      <c r="G148" s="126"/>
      <c r="H148" s="126"/>
      <c r="I148" s="126"/>
      <c r="J148" s="126"/>
      <c r="K148" s="126"/>
      <c r="L148" s="126"/>
      <c r="M148" s="126"/>
      <c r="N148" s="127"/>
      <c r="O148" s="126"/>
      <c r="P148" s="126"/>
      <c r="Q148" s="126"/>
      <c r="R148" s="128"/>
      <c r="S148" s="129"/>
      <c r="T148" s="129"/>
      <c r="U148" s="128"/>
      <c r="V148" s="129"/>
      <c r="W148" s="129"/>
    </row>
    <row r="149" spans="2:23" x14ac:dyDescent="0.25">
      <c r="B149" s="125"/>
      <c r="C149" s="125"/>
      <c r="D149" s="125"/>
      <c r="E149" s="126"/>
      <c r="F149" s="126"/>
      <c r="G149" s="126"/>
      <c r="H149" s="126"/>
      <c r="I149" s="126"/>
      <c r="J149" s="126"/>
      <c r="K149" s="126"/>
      <c r="L149" s="126"/>
      <c r="M149" s="126"/>
      <c r="N149" s="127"/>
      <c r="O149" s="126"/>
      <c r="P149" s="126"/>
      <c r="Q149" s="126"/>
      <c r="R149" s="128"/>
      <c r="S149" s="129"/>
      <c r="T149" s="129"/>
      <c r="U149" s="128"/>
      <c r="V149" s="129"/>
      <c r="W149" s="129"/>
    </row>
    <row r="150" spans="2:23" x14ac:dyDescent="0.25">
      <c r="B150" s="125"/>
      <c r="C150" s="125"/>
      <c r="D150" s="125"/>
      <c r="E150" s="126"/>
      <c r="F150" s="126"/>
      <c r="G150" s="126"/>
      <c r="H150" s="126"/>
      <c r="I150" s="126"/>
      <c r="J150" s="126"/>
      <c r="K150" s="126"/>
      <c r="L150" s="126"/>
      <c r="M150" s="126"/>
      <c r="N150" s="127"/>
      <c r="O150" s="126"/>
      <c r="P150" s="126"/>
      <c r="Q150" s="126"/>
      <c r="R150" s="128"/>
      <c r="S150" s="129"/>
      <c r="T150" s="129"/>
      <c r="U150" s="128"/>
      <c r="V150" s="129"/>
      <c r="W150" s="129"/>
    </row>
    <row r="151" spans="2:23" x14ac:dyDescent="0.25">
      <c r="B151" s="125"/>
      <c r="C151" s="125"/>
      <c r="D151" s="125"/>
      <c r="E151" s="126"/>
      <c r="F151" s="126"/>
      <c r="G151" s="126"/>
      <c r="H151" s="126"/>
      <c r="I151" s="126"/>
      <c r="J151" s="126"/>
      <c r="K151" s="126"/>
      <c r="L151" s="126"/>
      <c r="M151" s="126"/>
      <c r="N151" s="127"/>
      <c r="O151" s="126"/>
      <c r="P151" s="126"/>
      <c r="Q151" s="126"/>
      <c r="R151" s="128"/>
      <c r="S151" s="129"/>
      <c r="T151" s="129"/>
      <c r="U151" s="128"/>
      <c r="V151" s="129"/>
      <c r="W151" s="129"/>
    </row>
    <row r="152" spans="2:23" x14ac:dyDescent="0.25">
      <c r="B152" s="125"/>
      <c r="C152" s="125"/>
      <c r="D152" s="125"/>
      <c r="E152" s="126"/>
      <c r="F152" s="126"/>
      <c r="G152" s="126"/>
      <c r="H152" s="126"/>
      <c r="I152" s="126"/>
      <c r="J152" s="126"/>
      <c r="K152" s="126"/>
      <c r="L152" s="126"/>
      <c r="M152" s="126"/>
      <c r="N152" s="127"/>
      <c r="O152" s="126"/>
      <c r="P152" s="126"/>
      <c r="Q152" s="126"/>
      <c r="R152" s="128"/>
      <c r="S152" s="129"/>
      <c r="T152" s="129"/>
      <c r="U152" s="128"/>
      <c r="V152" s="129"/>
      <c r="W152" s="129"/>
    </row>
    <row r="153" spans="2:23" x14ac:dyDescent="0.25">
      <c r="B153" s="125"/>
      <c r="C153" s="125"/>
      <c r="D153" s="125"/>
      <c r="E153" s="126"/>
      <c r="F153" s="126"/>
      <c r="G153" s="126"/>
      <c r="H153" s="126"/>
      <c r="I153" s="126"/>
      <c r="J153" s="126"/>
      <c r="K153" s="126"/>
      <c r="L153" s="126"/>
      <c r="M153" s="126"/>
      <c r="N153" s="127"/>
      <c r="O153" s="126"/>
      <c r="P153" s="126"/>
      <c r="Q153" s="126"/>
      <c r="R153" s="128"/>
      <c r="S153" s="129"/>
      <c r="T153" s="129"/>
      <c r="U153" s="128"/>
      <c r="V153" s="129"/>
      <c r="W153" s="129"/>
    </row>
    <row r="154" spans="2:23" x14ac:dyDescent="0.25">
      <c r="B154" s="125"/>
      <c r="C154" s="125"/>
      <c r="D154" s="125"/>
      <c r="E154" s="126"/>
      <c r="F154" s="126"/>
      <c r="G154" s="126"/>
      <c r="H154" s="126"/>
      <c r="I154" s="126"/>
      <c r="J154" s="126"/>
      <c r="K154" s="126"/>
      <c r="L154" s="126"/>
      <c r="M154" s="126"/>
      <c r="N154" s="127"/>
      <c r="O154" s="126"/>
      <c r="P154" s="126"/>
      <c r="Q154" s="126"/>
      <c r="R154" s="128"/>
      <c r="S154" s="129"/>
      <c r="T154" s="129"/>
      <c r="U154" s="128"/>
      <c r="V154" s="129"/>
      <c r="W154" s="129"/>
    </row>
    <row r="155" spans="2:23" x14ac:dyDescent="0.25">
      <c r="B155" s="125"/>
      <c r="C155" s="125"/>
      <c r="D155" s="125"/>
      <c r="E155" s="126"/>
      <c r="F155" s="126"/>
      <c r="G155" s="126"/>
      <c r="H155" s="126"/>
      <c r="I155" s="126"/>
      <c r="J155" s="126"/>
      <c r="K155" s="126"/>
      <c r="L155" s="126"/>
      <c r="M155" s="126"/>
      <c r="N155" s="127"/>
      <c r="O155" s="126"/>
      <c r="P155" s="126"/>
      <c r="Q155" s="126"/>
      <c r="R155" s="128"/>
      <c r="S155" s="129"/>
      <c r="T155" s="129"/>
      <c r="U155" s="128"/>
      <c r="V155" s="129"/>
      <c r="W155" s="129"/>
    </row>
    <row r="156" spans="2:23" x14ac:dyDescent="0.25">
      <c r="B156" s="125"/>
      <c r="C156" s="125"/>
      <c r="D156" s="125"/>
      <c r="E156" s="126"/>
      <c r="F156" s="126"/>
      <c r="G156" s="126"/>
      <c r="H156" s="126"/>
      <c r="I156" s="126"/>
      <c r="J156" s="126"/>
      <c r="K156" s="126"/>
      <c r="L156" s="126"/>
      <c r="M156" s="126"/>
      <c r="N156" s="127"/>
      <c r="O156" s="126"/>
      <c r="P156" s="126"/>
      <c r="Q156" s="126"/>
      <c r="R156" s="128"/>
      <c r="S156" s="129"/>
      <c r="T156" s="129"/>
      <c r="U156" s="128"/>
      <c r="V156" s="129"/>
      <c r="W156" s="129"/>
    </row>
    <row r="157" spans="2:23" x14ac:dyDescent="0.25">
      <c r="B157" s="125"/>
      <c r="C157" s="125"/>
      <c r="D157" s="125"/>
      <c r="E157" s="126"/>
      <c r="F157" s="126"/>
      <c r="G157" s="126"/>
      <c r="H157" s="126"/>
      <c r="I157" s="126"/>
      <c r="J157" s="126"/>
      <c r="K157" s="126"/>
      <c r="L157" s="126"/>
      <c r="M157" s="126"/>
      <c r="N157" s="127"/>
      <c r="O157" s="126"/>
      <c r="P157" s="126"/>
      <c r="Q157" s="126"/>
      <c r="R157" s="128"/>
      <c r="S157" s="129"/>
      <c r="T157" s="129"/>
      <c r="U157" s="128"/>
      <c r="V157" s="129"/>
      <c r="W157" s="129"/>
    </row>
    <row r="158" spans="2:23" x14ac:dyDescent="0.25">
      <c r="B158" s="125"/>
      <c r="C158" s="125"/>
      <c r="D158" s="125"/>
      <c r="E158" s="126"/>
      <c r="F158" s="126"/>
      <c r="G158" s="126"/>
      <c r="H158" s="126"/>
      <c r="I158" s="126"/>
      <c r="J158" s="126"/>
      <c r="K158" s="126"/>
      <c r="L158" s="126"/>
      <c r="M158" s="126"/>
      <c r="N158" s="127"/>
      <c r="O158" s="126"/>
      <c r="P158" s="126"/>
      <c r="Q158" s="126"/>
      <c r="R158" s="128"/>
      <c r="S158" s="129"/>
      <c r="T158" s="129"/>
      <c r="U158" s="128"/>
      <c r="V158" s="129"/>
      <c r="W158" s="129"/>
    </row>
    <row r="159" spans="2:23" x14ac:dyDescent="0.25">
      <c r="B159" s="125"/>
      <c r="C159" s="125"/>
      <c r="D159" s="125"/>
      <c r="E159" s="126"/>
      <c r="F159" s="126"/>
      <c r="G159" s="126"/>
      <c r="H159" s="126"/>
      <c r="I159" s="126"/>
      <c r="J159" s="126"/>
      <c r="K159" s="126"/>
      <c r="L159" s="126"/>
      <c r="M159" s="126"/>
      <c r="N159" s="127"/>
      <c r="O159" s="126"/>
      <c r="P159" s="126"/>
      <c r="Q159" s="126"/>
      <c r="R159" s="128"/>
      <c r="S159" s="129"/>
      <c r="T159" s="129"/>
      <c r="U159" s="128"/>
      <c r="V159" s="129"/>
      <c r="W159" s="129"/>
    </row>
    <row r="160" spans="2:23" x14ac:dyDescent="0.25">
      <c r="B160" s="125"/>
      <c r="C160" s="125"/>
      <c r="D160" s="125"/>
      <c r="E160" s="126"/>
      <c r="F160" s="126"/>
      <c r="G160" s="126"/>
      <c r="H160" s="126"/>
      <c r="I160" s="126"/>
      <c r="J160" s="126"/>
      <c r="K160" s="126"/>
      <c r="L160" s="126"/>
      <c r="M160" s="126"/>
      <c r="N160" s="127"/>
      <c r="O160" s="126"/>
      <c r="P160" s="126"/>
      <c r="Q160" s="126"/>
      <c r="R160" s="128"/>
      <c r="S160" s="129"/>
      <c r="T160" s="129"/>
      <c r="U160" s="128"/>
      <c r="V160" s="129"/>
      <c r="W160" s="129"/>
    </row>
    <row r="161" spans="2:23" x14ac:dyDescent="0.25">
      <c r="B161" s="125"/>
      <c r="C161" s="125"/>
      <c r="D161" s="125"/>
      <c r="E161" s="126"/>
      <c r="F161" s="126"/>
      <c r="G161" s="126"/>
      <c r="H161" s="126"/>
      <c r="I161" s="126"/>
      <c r="J161" s="126"/>
      <c r="K161" s="126"/>
      <c r="L161" s="126"/>
      <c r="M161" s="126"/>
      <c r="N161" s="127"/>
      <c r="O161" s="126"/>
      <c r="P161" s="126"/>
      <c r="Q161" s="126"/>
      <c r="R161" s="128"/>
      <c r="S161" s="129"/>
      <c r="T161" s="129"/>
      <c r="U161" s="128"/>
      <c r="V161" s="129"/>
      <c r="W161" s="129"/>
    </row>
    <row r="162" spans="2:23" x14ac:dyDescent="0.25">
      <c r="B162" s="125"/>
      <c r="C162" s="125"/>
      <c r="D162" s="125"/>
      <c r="E162" s="126"/>
      <c r="F162" s="126"/>
      <c r="G162" s="126"/>
      <c r="H162" s="126"/>
      <c r="I162" s="126"/>
      <c r="J162" s="126"/>
      <c r="K162" s="126"/>
      <c r="L162" s="126"/>
      <c r="M162" s="126"/>
      <c r="N162" s="127"/>
      <c r="O162" s="126"/>
      <c r="P162" s="126"/>
      <c r="Q162" s="126"/>
      <c r="R162" s="128"/>
      <c r="S162" s="129"/>
      <c r="T162" s="129"/>
      <c r="U162" s="128"/>
      <c r="V162" s="129"/>
      <c r="W162" s="129"/>
    </row>
    <row r="163" spans="2:23" x14ac:dyDescent="0.25">
      <c r="B163" s="125"/>
      <c r="C163" s="125"/>
      <c r="D163" s="125"/>
      <c r="E163" s="126"/>
      <c r="F163" s="126"/>
      <c r="G163" s="126"/>
      <c r="H163" s="126"/>
      <c r="I163" s="126"/>
      <c r="J163" s="126"/>
      <c r="K163" s="126"/>
      <c r="L163" s="126"/>
      <c r="M163" s="126"/>
      <c r="N163" s="127"/>
      <c r="O163" s="126"/>
      <c r="P163" s="126"/>
      <c r="Q163" s="126"/>
      <c r="R163" s="128"/>
      <c r="S163" s="129"/>
      <c r="T163" s="129"/>
      <c r="U163" s="128"/>
      <c r="V163" s="129"/>
      <c r="W163" s="129"/>
    </row>
    <row r="164" spans="2:23" x14ac:dyDescent="0.25">
      <c r="B164" s="125"/>
      <c r="C164" s="125"/>
      <c r="D164" s="125"/>
      <c r="E164" s="126"/>
      <c r="F164" s="126"/>
      <c r="G164" s="126"/>
      <c r="H164" s="126"/>
      <c r="I164" s="126"/>
      <c r="J164" s="126"/>
      <c r="K164" s="126"/>
      <c r="L164" s="126"/>
      <c r="M164" s="126"/>
      <c r="N164" s="127"/>
      <c r="O164" s="126"/>
      <c r="P164" s="126"/>
      <c r="Q164" s="126"/>
      <c r="R164" s="128"/>
      <c r="S164" s="129"/>
      <c r="T164" s="129"/>
      <c r="U164" s="128"/>
      <c r="V164" s="129"/>
      <c r="W164" s="129"/>
    </row>
    <row r="165" spans="2:23" x14ac:dyDescent="0.25">
      <c r="B165" s="125"/>
      <c r="C165" s="125"/>
      <c r="D165" s="125"/>
      <c r="E165" s="126"/>
      <c r="F165" s="126"/>
      <c r="G165" s="126"/>
      <c r="H165" s="126"/>
      <c r="I165" s="126"/>
      <c r="J165" s="126"/>
      <c r="K165" s="126"/>
      <c r="L165" s="126"/>
      <c r="M165" s="126"/>
      <c r="N165" s="127"/>
      <c r="O165" s="126"/>
      <c r="P165" s="126"/>
      <c r="Q165" s="126"/>
      <c r="R165" s="128"/>
      <c r="S165" s="129"/>
      <c r="T165" s="129"/>
      <c r="U165" s="128"/>
      <c r="V165" s="129"/>
      <c r="W165" s="129"/>
    </row>
    <row r="166" spans="2:23" x14ac:dyDescent="0.25">
      <c r="B166" s="125"/>
      <c r="C166" s="125"/>
      <c r="D166" s="125"/>
      <c r="E166" s="126"/>
      <c r="F166" s="126"/>
      <c r="G166" s="126"/>
      <c r="H166" s="126"/>
      <c r="I166" s="126"/>
      <c r="J166" s="126"/>
      <c r="K166" s="126"/>
      <c r="L166" s="126"/>
      <c r="M166" s="126"/>
      <c r="N166" s="127"/>
      <c r="O166" s="126"/>
      <c r="P166" s="126"/>
      <c r="Q166" s="126"/>
      <c r="R166" s="128"/>
      <c r="S166" s="129"/>
      <c r="T166" s="129"/>
      <c r="U166" s="128"/>
      <c r="V166" s="129"/>
      <c r="W166" s="129"/>
    </row>
    <row r="167" spans="2:23" x14ac:dyDescent="0.25">
      <c r="B167" s="125"/>
      <c r="C167" s="125"/>
      <c r="D167" s="125"/>
      <c r="E167" s="126"/>
      <c r="F167" s="126"/>
      <c r="G167" s="126"/>
      <c r="H167" s="126"/>
      <c r="I167" s="126"/>
      <c r="J167" s="126"/>
      <c r="K167" s="126"/>
      <c r="L167" s="126"/>
      <c r="M167" s="126"/>
      <c r="N167" s="127"/>
      <c r="O167" s="126"/>
      <c r="P167" s="126"/>
      <c r="Q167" s="126"/>
      <c r="R167" s="128"/>
      <c r="S167" s="129"/>
      <c r="T167" s="129"/>
      <c r="U167" s="128"/>
      <c r="V167" s="129"/>
      <c r="W167" s="129"/>
    </row>
    <row r="168" spans="2:23" x14ac:dyDescent="0.25">
      <c r="B168" s="125"/>
      <c r="C168" s="125"/>
      <c r="D168" s="125"/>
      <c r="E168" s="126"/>
      <c r="F168" s="126"/>
      <c r="G168" s="126"/>
      <c r="H168" s="126"/>
      <c r="I168" s="126"/>
      <c r="J168" s="126"/>
      <c r="K168" s="126"/>
      <c r="L168" s="126"/>
      <c r="M168" s="126"/>
      <c r="N168" s="127"/>
      <c r="O168" s="126"/>
      <c r="P168" s="126"/>
      <c r="Q168" s="126"/>
      <c r="R168" s="128"/>
      <c r="S168" s="129"/>
      <c r="T168" s="129"/>
      <c r="U168" s="128"/>
      <c r="V168" s="129"/>
      <c r="W168" s="129"/>
    </row>
    <row r="169" spans="2:23" x14ac:dyDescent="0.25">
      <c r="B169" s="125"/>
      <c r="C169" s="125"/>
      <c r="D169" s="125"/>
      <c r="E169" s="126"/>
      <c r="F169" s="126"/>
      <c r="G169" s="126"/>
      <c r="H169" s="126"/>
      <c r="I169" s="126"/>
      <c r="J169" s="126"/>
      <c r="K169" s="126"/>
      <c r="L169" s="126"/>
      <c r="M169" s="126"/>
      <c r="N169" s="127"/>
      <c r="O169" s="126"/>
      <c r="P169" s="126"/>
      <c r="Q169" s="126"/>
      <c r="R169" s="128"/>
      <c r="S169" s="129"/>
      <c r="T169" s="129"/>
      <c r="U169" s="128"/>
      <c r="V169" s="129"/>
      <c r="W169" s="129"/>
    </row>
    <row r="170" spans="2:23" x14ac:dyDescent="0.25">
      <c r="B170" s="125"/>
      <c r="C170" s="125"/>
      <c r="D170" s="125"/>
      <c r="E170" s="126"/>
      <c r="F170" s="126"/>
      <c r="G170" s="126"/>
      <c r="H170" s="126"/>
      <c r="I170" s="126"/>
      <c r="J170" s="126"/>
      <c r="K170" s="126"/>
      <c r="L170" s="126"/>
      <c r="M170" s="126"/>
      <c r="N170" s="127"/>
      <c r="O170" s="126"/>
      <c r="P170" s="126"/>
      <c r="Q170" s="126"/>
      <c r="R170" s="128"/>
      <c r="S170" s="129"/>
      <c r="T170" s="129"/>
      <c r="U170" s="128"/>
      <c r="V170" s="129"/>
      <c r="W170" s="129"/>
    </row>
    <row r="171" spans="2:23" x14ac:dyDescent="0.25">
      <c r="B171" s="125"/>
      <c r="C171" s="125"/>
      <c r="D171" s="125"/>
      <c r="E171" s="126"/>
      <c r="F171" s="126"/>
      <c r="G171" s="126"/>
      <c r="H171" s="126"/>
      <c r="I171" s="126"/>
      <c r="J171" s="126"/>
      <c r="K171" s="126"/>
      <c r="L171" s="126"/>
      <c r="M171" s="126"/>
      <c r="N171" s="127"/>
      <c r="O171" s="126"/>
      <c r="P171" s="126"/>
      <c r="Q171" s="126"/>
      <c r="R171" s="128"/>
      <c r="S171" s="129"/>
      <c r="T171" s="129"/>
      <c r="U171" s="128"/>
      <c r="V171" s="129"/>
      <c r="W171" s="129"/>
    </row>
    <row r="172" spans="2:23" x14ac:dyDescent="0.25">
      <c r="B172" s="125"/>
      <c r="C172" s="125"/>
      <c r="D172" s="125"/>
      <c r="E172" s="126"/>
      <c r="F172" s="126"/>
      <c r="G172" s="126"/>
      <c r="H172" s="126"/>
      <c r="I172" s="126"/>
      <c r="J172" s="126"/>
      <c r="K172" s="126"/>
      <c r="L172" s="126"/>
      <c r="M172" s="126"/>
      <c r="N172" s="127"/>
      <c r="O172" s="126"/>
      <c r="P172" s="126"/>
      <c r="Q172" s="126"/>
      <c r="R172" s="128"/>
      <c r="S172" s="129"/>
      <c r="T172" s="129"/>
      <c r="U172" s="128"/>
      <c r="V172" s="129"/>
      <c r="W172" s="129"/>
    </row>
    <row r="173" spans="2:23" x14ac:dyDescent="0.25">
      <c r="B173" s="125"/>
      <c r="C173" s="125"/>
      <c r="D173" s="125"/>
      <c r="E173" s="126"/>
      <c r="F173" s="126"/>
      <c r="G173" s="126"/>
      <c r="H173" s="126"/>
      <c r="I173" s="126"/>
      <c r="J173" s="126"/>
      <c r="K173" s="126"/>
      <c r="L173" s="126"/>
      <c r="M173" s="126"/>
      <c r="N173" s="127"/>
      <c r="O173" s="126"/>
      <c r="P173" s="126"/>
      <c r="Q173" s="126"/>
      <c r="R173" s="128"/>
      <c r="S173" s="129"/>
      <c r="T173" s="129"/>
      <c r="U173" s="128"/>
      <c r="V173" s="129"/>
      <c r="W173" s="129"/>
    </row>
    <row r="174" spans="2:23" x14ac:dyDescent="0.25">
      <c r="B174" s="125"/>
      <c r="C174" s="125"/>
      <c r="D174" s="125"/>
      <c r="E174" s="126"/>
      <c r="F174" s="126"/>
      <c r="G174" s="126"/>
      <c r="H174" s="126"/>
      <c r="I174" s="126"/>
      <c r="J174" s="126"/>
      <c r="K174" s="126"/>
      <c r="L174" s="126"/>
      <c r="M174" s="126"/>
      <c r="N174" s="127"/>
      <c r="O174" s="126"/>
      <c r="P174" s="126"/>
      <c r="Q174" s="126"/>
      <c r="R174" s="128"/>
      <c r="S174" s="129"/>
      <c r="T174" s="129"/>
      <c r="U174" s="128"/>
      <c r="V174" s="129"/>
      <c r="W174" s="129"/>
    </row>
    <row r="175" spans="2:23" x14ac:dyDescent="0.25">
      <c r="B175" s="125"/>
      <c r="C175" s="125"/>
      <c r="D175" s="125"/>
      <c r="E175" s="126"/>
      <c r="F175" s="126"/>
      <c r="G175" s="126"/>
      <c r="H175" s="126"/>
      <c r="I175" s="126"/>
      <c r="J175" s="126"/>
      <c r="K175" s="126"/>
      <c r="L175" s="126"/>
      <c r="M175" s="126"/>
      <c r="N175" s="127"/>
      <c r="O175" s="126"/>
      <c r="P175" s="126"/>
      <c r="Q175" s="126"/>
      <c r="R175" s="128"/>
      <c r="S175" s="129"/>
      <c r="T175" s="129"/>
      <c r="U175" s="128"/>
      <c r="V175" s="129"/>
      <c r="W175" s="129"/>
    </row>
    <row r="176" spans="2:23" x14ac:dyDescent="0.25">
      <c r="B176" s="125"/>
      <c r="C176" s="125"/>
      <c r="D176" s="125"/>
      <c r="E176" s="126"/>
      <c r="F176" s="126"/>
      <c r="G176" s="126"/>
      <c r="H176" s="126"/>
      <c r="I176" s="126"/>
      <c r="J176" s="126"/>
      <c r="K176" s="126"/>
      <c r="L176" s="126"/>
      <c r="M176" s="126"/>
      <c r="N176" s="127"/>
      <c r="O176" s="126"/>
      <c r="P176" s="126"/>
      <c r="Q176" s="126"/>
      <c r="R176" s="128"/>
      <c r="S176" s="129"/>
      <c r="T176" s="129"/>
      <c r="U176" s="128"/>
      <c r="V176" s="129"/>
      <c r="W176" s="129"/>
    </row>
    <row r="177" spans="2:23" x14ac:dyDescent="0.25">
      <c r="B177" s="125"/>
      <c r="C177" s="125"/>
      <c r="D177" s="125"/>
      <c r="E177" s="126"/>
      <c r="F177" s="126"/>
      <c r="G177" s="126"/>
      <c r="H177" s="126"/>
      <c r="I177" s="126"/>
      <c r="J177" s="126"/>
      <c r="K177" s="126"/>
      <c r="L177" s="126"/>
      <c r="M177" s="126"/>
      <c r="N177" s="127"/>
      <c r="O177" s="126"/>
      <c r="P177" s="126"/>
      <c r="Q177" s="126"/>
      <c r="R177" s="128"/>
      <c r="S177" s="129"/>
      <c r="T177" s="129"/>
      <c r="U177" s="128"/>
      <c r="V177" s="129"/>
      <c r="W177" s="129"/>
    </row>
    <row r="178" spans="2:23" x14ac:dyDescent="0.25">
      <c r="B178" s="125"/>
      <c r="C178" s="125"/>
      <c r="D178" s="125"/>
      <c r="E178" s="126"/>
      <c r="F178" s="126"/>
      <c r="G178" s="126"/>
      <c r="H178" s="126"/>
      <c r="I178" s="126"/>
      <c r="J178" s="126"/>
      <c r="K178" s="126"/>
      <c r="L178" s="126"/>
      <c r="M178" s="126"/>
      <c r="N178" s="127"/>
      <c r="O178" s="126"/>
      <c r="P178" s="126"/>
      <c r="Q178" s="126"/>
      <c r="R178" s="128"/>
      <c r="S178" s="129"/>
      <c r="T178" s="129"/>
      <c r="U178" s="128"/>
      <c r="V178" s="129"/>
      <c r="W178" s="129"/>
    </row>
    <row r="179" spans="2:23" x14ac:dyDescent="0.25">
      <c r="B179" s="125"/>
      <c r="C179" s="125"/>
      <c r="D179" s="125"/>
      <c r="E179" s="126"/>
      <c r="F179" s="126"/>
      <c r="G179" s="126"/>
      <c r="H179" s="126"/>
      <c r="I179" s="126"/>
      <c r="J179" s="126"/>
      <c r="K179" s="126"/>
      <c r="L179" s="126"/>
      <c r="M179" s="126"/>
      <c r="N179" s="127"/>
      <c r="O179" s="126"/>
      <c r="P179" s="126"/>
      <c r="Q179" s="126"/>
      <c r="R179" s="128"/>
      <c r="S179" s="129"/>
      <c r="T179" s="129"/>
      <c r="U179" s="128"/>
      <c r="V179" s="129"/>
      <c r="W179" s="129"/>
    </row>
    <row r="180" spans="2:23" x14ac:dyDescent="0.25">
      <c r="B180" s="125"/>
      <c r="C180" s="125"/>
      <c r="D180" s="125"/>
      <c r="E180" s="126"/>
      <c r="F180" s="126"/>
      <c r="G180" s="126"/>
      <c r="H180" s="126"/>
      <c r="I180" s="126"/>
      <c r="J180" s="126"/>
      <c r="K180" s="126"/>
      <c r="L180" s="126"/>
      <c r="M180" s="126"/>
      <c r="N180" s="127"/>
      <c r="O180" s="126"/>
      <c r="P180" s="126"/>
      <c r="Q180" s="126"/>
      <c r="R180" s="128"/>
      <c r="S180" s="129"/>
      <c r="T180" s="129"/>
      <c r="U180" s="128"/>
      <c r="V180" s="129"/>
      <c r="W180" s="129"/>
    </row>
    <row r="181" spans="2:23" x14ac:dyDescent="0.25">
      <c r="B181" s="125"/>
      <c r="C181" s="125"/>
      <c r="D181" s="125"/>
      <c r="E181" s="126"/>
      <c r="F181" s="126"/>
      <c r="G181" s="126"/>
      <c r="H181" s="126"/>
      <c r="I181" s="126"/>
      <c r="J181" s="126"/>
      <c r="K181" s="126"/>
      <c r="L181" s="126"/>
      <c r="M181" s="126"/>
      <c r="N181" s="127"/>
      <c r="O181" s="126"/>
      <c r="P181" s="126"/>
      <c r="Q181" s="126"/>
      <c r="R181" s="128"/>
      <c r="S181" s="129"/>
      <c r="T181" s="129"/>
      <c r="U181" s="128"/>
      <c r="V181" s="129"/>
      <c r="W181" s="129"/>
    </row>
    <row r="182" spans="2:23" x14ac:dyDescent="0.25">
      <c r="B182" s="125"/>
      <c r="C182" s="125"/>
      <c r="D182" s="125"/>
      <c r="E182" s="126"/>
      <c r="F182" s="126"/>
      <c r="G182" s="126"/>
      <c r="H182" s="126"/>
      <c r="I182" s="126"/>
      <c r="J182" s="126"/>
      <c r="K182" s="126"/>
      <c r="L182" s="126"/>
      <c r="M182" s="126"/>
      <c r="N182" s="127"/>
      <c r="O182" s="126"/>
      <c r="P182" s="126"/>
      <c r="Q182" s="126"/>
      <c r="R182" s="128"/>
      <c r="S182" s="129"/>
      <c r="T182" s="129"/>
      <c r="U182" s="128"/>
      <c r="V182" s="129"/>
      <c r="W182" s="129"/>
    </row>
    <row r="183" spans="2:23" x14ac:dyDescent="0.25">
      <c r="B183" s="125"/>
      <c r="C183" s="125"/>
      <c r="D183" s="125"/>
      <c r="E183" s="126"/>
      <c r="F183" s="126"/>
      <c r="G183" s="126"/>
      <c r="H183" s="126"/>
      <c r="I183" s="126"/>
      <c r="J183" s="126"/>
      <c r="K183" s="126"/>
      <c r="L183" s="126"/>
      <c r="M183" s="126"/>
      <c r="N183" s="127"/>
      <c r="O183" s="126"/>
      <c r="P183" s="126"/>
      <c r="Q183" s="126"/>
      <c r="R183" s="128"/>
      <c r="S183" s="129"/>
      <c r="T183" s="129"/>
      <c r="U183" s="128"/>
      <c r="V183" s="129"/>
      <c r="W183" s="129"/>
    </row>
    <row r="184" spans="2:23" x14ac:dyDescent="0.25">
      <c r="B184" s="125"/>
      <c r="C184" s="125"/>
      <c r="D184" s="125"/>
      <c r="E184" s="126"/>
      <c r="F184" s="126"/>
      <c r="G184" s="126"/>
      <c r="H184" s="126"/>
      <c r="I184" s="126"/>
      <c r="J184" s="126"/>
      <c r="K184" s="126"/>
      <c r="L184" s="126"/>
      <c r="M184" s="126"/>
      <c r="N184" s="127"/>
      <c r="O184" s="126"/>
      <c r="P184" s="126"/>
      <c r="Q184" s="126"/>
      <c r="R184" s="128"/>
      <c r="S184" s="129"/>
      <c r="T184" s="129"/>
      <c r="U184" s="128"/>
      <c r="V184" s="129"/>
      <c r="W184" s="129"/>
    </row>
    <row r="185" spans="2:23" x14ac:dyDescent="0.25">
      <c r="B185" s="125"/>
      <c r="C185" s="125"/>
      <c r="D185" s="125"/>
      <c r="E185" s="126"/>
      <c r="F185" s="126"/>
      <c r="G185" s="126"/>
      <c r="H185" s="126"/>
      <c r="I185" s="126"/>
      <c r="J185" s="126"/>
      <c r="K185" s="126"/>
      <c r="L185" s="126"/>
      <c r="M185" s="126"/>
      <c r="N185" s="127"/>
      <c r="O185" s="126"/>
      <c r="P185" s="126"/>
      <c r="Q185" s="126"/>
      <c r="R185" s="128"/>
      <c r="S185" s="129"/>
      <c r="T185" s="129"/>
      <c r="U185" s="128"/>
      <c r="V185" s="129"/>
      <c r="W185" s="129"/>
    </row>
    <row r="186" spans="2:23" x14ac:dyDescent="0.25">
      <c r="B186" s="125"/>
      <c r="C186" s="125"/>
      <c r="D186" s="125"/>
      <c r="E186" s="126"/>
      <c r="F186" s="126"/>
      <c r="G186" s="126"/>
      <c r="H186" s="126"/>
      <c r="I186" s="126"/>
      <c r="J186" s="126"/>
      <c r="K186" s="126"/>
      <c r="L186" s="126"/>
      <c r="M186" s="126"/>
      <c r="N186" s="127"/>
      <c r="O186" s="126"/>
      <c r="P186" s="126"/>
      <c r="Q186" s="126"/>
      <c r="R186" s="128"/>
      <c r="S186" s="129"/>
      <c r="T186" s="129"/>
      <c r="U186" s="128"/>
      <c r="V186" s="129"/>
      <c r="W186" s="129"/>
    </row>
    <row r="187" spans="2:23" x14ac:dyDescent="0.25">
      <c r="B187" s="125"/>
      <c r="C187" s="125"/>
      <c r="D187" s="125"/>
      <c r="E187" s="126"/>
      <c r="F187" s="126"/>
      <c r="G187" s="126"/>
      <c r="H187" s="126"/>
      <c r="I187" s="126"/>
      <c r="J187" s="126"/>
      <c r="K187" s="126"/>
      <c r="L187" s="126"/>
      <c r="M187" s="126"/>
      <c r="N187" s="127"/>
      <c r="O187" s="126"/>
      <c r="P187" s="126"/>
      <c r="Q187" s="126"/>
      <c r="R187" s="128"/>
      <c r="S187" s="129"/>
      <c r="T187" s="129"/>
      <c r="U187" s="128"/>
      <c r="V187" s="129"/>
      <c r="W187" s="129"/>
    </row>
    <row r="188" spans="2:23" x14ac:dyDescent="0.25">
      <c r="B188" s="125"/>
      <c r="C188" s="125"/>
      <c r="D188" s="125"/>
      <c r="E188" s="126"/>
      <c r="F188" s="126"/>
      <c r="G188" s="126"/>
      <c r="H188" s="126"/>
      <c r="I188" s="126"/>
      <c r="J188" s="126"/>
      <c r="K188" s="126"/>
      <c r="L188" s="126"/>
      <c r="M188" s="126"/>
      <c r="N188" s="127"/>
      <c r="O188" s="126"/>
      <c r="P188" s="126"/>
      <c r="Q188" s="126"/>
      <c r="R188" s="128"/>
      <c r="S188" s="129"/>
      <c r="T188" s="129"/>
      <c r="U188" s="128"/>
      <c r="V188" s="129"/>
      <c r="W188" s="129"/>
    </row>
    <row r="189" spans="2:23" x14ac:dyDescent="0.25">
      <c r="B189" s="125"/>
      <c r="C189" s="125"/>
      <c r="D189" s="125"/>
      <c r="E189" s="126"/>
      <c r="F189" s="126"/>
      <c r="G189" s="126"/>
      <c r="H189" s="126"/>
      <c r="I189" s="126"/>
      <c r="J189" s="126"/>
      <c r="K189" s="126"/>
      <c r="L189" s="126"/>
      <c r="M189" s="126"/>
      <c r="N189" s="127"/>
      <c r="O189" s="126"/>
      <c r="P189" s="126"/>
      <c r="Q189" s="126"/>
      <c r="R189" s="128"/>
      <c r="S189" s="129"/>
      <c r="T189" s="129"/>
      <c r="U189" s="128"/>
      <c r="V189" s="129"/>
      <c r="W189" s="129"/>
    </row>
    <row r="190" spans="2:23" x14ac:dyDescent="0.25">
      <c r="B190" s="125"/>
      <c r="C190" s="125"/>
      <c r="D190" s="125"/>
      <c r="E190" s="126"/>
      <c r="F190" s="126"/>
      <c r="G190" s="126"/>
      <c r="H190" s="126"/>
      <c r="I190" s="126"/>
      <c r="J190" s="126"/>
      <c r="K190" s="126"/>
      <c r="L190" s="126"/>
      <c r="M190" s="126"/>
      <c r="N190" s="127"/>
      <c r="O190" s="126"/>
      <c r="P190" s="126"/>
      <c r="Q190" s="126"/>
      <c r="R190" s="128"/>
      <c r="S190" s="129"/>
      <c r="T190" s="129"/>
      <c r="U190" s="128"/>
      <c r="V190" s="129"/>
      <c r="W190" s="129"/>
    </row>
    <row r="191" spans="2:23" x14ac:dyDescent="0.25">
      <c r="B191" s="125"/>
      <c r="C191" s="125"/>
      <c r="D191" s="125"/>
      <c r="E191" s="126"/>
      <c r="F191" s="126"/>
      <c r="G191" s="126"/>
      <c r="H191" s="126"/>
      <c r="I191" s="126"/>
      <c r="J191" s="126"/>
      <c r="K191" s="126"/>
      <c r="L191" s="126"/>
      <c r="M191" s="126"/>
      <c r="N191" s="127"/>
      <c r="O191" s="126"/>
      <c r="P191" s="126"/>
      <c r="Q191" s="126"/>
      <c r="R191" s="128"/>
      <c r="S191" s="129"/>
      <c r="T191" s="129"/>
      <c r="U191" s="128"/>
      <c r="V191" s="129"/>
      <c r="W191" s="129"/>
    </row>
    <row r="192" spans="2:23" x14ac:dyDescent="0.25">
      <c r="B192" s="125"/>
      <c r="C192" s="125"/>
      <c r="D192" s="125"/>
      <c r="E192" s="126"/>
      <c r="F192" s="126"/>
      <c r="G192" s="126"/>
      <c r="H192" s="126"/>
      <c r="I192" s="126"/>
      <c r="J192" s="126"/>
      <c r="K192" s="126"/>
      <c r="L192" s="126"/>
      <c r="M192" s="126"/>
      <c r="N192" s="127"/>
      <c r="O192" s="126"/>
      <c r="P192" s="126"/>
      <c r="Q192" s="126"/>
      <c r="R192" s="128"/>
      <c r="S192" s="129"/>
      <c r="T192" s="129"/>
      <c r="U192" s="128"/>
      <c r="V192" s="129"/>
      <c r="W192" s="129"/>
    </row>
    <row r="193" spans="2:23" x14ac:dyDescent="0.25">
      <c r="B193" s="125"/>
      <c r="C193" s="125"/>
      <c r="D193" s="125"/>
      <c r="E193" s="126"/>
      <c r="F193" s="126"/>
      <c r="G193" s="126"/>
      <c r="H193" s="126"/>
      <c r="I193" s="126"/>
      <c r="J193" s="126"/>
      <c r="K193" s="126"/>
      <c r="L193" s="126"/>
      <c r="M193" s="126"/>
      <c r="N193" s="127"/>
      <c r="O193" s="126"/>
      <c r="P193" s="126"/>
      <c r="Q193" s="126"/>
      <c r="R193" s="128"/>
      <c r="S193" s="129"/>
      <c r="T193" s="129"/>
      <c r="U193" s="128"/>
      <c r="V193" s="129"/>
      <c r="W193" s="129"/>
    </row>
    <row r="194" spans="2:23" x14ac:dyDescent="0.25">
      <c r="B194" s="125"/>
      <c r="C194" s="125"/>
      <c r="D194" s="125"/>
      <c r="E194" s="126"/>
      <c r="F194" s="126"/>
      <c r="G194" s="126"/>
      <c r="H194" s="126"/>
      <c r="I194" s="126"/>
      <c r="J194" s="126"/>
      <c r="K194" s="126"/>
      <c r="L194" s="126"/>
      <c r="M194" s="126"/>
      <c r="N194" s="127"/>
      <c r="O194" s="126"/>
      <c r="P194" s="126"/>
      <c r="Q194" s="126"/>
      <c r="R194" s="128"/>
      <c r="S194" s="129"/>
      <c r="T194" s="129"/>
      <c r="U194" s="128"/>
      <c r="V194" s="129"/>
      <c r="W194" s="129"/>
    </row>
    <row r="195" spans="2:23" x14ac:dyDescent="0.25">
      <c r="B195" s="125"/>
      <c r="C195" s="125"/>
      <c r="D195" s="125"/>
      <c r="E195" s="126"/>
      <c r="F195" s="126"/>
      <c r="G195" s="126"/>
      <c r="H195" s="126"/>
      <c r="I195" s="126"/>
      <c r="J195" s="126"/>
      <c r="K195" s="126"/>
      <c r="L195" s="126"/>
      <c r="M195" s="126"/>
      <c r="N195" s="127"/>
      <c r="O195" s="126"/>
      <c r="P195" s="126"/>
      <c r="Q195" s="126"/>
      <c r="R195" s="128"/>
      <c r="S195" s="129"/>
      <c r="T195" s="129"/>
      <c r="U195" s="128"/>
      <c r="V195" s="129"/>
      <c r="W195" s="129"/>
    </row>
    <row r="196" spans="2:23" x14ac:dyDescent="0.25">
      <c r="B196" s="125"/>
      <c r="C196" s="125"/>
      <c r="D196" s="125"/>
      <c r="E196" s="126"/>
      <c r="F196" s="126"/>
      <c r="G196" s="126"/>
      <c r="H196" s="126"/>
      <c r="I196" s="126"/>
      <c r="J196" s="126"/>
      <c r="K196" s="126"/>
      <c r="L196" s="126"/>
      <c r="M196" s="126"/>
      <c r="N196" s="127"/>
      <c r="O196" s="126"/>
      <c r="P196" s="126"/>
      <c r="Q196" s="126"/>
      <c r="R196" s="128"/>
      <c r="S196" s="129"/>
      <c r="T196" s="129"/>
      <c r="U196" s="128"/>
      <c r="V196" s="129"/>
      <c r="W196" s="129"/>
    </row>
    <row r="197" spans="2:23" x14ac:dyDescent="0.25">
      <c r="B197" s="125"/>
      <c r="C197" s="125"/>
      <c r="D197" s="125"/>
      <c r="E197" s="126"/>
      <c r="F197" s="126"/>
      <c r="G197" s="126"/>
      <c r="H197" s="126"/>
      <c r="I197" s="126"/>
      <c r="J197" s="126"/>
      <c r="K197" s="126"/>
      <c r="L197" s="126"/>
      <c r="M197" s="126"/>
      <c r="N197" s="127"/>
      <c r="O197" s="126"/>
      <c r="P197" s="126"/>
      <c r="Q197" s="126"/>
      <c r="R197" s="128"/>
      <c r="S197" s="129"/>
      <c r="T197" s="129"/>
      <c r="U197" s="128"/>
      <c r="V197" s="129"/>
      <c r="W197" s="129"/>
    </row>
    <row r="198" spans="2:23" x14ac:dyDescent="0.25">
      <c r="B198" s="125"/>
      <c r="C198" s="125"/>
      <c r="D198" s="125"/>
      <c r="E198" s="126"/>
      <c r="F198" s="126"/>
      <c r="G198" s="126"/>
      <c r="H198" s="126"/>
      <c r="I198" s="126"/>
      <c r="J198" s="126"/>
      <c r="K198" s="126"/>
      <c r="L198" s="126"/>
      <c r="M198" s="126"/>
      <c r="N198" s="127"/>
      <c r="O198" s="126"/>
      <c r="P198" s="126"/>
      <c r="Q198" s="126"/>
      <c r="R198" s="128"/>
      <c r="S198" s="129"/>
      <c r="T198" s="129"/>
      <c r="U198" s="128"/>
      <c r="V198" s="129"/>
      <c r="W198" s="129"/>
    </row>
    <row r="199" spans="2:23" x14ac:dyDescent="0.25">
      <c r="B199" s="125"/>
      <c r="C199" s="125"/>
      <c r="D199" s="125"/>
      <c r="E199" s="126"/>
      <c r="F199" s="126"/>
      <c r="G199" s="126"/>
      <c r="H199" s="126"/>
      <c r="I199" s="126"/>
      <c r="J199" s="126"/>
      <c r="K199" s="126"/>
      <c r="L199" s="126"/>
      <c r="M199" s="126"/>
      <c r="N199" s="127"/>
      <c r="O199" s="126"/>
      <c r="P199" s="126"/>
      <c r="Q199" s="126"/>
      <c r="R199" s="128"/>
      <c r="S199" s="129"/>
      <c r="T199" s="129"/>
      <c r="U199" s="128"/>
      <c r="V199" s="129"/>
      <c r="W199" s="129"/>
    </row>
    <row r="200" spans="2:23" x14ac:dyDescent="0.25">
      <c r="B200" s="125"/>
      <c r="C200" s="125"/>
      <c r="D200" s="125"/>
      <c r="E200" s="126"/>
      <c r="F200" s="126"/>
      <c r="G200" s="126"/>
      <c r="H200" s="126"/>
      <c r="I200" s="126"/>
      <c r="J200" s="126"/>
      <c r="K200" s="126"/>
      <c r="L200" s="126"/>
      <c r="M200" s="126"/>
      <c r="N200" s="127"/>
      <c r="O200" s="126"/>
      <c r="P200" s="126"/>
      <c r="Q200" s="126"/>
      <c r="R200" s="128"/>
      <c r="S200" s="129"/>
      <c r="T200" s="129"/>
      <c r="U200" s="128"/>
      <c r="V200" s="129"/>
      <c r="W200" s="129"/>
    </row>
    <row r="201" spans="2:23" x14ac:dyDescent="0.25">
      <c r="B201" s="125"/>
      <c r="C201" s="125"/>
      <c r="D201" s="125"/>
      <c r="E201" s="126"/>
      <c r="F201" s="126"/>
      <c r="G201" s="126"/>
      <c r="H201" s="126"/>
      <c r="I201" s="126"/>
      <c r="J201" s="126"/>
      <c r="K201" s="126"/>
      <c r="L201" s="126"/>
      <c r="M201" s="126"/>
      <c r="N201" s="127"/>
      <c r="O201" s="126"/>
      <c r="P201" s="126"/>
      <c r="Q201" s="126"/>
      <c r="R201" s="128"/>
      <c r="S201" s="129"/>
      <c r="T201" s="129"/>
      <c r="U201" s="128"/>
      <c r="V201" s="129"/>
      <c r="W201" s="129"/>
    </row>
    <row r="202" spans="2:23" x14ac:dyDescent="0.25">
      <c r="B202" s="125"/>
      <c r="C202" s="125"/>
      <c r="D202" s="125"/>
      <c r="E202" s="126"/>
      <c r="F202" s="126"/>
      <c r="G202" s="126"/>
      <c r="H202" s="126"/>
      <c r="I202" s="126"/>
      <c r="J202" s="126"/>
      <c r="K202" s="126"/>
      <c r="L202" s="126"/>
      <c r="M202" s="126"/>
      <c r="N202" s="127"/>
      <c r="O202" s="126"/>
      <c r="P202" s="126"/>
      <c r="Q202" s="126"/>
      <c r="R202" s="128"/>
      <c r="S202" s="129"/>
      <c r="T202" s="129"/>
      <c r="U202" s="128"/>
      <c r="V202" s="129"/>
      <c r="W202" s="129"/>
    </row>
    <row r="203" spans="2:23" x14ac:dyDescent="0.25">
      <c r="B203" s="125"/>
      <c r="C203" s="125"/>
      <c r="D203" s="125"/>
      <c r="E203" s="126"/>
      <c r="F203" s="126"/>
      <c r="G203" s="126"/>
      <c r="H203" s="126"/>
      <c r="I203" s="126"/>
      <c r="J203" s="126"/>
      <c r="K203" s="126"/>
      <c r="L203" s="126"/>
      <c r="M203" s="126"/>
      <c r="N203" s="127"/>
      <c r="O203" s="126"/>
      <c r="P203" s="126"/>
      <c r="Q203" s="126"/>
      <c r="R203" s="128"/>
      <c r="S203" s="129"/>
      <c r="T203" s="129"/>
      <c r="U203" s="128"/>
      <c r="V203" s="129"/>
      <c r="W203" s="129"/>
    </row>
    <row r="204" spans="2:23" x14ac:dyDescent="0.25">
      <c r="B204" s="125"/>
      <c r="C204" s="125"/>
      <c r="D204" s="125"/>
      <c r="E204" s="126"/>
      <c r="F204" s="126"/>
      <c r="G204" s="126"/>
      <c r="H204" s="126"/>
      <c r="I204" s="126"/>
      <c r="J204" s="126"/>
      <c r="K204" s="126"/>
      <c r="L204" s="126"/>
      <c r="M204" s="126"/>
      <c r="N204" s="127"/>
      <c r="O204" s="126"/>
      <c r="P204" s="126"/>
      <c r="Q204" s="126"/>
      <c r="R204" s="128"/>
      <c r="S204" s="129"/>
      <c r="T204" s="129"/>
      <c r="U204" s="128"/>
      <c r="V204" s="129"/>
      <c r="W204" s="129"/>
    </row>
    <row r="205" spans="2:23" x14ac:dyDescent="0.25">
      <c r="B205" s="125"/>
      <c r="C205" s="125"/>
      <c r="D205" s="125"/>
      <c r="E205" s="126"/>
      <c r="F205" s="126"/>
      <c r="G205" s="126"/>
      <c r="H205" s="126"/>
      <c r="I205" s="126"/>
      <c r="J205" s="126"/>
      <c r="K205" s="126"/>
      <c r="L205" s="126"/>
      <c r="M205" s="126"/>
      <c r="N205" s="127"/>
      <c r="O205" s="126"/>
      <c r="P205" s="126"/>
      <c r="Q205" s="126"/>
      <c r="R205" s="128"/>
      <c r="S205" s="129"/>
      <c r="T205" s="129"/>
      <c r="U205" s="128"/>
      <c r="V205" s="129"/>
      <c r="W205" s="129"/>
    </row>
    <row r="206" spans="2:23" x14ac:dyDescent="0.25">
      <c r="B206" s="125"/>
      <c r="C206" s="125"/>
      <c r="D206" s="125"/>
      <c r="E206" s="126"/>
      <c r="F206" s="126"/>
      <c r="G206" s="126"/>
      <c r="H206" s="126"/>
      <c r="I206" s="126"/>
      <c r="J206" s="126"/>
      <c r="K206" s="126"/>
      <c r="L206" s="126"/>
      <c r="M206" s="126"/>
      <c r="N206" s="127"/>
      <c r="O206" s="126"/>
      <c r="P206" s="126"/>
      <c r="Q206" s="126"/>
      <c r="R206" s="128"/>
      <c r="S206" s="129"/>
      <c r="T206" s="129"/>
      <c r="U206" s="128"/>
      <c r="V206" s="129"/>
      <c r="W206" s="129"/>
    </row>
    <row r="207" spans="2:23" x14ac:dyDescent="0.25">
      <c r="B207" s="125"/>
      <c r="C207" s="125"/>
      <c r="D207" s="125"/>
      <c r="E207" s="126"/>
      <c r="F207" s="126"/>
      <c r="G207" s="126"/>
      <c r="H207" s="126"/>
      <c r="I207" s="126"/>
      <c r="J207" s="126"/>
      <c r="K207" s="126"/>
      <c r="L207" s="126"/>
      <c r="M207" s="126"/>
      <c r="N207" s="127"/>
      <c r="O207" s="126"/>
      <c r="P207" s="126"/>
      <c r="Q207" s="126"/>
      <c r="R207" s="128"/>
      <c r="S207" s="129"/>
      <c r="T207" s="129"/>
      <c r="U207" s="128"/>
      <c r="V207" s="129"/>
      <c r="W207" s="129"/>
    </row>
    <row r="208" spans="2:23" x14ac:dyDescent="0.25">
      <c r="B208" s="125"/>
      <c r="C208" s="125"/>
      <c r="D208" s="125"/>
      <c r="E208" s="126"/>
      <c r="F208" s="126"/>
      <c r="G208" s="126"/>
      <c r="H208" s="126"/>
      <c r="I208" s="126"/>
      <c r="J208" s="126"/>
      <c r="K208" s="126"/>
      <c r="L208" s="126"/>
      <c r="M208" s="126"/>
      <c r="N208" s="127"/>
      <c r="O208" s="126"/>
      <c r="P208" s="126"/>
      <c r="Q208" s="126"/>
      <c r="R208" s="128"/>
      <c r="S208" s="129"/>
      <c r="T208" s="129"/>
      <c r="U208" s="128"/>
      <c r="V208" s="129"/>
      <c r="W208" s="129"/>
    </row>
    <row r="209" spans="2:23" x14ac:dyDescent="0.25">
      <c r="B209" s="125"/>
      <c r="C209" s="125"/>
      <c r="D209" s="125"/>
      <c r="E209" s="126"/>
      <c r="F209" s="126"/>
      <c r="G209" s="126"/>
      <c r="H209" s="126"/>
      <c r="I209" s="126"/>
      <c r="J209" s="126"/>
      <c r="K209" s="126"/>
      <c r="L209" s="126"/>
      <c r="M209" s="126"/>
      <c r="N209" s="127"/>
      <c r="O209" s="126"/>
      <c r="P209" s="126"/>
      <c r="Q209" s="126"/>
      <c r="R209" s="128"/>
      <c r="S209" s="129"/>
      <c r="T209" s="129"/>
      <c r="U209" s="128"/>
      <c r="V209" s="129"/>
      <c r="W209" s="129"/>
    </row>
    <row r="210" spans="2:23" x14ac:dyDescent="0.25">
      <c r="B210" s="125"/>
      <c r="C210" s="125"/>
      <c r="D210" s="125"/>
      <c r="E210" s="126"/>
      <c r="F210" s="126"/>
      <c r="G210" s="126"/>
      <c r="H210" s="126"/>
      <c r="I210" s="126"/>
      <c r="J210" s="126"/>
      <c r="K210" s="126"/>
      <c r="L210" s="126"/>
      <c r="M210" s="126"/>
      <c r="N210" s="127"/>
      <c r="O210" s="126"/>
      <c r="P210" s="126"/>
      <c r="Q210" s="126"/>
      <c r="R210" s="128"/>
      <c r="S210" s="129"/>
      <c r="T210" s="129"/>
      <c r="U210" s="128"/>
      <c r="V210" s="129"/>
      <c r="W210" s="129"/>
    </row>
    <row r="211" spans="2:23" x14ac:dyDescent="0.25">
      <c r="B211" s="125"/>
      <c r="C211" s="125"/>
      <c r="D211" s="125"/>
      <c r="E211" s="126"/>
      <c r="F211" s="126"/>
      <c r="G211" s="126"/>
      <c r="H211" s="126"/>
      <c r="I211" s="126"/>
      <c r="J211" s="126"/>
      <c r="K211" s="126"/>
      <c r="L211" s="126"/>
      <c r="M211" s="126"/>
      <c r="N211" s="127"/>
      <c r="O211" s="126"/>
      <c r="P211" s="126"/>
      <c r="Q211" s="126"/>
      <c r="R211" s="128"/>
      <c r="S211" s="129"/>
      <c r="T211" s="129"/>
      <c r="U211" s="128"/>
      <c r="V211" s="129"/>
      <c r="W211" s="129"/>
    </row>
    <row r="212" spans="2:23" x14ac:dyDescent="0.25">
      <c r="B212" s="125"/>
      <c r="C212" s="125"/>
      <c r="D212" s="125"/>
      <c r="E212" s="126"/>
      <c r="F212" s="126"/>
      <c r="G212" s="126"/>
      <c r="H212" s="126"/>
      <c r="I212" s="126"/>
      <c r="J212" s="126"/>
      <c r="K212" s="126"/>
      <c r="L212" s="126"/>
      <c r="M212" s="126"/>
      <c r="N212" s="127"/>
      <c r="O212" s="126"/>
      <c r="P212" s="126"/>
      <c r="Q212" s="126"/>
      <c r="R212" s="128"/>
      <c r="S212" s="129"/>
      <c r="T212" s="129"/>
      <c r="U212" s="128"/>
      <c r="V212" s="129"/>
      <c r="W212" s="129"/>
    </row>
    <row r="213" spans="2:23" x14ac:dyDescent="0.25">
      <c r="B213" s="125"/>
      <c r="C213" s="125"/>
      <c r="D213" s="125"/>
      <c r="E213" s="126"/>
      <c r="F213" s="126"/>
      <c r="G213" s="126"/>
      <c r="H213" s="126"/>
      <c r="I213" s="126"/>
      <c r="J213" s="126"/>
      <c r="K213" s="126"/>
      <c r="L213" s="126"/>
      <c r="M213" s="126"/>
      <c r="N213" s="127"/>
      <c r="O213" s="126"/>
      <c r="P213" s="126"/>
      <c r="Q213" s="126"/>
      <c r="R213" s="128"/>
      <c r="S213" s="129"/>
      <c r="T213" s="129"/>
      <c r="U213" s="128"/>
      <c r="V213" s="129"/>
      <c r="W213" s="129"/>
    </row>
    <row r="214" spans="2:23" x14ac:dyDescent="0.25">
      <c r="B214" s="125"/>
      <c r="C214" s="125"/>
      <c r="D214" s="125"/>
      <c r="E214" s="126"/>
      <c r="F214" s="126"/>
      <c r="G214" s="126"/>
      <c r="H214" s="126"/>
      <c r="I214" s="126"/>
      <c r="J214" s="126"/>
      <c r="K214" s="126"/>
      <c r="L214" s="126"/>
      <c r="M214" s="126"/>
      <c r="N214" s="127"/>
      <c r="O214" s="126"/>
      <c r="P214" s="126"/>
      <c r="Q214" s="126"/>
      <c r="R214" s="128"/>
      <c r="S214" s="129"/>
      <c r="T214" s="129"/>
      <c r="U214" s="128"/>
      <c r="V214" s="129"/>
      <c r="W214" s="129"/>
    </row>
    <row r="215" spans="2:23" x14ac:dyDescent="0.25">
      <c r="B215" s="125"/>
      <c r="C215" s="125"/>
      <c r="D215" s="125"/>
      <c r="E215" s="126"/>
      <c r="F215" s="126"/>
      <c r="G215" s="126"/>
      <c r="H215" s="126"/>
      <c r="I215" s="126"/>
      <c r="J215" s="126"/>
      <c r="K215" s="126"/>
      <c r="L215" s="126"/>
      <c r="M215" s="126"/>
      <c r="N215" s="127"/>
      <c r="O215" s="126"/>
      <c r="P215" s="126"/>
      <c r="Q215" s="126"/>
      <c r="R215" s="128"/>
      <c r="S215" s="129"/>
      <c r="T215" s="129"/>
      <c r="U215" s="128"/>
      <c r="V215" s="129"/>
      <c r="W215" s="129"/>
    </row>
    <row r="216" spans="2:23" x14ac:dyDescent="0.25">
      <c r="B216" s="125"/>
      <c r="C216" s="125"/>
      <c r="D216" s="125"/>
      <c r="E216" s="126"/>
      <c r="F216" s="126"/>
      <c r="G216" s="126"/>
      <c r="H216" s="126"/>
      <c r="I216" s="126"/>
      <c r="J216" s="126"/>
      <c r="K216" s="126"/>
      <c r="L216" s="126"/>
      <c r="M216" s="126"/>
      <c r="N216" s="127"/>
      <c r="O216" s="126"/>
      <c r="P216" s="126"/>
      <c r="Q216" s="126"/>
      <c r="R216" s="128"/>
      <c r="S216" s="129"/>
      <c r="T216" s="129"/>
      <c r="U216" s="128"/>
      <c r="V216" s="129"/>
      <c r="W216" s="129"/>
    </row>
    <row r="217" spans="2:23" x14ac:dyDescent="0.25">
      <c r="B217" s="125"/>
      <c r="C217" s="125"/>
      <c r="D217" s="125"/>
      <c r="E217" s="126"/>
      <c r="F217" s="126"/>
      <c r="G217" s="126"/>
      <c r="H217" s="126"/>
      <c r="I217" s="126"/>
      <c r="J217" s="126"/>
      <c r="K217" s="126"/>
      <c r="L217" s="126"/>
      <c r="M217" s="126"/>
      <c r="N217" s="127"/>
      <c r="O217" s="126"/>
      <c r="P217" s="126"/>
      <c r="Q217" s="126"/>
      <c r="R217" s="128"/>
      <c r="S217" s="129"/>
      <c r="T217" s="129"/>
      <c r="U217" s="128"/>
      <c r="V217" s="129"/>
      <c r="W217" s="129"/>
    </row>
    <row r="218" spans="2:23" x14ac:dyDescent="0.25">
      <c r="B218" s="125"/>
      <c r="C218" s="125"/>
      <c r="D218" s="125"/>
      <c r="E218" s="126"/>
      <c r="F218" s="126"/>
      <c r="G218" s="126"/>
      <c r="H218" s="126"/>
      <c r="I218" s="126"/>
      <c r="J218" s="126"/>
      <c r="K218" s="126"/>
      <c r="L218" s="126"/>
      <c r="M218" s="126"/>
      <c r="N218" s="127"/>
      <c r="O218" s="126"/>
      <c r="P218" s="126"/>
      <c r="Q218" s="126"/>
      <c r="R218" s="128"/>
      <c r="S218" s="129"/>
      <c r="T218" s="129"/>
      <c r="U218" s="128"/>
      <c r="V218" s="129"/>
      <c r="W218" s="129"/>
    </row>
    <row r="219" spans="2:23" x14ac:dyDescent="0.25">
      <c r="B219" s="125"/>
      <c r="C219" s="125"/>
      <c r="D219" s="125"/>
      <c r="E219" s="126"/>
      <c r="F219" s="126"/>
      <c r="G219" s="126"/>
      <c r="H219" s="126"/>
      <c r="I219" s="126"/>
      <c r="J219" s="126"/>
      <c r="K219" s="126"/>
      <c r="L219" s="126"/>
      <c r="M219" s="126"/>
      <c r="N219" s="127"/>
      <c r="O219" s="126"/>
      <c r="P219" s="126"/>
      <c r="Q219" s="126"/>
      <c r="R219" s="128"/>
      <c r="S219" s="129"/>
      <c r="T219" s="129"/>
      <c r="U219" s="128"/>
      <c r="V219" s="129"/>
      <c r="W219" s="129"/>
    </row>
    <row r="220" spans="2:23" x14ac:dyDescent="0.25">
      <c r="B220" s="125"/>
      <c r="C220" s="125"/>
      <c r="D220" s="125"/>
      <c r="E220" s="126"/>
      <c r="F220" s="126"/>
      <c r="G220" s="126"/>
      <c r="H220" s="126"/>
      <c r="I220" s="126"/>
      <c r="J220" s="126"/>
      <c r="K220" s="126"/>
      <c r="L220" s="126"/>
      <c r="M220" s="126"/>
      <c r="N220" s="127"/>
      <c r="O220" s="126"/>
      <c r="P220" s="126"/>
      <c r="Q220" s="126"/>
      <c r="R220" s="128"/>
      <c r="S220" s="129"/>
      <c r="T220" s="129"/>
      <c r="U220" s="128"/>
      <c r="V220" s="129"/>
      <c r="W220" s="129"/>
    </row>
    <row r="221" spans="2:23" x14ac:dyDescent="0.25">
      <c r="B221" s="125"/>
      <c r="C221" s="125"/>
      <c r="D221" s="125"/>
      <c r="E221" s="126"/>
      <c r="F221" s="126"/>
      <c r="G221" s="126"/>
      <c r="H221" s="126"/>
      <c r="I221" s="126"/>
      <c r="J221" s="126"/>
      <c r="K221" s="126"/>
      <c r="L221" s="126"/>
      <c r="M221" s="126"/>
      <c r="N221" s="127"/>
      <c r="O221" s="126"/>
      <c r="P221" s="126"/>
      <c r="Q221" s="126"/>
      <c r="R221" s="128"/>
      <c r="S221" s="129"/>
      <c r="T221" s="129"/>
      <c r="U221" s="128"/>
      <c r="V221" s="129"/>
      <c r="W221" s="129"/>
    </row>
    <row r="222" spans="2:23" x14ac:dyDescent="0.25">
      <c r="B222" s="125"/>
      <c r="C222" s="125"/>
      <c r="D222" s="125"/>
      <c r="E222" s="126"/>
      <c r="F222" s="126"/>
      <c r="G222" s="126"/>
      <c r="H222" s="126"/>
      <c r="I222" s="126"/>
      <c r="J222" s="126"/>
      <c r="K222" s="126"/>
      <c r="L222" s="126"/>
      <c r="M222" s="126"/>
      <c r="N222" s="127"/>
      <c r="O222" s="126"/>
      <c r="P222" s="126"/>
      <c r="Q222" s="126"/>
      <c r="R222" s="128"/>
      <c r="S222" s="129"/>
      <c r="T222" s="129"/>
      <c r="U222" s="128"/>
      <c r="V222" s="129"/>
      <c r="W222" s="129"/>
    </row>
    <row r="223" spans="2:23" x14ac:dyDescent="0.25">
      <c r="B223" s="125"/>
      <c r="C223" s="125"/>
      <c r="D223" s="125"/>
      <c r="E223" s="126"/>
      <c r="F223" s="126"/>
      <c r="G223" s="126"/>
      <c r="H223" s="126"/>
      <c r="I223" s="126"/>
      <c r="J223" s="126"/>
      <c r="K223" s="126"/>
      <c r="L223" s="126"/>
      <c r="M223" s="126"/>
      <c r="N223" s="127"/>
      <c r="O223" s="126"/>
      <c r="P223" s="126"/>
      <c r="Q223" s="126"/>
      <c r="R223" s="128"/>
      <c r="S223" s="129"/>
      <c r="T223" s="129"/>
      <c r="U223" s="128"/>
      <c r="V223" s="129"/>
      <c r="W223" s="129"/>
    </row>
    <row r="224" spans="2:23" x14ac:dyDescent="0.25">
      <c r="B224" s="125"/>
      <c r="C224" s="125"/>
      <c r="D224" s="125"/>
      <c r="E224" s="126"/>
      <c r="F224" s="126"/>
      <c r="G224" s="126"/>
      <c r="H224" s="126"/>
      <c r="I224" s="126"/>
      <c r="J224" s="126"/>
      <c r="K224" s="126"/>
      <c r="L224" s="126"/>
      <c r="M224" s="126"/>
      <c r="N224" s="127"/>
      <c r="O224" s="126"/>
      <c r="P224" s="126"/>
      <c r="Q224" s="126"/>
      <c r="R224" s="128"/>
      <c r="S224" s="129"/>
      <c r="T224" s="129"/>
      <c r="U224" s="128"/>
      <c r="V224" s="129"/>
      <c r="W224" s="129"/>
    </row>
    <row r="225" spans="2:23" x14ac:dyDescent="0.25">
      <c r="B225" s="125"/>
      <c r="C225" s="125"/>
      <c r="D225" s="125"/>
      <c r="E225" s="126"/>
      <c r="F225" s="126"/>
      <c r="G225" s="126"/>
      <c r="H225" s="126"/>
      <c r="I225" s="126"/>
      <c r="J225" s="126"/>
      <c r="K225" s="126"/>
      <c r="L225" s="126"/>
      <c r="M225" s="126"/>
      <c r="N225" s="127"/>
      <c r="O225" s="126"/>
      <c r="P225" s="126"/>
      <c r="Q225" s="126"/>
      <c r="R225" s="128"/>
      <c r="S225" s="129"/>
      <c r="T225" s="129"/>
      <c r="U225" s="128"/>
      <c r="V225" s="129"/>
      <c r="W225" s="129"/>
    </row>
    <row r="226" spans="2:23" x14ac:dyDescent="0.25">
      <c r="B226" s="125"/>
      <c r="C226" s="125"/>
      <c r="D226" s="125"/>
      <c r="E226" s="126"/>
      <c r="F226" s="126"/>
      <c r="G226" s="126"/>
      <c r="H226" s="126"/>
      <c r="I226" s="126"/>
      <c r="J226" s="126"/>
      <c r="K226" s="126"/>
      <c r="L226" s="126"/>
      <c r="M226" s="126"/>
      <c r="N226" s="127"/>
      <c r="O226" s="126"/>
      <c r="P226" s="126"/>
      <c r="Q226" s="126"/>
      <c r="R226" s="128"/>
      <c r="S226" s="129"/>
      <c r="T226" s="129"/>
      <c r="U226" s="128"/>
      <c r="V226" s="129"/>
      <c r="W226" s="129"/>
    </row>
    <row r="227" spans="2:23" x14ac:dyDescent="0.25">
      <c r="B227" s="125"/>
      <c r="C227" s="125"/>
      <c r="D227" s="125"/>
      <c r="E227" s="126"/>
      <c r="F227" s="126"/>
      <c r="G227" s="126"/>
      <c r="H227" s="126"/>
      <c r="I227" s="126"/>
      <c r="J227" s="126"/>
      <c r="K227" s="126"/>
      <c r="L227" s="126"/>
      <c r="M227" s="126"/>
      <c r="N227" s="127"/>
      <c r="O227" s="126"/>
      <c r="P227" s="126"/>
      <c r="Q227" s="126"/>
      <c r="R227" s="128"/>
      <c r="S227" s="129"/>
      <c r="T227" s="129"/>
      <c r="U227" s="128"/>
      <c r="V227" s="129"/>
      <c r="W227" s="129"/>
    </row>
    <row r="228" spans="2:23" x14ac:dyDescent="0.25">
      <c r="B228" s="125"/>
      <c r="C228" s="125"/>
      <c r="D228" s="125"/>
      <c r="E228" s="126"/>
      <c r="F228" s="126"/>
      <c r="G228" s="126"/>
      <c r="H228" s="126"/>
      <c r="I228" s="126"/>
      <c r="J228" s="126"/>
      <c r="K228" s="126"/>
      <c r="L228" s="126"/>
      <c r="M228" s="126"/>
      <c r="N228" s="127"/>
      <c r="O228" s="126"/>
      <c r="P228" s="126"/>
      <c r="Q228" s="126"/>
      <c r="R228" s="128"/>
      <c r="S228" s="129"/>
      <c r="T228" s="129"/>
      <c r="U228" s="128"/>
      <c r="V228" s="129"/>
      <c r="W228" s="129"/>
    </row>
    <row r="229" spans="2:23" x14ac:dyDescent="0.25">
      <c r="B229" s="125"/>
      <c r="C229" s="125"/>
      <c r="D229" s="125"/>
      <c r="E229" s="126"/>
      <c r="F229" s="126"/>
      <c r="G229" s="126"/>
      <c r="H229" s="126"/>
      <c r="I229" s="126"/>
      <c r="J229" s="126"/>
      <c r="K229" s="126"/>
      <c r="L229" s="126"/>
      <c r="M229" s="126"/>
      <c r="N229" s="127"/>
      <c r="O229" s="126"/>
      <c r="P229" s="126"/>
      <c r="Q229" s="126"/>
      <c r="R229" s="128"/>
      <c r="S229" s="129"/>
      <c r="T229" s="129"/>
      <c r="U229" s="128"/>
      <c r="V229" s="129"/>
      <c r="W229" s="129"/>
    </row>
    <row r="230" spans="2:23" x14ac:dyDescent="0.25">
      <c r="B230" s="125"/>
      <c r="C230" s="125"/>
      <c r="D230" s="125"/>
      <c r="E230" s="126"/>
      <c r="F230" s="126"/>
      <c r="G230" s="126"/>
      <c r="H230" s="126"/>
      <c r="I230" s="126"/>
      <c r="J230" s="126"/>
      <c r="K230" s="126"/>
      <c r="L230" s="126"/>
      <c r="M230" s="126"/>
      <c r="N230" s="127"/>
      <c r="O230" s="126"/>
      <c r="P230" s="126"/>
      <c r="Q230" s="126"/>
      <c r="R230" s="128"/>
      <c r="S230" s="129"/>
      <c r="T230" s="129"/>
      <c r="U230" s="128"/>
      <c r="V230" s="129"/>
      <c r="W230" s="129"/>
    </row>
    <row r="231" spans="2:23" x14ac:dyDescent="0.25">
      <c r="B231" s="125"/>
      <c r="C231" s="125"/>
      <c r="D231" s="125"/>
      <c r="E231" s="126"/>
      <c r="F231" s="126"/>
      <c r="G231" s="126"/>
      <c r="H231" s="126"/>
      <c r="I231" s="126"/>
      <c r="J231" s="126"/>
      <c r="K231" s="126"/>
      <c r="L231" s="126"/>
      <c r="M231" s="126"/>
      <c r="N231" s="127"/>
      <c r="O231" s="126"/>
      <c r="P231" s="126"/>
      <c r="Q231" s="126"/>
      <c r="R231" s="128"/>
      <c r="S231" s="129"/>
      <c r="T231" s="129"/>
      <c r="U231" s="128"/>
      <c r="V231" s="129"/>
      <c r="W231" s="129"/>
    </row>
    <row r="232" spans="2:23" x14ac:dyDescent="0.25">
      <c r="B232" s="125"/>
      <c r="C232" s="125"/>
      <c r="D232" s="125"/>
      <c r="E232" s="126"/>
      <c r="F232" s="126"/>
      <c r="G232" s="126"/>
      <c r="H232" s="126"/>
      <c r="I232" s="126"/>
      <c r="J232" s="126"/>
      <c r="K232" s="126"/>
      <c r="L232" s="126"/>
      <c r="M232" s="126"/>
      <c r="N232" s="127"/>
      <c r="O232" s="126"/>
      <c r="P232" s="126"/>
      <c r="Q232" s="126"/>
      <c r="R232" s="128"/>
      <c r="S232" s="129"/>
      <c r="T232" s="129"/>
      <c r="U232" s="128"/>
      <c r="V232" s="129"/>
      <c r="W232" s="129"/>
    </row>
    <row r="233" spans="2:23" x14ac:dyDescent="0.25">
      <c r="B233" s="125"/>
      <c r="C233" s="125"/>
      <c r="D233" s="125"/>
      <c r="E233" s="126"/>
      <c r="F233" s="126"/>
      <c r="G233" s="126"/>
      <c r="H233" s="126"/>
      <c r="I233" s="126"/>
      <c r="J233" s="126"/>
      <c r="K233" s="126"/>
      <c r="L233" s="126"/>
      <c r="M233" s="126"/>
      <c r="N233" s="127"/>
      <c r="O233" s="126"/>
      <c r="P233" s="126"/>
      <c r="Q233" s="126"/>
      <c r="R233" s="128"/>
      <c r="S233" s="129"/>
      <c r="T233" s="129"/>
      <c r="U233" s="128"/>
      <c r="V233" s="129"/>
      <c r="W233" s="129"/>
    </row>
    <row r="234" spans="2:23" x14ac:dyDescent="0.25">
      <c r="B234" s="125"/>
      <c r="C234" s="125"/>
      <c r="D234" s="125"/>
      <c r="E234" s="126"/>
      <c r="F234" s="126"/>
      <c r="G234" s="126"/>
      <c r="H234" s="126"/>
      <c r="I234" s="126"/>
      <c r="J234" s="126"/>
      <c r="K234" s="126"/>
      <c r="L234" s="126"/>
      <c r="M234" s="126"/>
      <c r="N234" s="127"/>
      <c r="O234" s="126"/>
      <c r="P234" s="126"/>
      <c r="Q234" s="126"/>
      <c r="R234" s="128"/>
      <c r="S234" s="129"/>
      <c r="T234" s="129"/>
      <c r="U234" s="128"/>
      <c r="V234" s="129"/>
      <c r="W234" s="129"/>
    </row>
    <row r="235" spans="2:23" x14ac:dyDescent="0.25">
      <c r="B235" s="125"/>
      <c r="C235" s="125"/>
      <c r="D235" s="125"/>
      <c r="E235" s="126"/>
      <c r="F235" s="126"/>
      <c r="G235" s="126"/>
      <c r="H235" s="126"/>
      <c r="I235" s="126"/>
      <c r="J235" s="126"/>
      <c r="K235" s="126"/>
      <c r="L235" s="126"/>
      <c r="M235" s="126"/>
      <c r="N235" s="127"/>
      <c r="O235" s="126"/>
      <c r="P235" s="126"/>
      <c r="Q235" s="126"/>
      <c r="R235" s="128"/>
      <c r="S235" s="129"/>
      <c r="T235" s="129"/>
      <c r="U235" s="128"/>
      <c r="V235" s="129"/>
      <c r="W235" s="129"/>
    </row>
    <row r="236" spans="2:23" x14ac:dyDescent="0.25">
      <c r="B236" s="125"/>
      <c r="C236" s="125"/>
      <c r="D236" s="125"/>
      <c r="E236" s="126"/>
      <c r="F236" s="126"/>
      <c r="G236" s="126"/>
      <c r="H236" s="126"/>
      <c r="I236" s="126"/>
      <c r="J236" s="126"/>
      <c r="K236" s="126"/>
      <c r="L236" s="126"/>
      <c r="M236" s="126"/>
      <c r="N236" s="127"/>
      <c r="O236" s="126"/>
      <c r="P236" s="126"/>
      <c r="Q236" s="126"/>
      <c r="R236" s="128"/>
      <c r="S236" s="129"/>
      <c r="T236" s="129"/>
      <c r="U236" s="128"/>
      <c r="V236" s="129"/>
      <c r="W236" s="129"/>
    </row>
    <row r="237" spans="2:23" x14ac:dyDescent="0.25">
      <c r="B237" s="125"/>
      <c r="C237" s="125"/>
      <c r="D237" s="125"/>
      <c r="E237" s="126"/>
      <c r="F237" s="126"/>
      <c r="G237" s="126"/>
      <c r="H237" s="126"/>
      <c r="I237" s="126"/>
      <c r="J237" s="126"/>
      <c r="K237" s="126"/>
      <c r="L237" s="126"/>
      <c r="M237" s="126"/>
      <c r="N237" s="127"/>
      <c r="O237" s="126"/>
      <c r="P237" s="126"/>
      <c r="Q237" s="126"/>
      <c r="R237" s="128"/>
      <c r="S237" s="129"/>
      <c r="T237" s="129"/>
      <c r="U237" s="128"/>
      <c r="V237" s="129"/>
      <c r="W237" s="129"/>
    </row>
    <row r="238" spans="2:23" x14ac:dyDescent="0.25">
      <c r="B238" s="125"/>
      <c r="C238" s="125"/>
      <c r="D238" s="125"/>
      <c r="E238" s="126"/>
      <c r="F238" s="126"/>
      <c r="G238" s="126"/>
      <c r="H238" s="126"/>
      <c r="I238" s="126"/>
      <c r="J238" s="126"/>
      <c r="K238" s="126"/>
      <c r="L238" s="126"/>
      <c r="M238" s="126"/>
      <c r="N238" s="127"/>
      <c r="O238" s="126"/>
      <c r="P238" s="126"/>
      <c r="Q238" s="126"/>
      <c r="R238" s="128"/>
      <c r="S238" s="129"/>
      <c r="T238" s="129"/>
      <c r="U238" s="128"/>
      <c r="V238" s="129"/>
      <c r="W238" s="129"/>
    </row>
    <row r="239" spans="2:23" x14ac:dyDescent="0.25">
      <c r="B239" s="125"/>
      <c r="C239" s="125"/>
      <c r="D239" s="125"/>
      <c r="E239" s="126"/>
      <c r="F239" s="126"/>
      <c r="G239" s="126"/>
      <c r="H239" s="126"/>
      <c r="I239" s="126"/>
      <c r="J239" s="126"/>
      <c r="K239" s="126"/>
      <c r="L239" s="126"/>
      <c r="M239" s="126"/>
      <c r="N239" s="127"/>
      <c r="O239" s="126"/>
      <c r="P239" s="126"/>
      <c r="Q239" s="126"/>
      <c r="R239" s="128"/>
      <c r="S239" s="129"/>
      <c r="T239" s="129"/>
      <c r="U239" s="128"/>
      <c r="V239" s="129"/>
      <c r="W239" s="129"/>
    </row>
    <row r="240" spans="2:23" x14ac:dyDescent="0.25">
      <c r="B240" s="125"/>
      <c r="C240" s="125"/>
      <c r="D240" s="125"/>
      <c r="E240" s="126"/>
      <c r="F240" s="126"/>
      <c r="G240" s="126"/>
      <c r="H240" s="126"/>
      <c r="I240" s="126"/>
      <c r="J240" s="126"/>
      <c r="K240" s="126"/>
      <c r="L240" s="126"/>
      <c r="M240" s="126"/>
      <c r="N240" s="127"/>
      <c r="O240" s="126"/>
      <c r="P240" s="126"/>
      <c r="Q240" s="126"/>
      <c r="R240" s="128"/>
      <c r="S240" s="129"/>
      <c r="T240" s="129"/>
      <c r="U240" s="128"/>
      <c r="V240" s="129"/>
      <c r="W240" s="129"/>
    </row>
    <row r="241" spans="2:23" x14ac:dyDescent="0.25">
      <c r="B241" s="125"/>
      <c r="C241" s="125"/>
      <c r="D241" s="125"/>
      <c r="E241" s="126"/>
      <c r="F241" s="126"/>
      <c r="G241" s="126"/>
      <c r="H241" s="126"/>
      <c r="I241" s="126"/>
      <c r="J241" s="126"/>
      <c r="K241" s="126"/>
      <c r="L241" s="126"/>
      <c r="M241" s="126"/>
      <c r="N241" s="127"/>
      <c r="O241" s="126"/>
      <c r="P241" s="126"/>
      <c r="Q241" s="126"/>
      <c r="R241" s="128"/>
      <c r="S241" s="129"/>
      <c r="T241" s="129"/>
      <c r="U241" s="128"/>
      <c r="V241" s="129"/>
      <c r="W241" s="129"/>
    </row>
    <row r="242" spans="2:23" x14ac:dyDescent="0.25">
      <c r="B242" s="125"/>
      <c r="C242" s="125"/>
      <c r="D242" s="125"/>
      <c r="E242" s="126"/>
      <c r="F242" s="126"/>
      <c r="G242" s="126"/>
      <c r="H242" s="126"/>
      <c r="I242" s="126"/>
      <c r="J242" s="126"/>
      <c r="K242" s="126"/>
      <c r="L242" s="126"/>
      <c r="M242" s="126"/>
      <c r="N242" s="127"/>
      <c r="O242" s="126"/>
      <c r="P242" s="126"/>
      <c r="Q242" s="126"/>
      <c r="R242" s="128"/>
      <c r="S242" s="129"/>
      <c r="T242" s="129"/>
      <c r="U242" s="128"/>
      <c r="V242" s="129"/>
      <c r="W242" s="129"/>
    </row>
    <row r="243" spans="2:23" x14ac:dyDescent="0.25">
      <c r="B243" s="125"/>
      <c r="C243" s="125"/>
      <c r="D243" s="125"/>
      <c r="E243" s="126"/>
      <c r="F243" s="126"/>
      <c r="G243" s="126"/>
      <c r="H243" s="126"/>
      <c r="I243" s="126"/>
      <c r="J243" s="126"/>
      <c r="K243" s="126"/>
      <c r="L243" s="126"/>
      <c r="M243" s="126"/>
      <c r="N243" s="127"/>
      <c r="O243" s="126"/>
      <c r="P243" s="126"/>
      <c r="Q243" s="126"/>
      <c r="R243" s="128"/>
      <c r="S243" s="129"/>
      <c r="T243" s="129"/>
      <c r="U243" s="128"/>
      <c r="V243" s="129"/>
      <c r="W243" s="129"/>
    </row>
    <row r="244" spans="2:23" x14ac:dyDescent="0.25">
      <c r="B244" s="125"/>
      <c r="C244" s="125"/>
      <c r="D244" s="125"/>
      <c r="E244" s="126"/>
      <c r="F244" s="126"/>
      <c r="G244" s="126"/>
      <c r="H244" s="126"/>
      <c r="I244" s="126"/>
      <c r="J244" s="126"/>
      <c r="K244" s="126"/>
      <c r="L244" s="126"/>
      <c r="M244" s="126"/>
      <c r="N244" s="127"/>
      <c r="O244" s="126"/>
      <c r="P244" s="126"/>
      <c r="Q244" s="126"/>
      <c r="R244" s="128"/>
      <c r="S244" s="129"/>
      <c r="T244" s="129"/>
      <c r="U244" s="128"/>
      <c r="V244" s="129"/>
      <c r="W244" s="129"/>
    </row>
    <row r="245" spans="2:23" x14ac:dyDescent="0.25">
      <c r="B245" s="125"/>
      <c r="C245" s="125"/>
      <c r="D245" s="125"/>
      <c r="E245" s="126"/>
      <c r="F245" s="126"/>
      <c r="G245" s="126"/>
      <c r="H245" s="126"/>
      <c r="I245" s="126"/>
      <c r="J245" s="126"/>
      <c r="K245" s="126"/>
      <c r="L245" s="126"/>
      <c r="M245" s="126"/>
      <c r="N245" s="127"/>
      <c r="O245" s="126"/>
      <c r="P245" s="126"/>
      <c r="Q245" s="126"/>
      <c r="R245" s="128"/>
      <c r="S245" s="129"/>
      <c r="T245" s="129"/>
      <c r="U245" s="128"/>
      <c r="V245" s="129"/>
      <c r="W245" s="129"/>
    </row>
    <row r="246" spans="2:23" x14ac:dyDescent="0.25">
      <c r="B246" s="125"/>
      <c r="C246" s="125"/>
      <c r="D246" s="125"/>
      <c r="E246" s="126"/>
      <c r="F246" s="126"/>
      <c r="G246" s="126"/>
      <c r="H246" s="126"/>
      <c r="I246" s="126"/>
      <c r="J246" s="126"/>
      <c r="K246" s="126"/>
      <c r="L246" s="126"/>
      <c r="M246" s="126"/>
      <c r="N246" s="127"/>
      <c r="O246" s="126"/>
      <c r="P246" s="126"/>
      <c r="Q246" s="126"/>
      <c r="R246" s="128"/>
      <c r="S246" s="129"/>
      <c r="T246" s="129"/>
      <c r="U246" s="128"/>
      <c r="V246" s="129"/>
      <c r="W246" s="129"/>
    </row>
    <row r="247" spans="2:23" x14ac:dyDescent="0.25">
      <c r="B247" s="125"/>
      <c r="C247" s="125"/>
      <c r="D247" s="125"/>
      <c r="E247" s="126"/>
      <c r="F247" s="126"/>
      <c r="G247" s="126"/>
      <c r="H247" s="126"/>
      <c r="I247" s="126"/>
      <c r="J247" s="126"/>
      <c r="K247" s="126"/>
      <c r="L247" s="126"/>
      <c r="M247" s="126"/>
      <c r="N247" s="127"/>
      <c r="O247" s="126"/>
      <c r="P247" s="126"/>
      <c r="Q247" s="126"/>
      <c r="R247" s="128"/>
      <c r="S247" s="129"/>
      <c r="T247" s="129"/>
      <c r="U247" s="128"/>
      <c r="V247" s="129"/>
      <c r="W247" s="129"/>
    </row>
    <row r="248" spans="2:23" x14ac:dyDescent="0.25">
      <c r="B248" s="125"/>
      <c r="C248" s="125"/>
      <c r="D248" s="125"/>
      <c r="E248" s="126"/>
      <c r="F248" s="126"/>
      <c r="G248" s="126"/>
      <c r="H248" s="126"/>
      <c r="I248" s="126"/>
      <c r="J248" s="126"/>
      <c r="K248" s="126"/>
      <c r="L248" s="126"/>
      <c r="M248" s="126"/>
      <c r="N248" s="127"/>
      <c r="O248" s="126"/>
      <c r="P248" s="126"/>
      <c r="Q248" s="126"/>
      <c r="R248" s="128"/>
      <c r="S248" s="129"/>
      <c r="T248" s="129"/>
      <c r="U248" s="128"/>
      <c r="V248" s="129"/>
      <c r="W248" s="129"/>
    </row>
    <row r="249" spans="2:23" x14ac:dyDescent="0.25">
      <c r="B249" s="125"/>
      <c r="C249" s="125"/>
      <c r="D249" s="125"/>
      <c r="E249" s="126"/>
      <c r="F249" s="126"/>
      <c r="G249" s="126"/>
      <c r="H249" s="126"/>
      <c r="I249" s="126"/>
      <c r="J249" s="126"/>
      <c r="K249" s="126"/>
      <c r="L249" s="126"/>
      <c r="M249" s="126"/>
      <c r="N249" s="127"/>
      <c r="O249" s="126"/>
      <c r="P249" s="126"/>
      <c r="Q249" s="126"/>
      <c r="R249" s="128"/>
      <c r="S249" s="129"/>
      <c r="T249" s="129"/>
      <c r="U249" s="128"/>
      <c r="V249" s="129"/>
      <c r="W249" s="129"/>
    </row>
    <row r="250" spans="2:23" x14ac:dyDescent="0.25">
      <c r="B250" s="125"/>
      <c r="C250" s="125"/>
      <c r="D250" s="125"/>
      <c r="E250" s="126"/>
      <c r="F250" s="126"/>
      <c r="G250" s="126"/>
      <c r="H250" s="126"/>
      <c r="I250" s="126"/>
      <c r="J250" s="126"/>
      <c r="K250" s="126"/>
      <c r="L250" s="126"/>
      <c r="M250" s="126"/>
      <c r="N250" s="127"/>
      <c r="O250" s="126"/>
      <c r="P250" s="126"/>
      <c r="Q250" s="126"/>
      <c r="R250" s="128"/>
      <c r="S250" s="129"/>
      <c r="T250" s="129"/>
      <c r="U250" s="128"/>
      <c r="V250" s="129"/>
      <c r="W250" s="129"/>
    </row>
    <row r="251" spans="2:23" x14ac:dyDescent="0.25">
      <c r="B251" s="125"/>
      <c r="C251" s="125"/>
      <c r="D251" s="125"/>
      <c r="E251" s="126"/>
      <c r="F251" s="126"/>
      <c r="G251" s="126"/>
      <c r="H251" s="126"/>
      <c r="I251" s="126"/>
      <c r="J251" s="126"/>
      <c r="K251" s="126"/>
      <c r="L251" s="126"/>
      <c r="M251" s="126"/>
      <c r="N251" s="127"/>
      <c r="O251" s="126"/>
      <c r="P251" s="126"/>
      <c r="Q251" s="126"/>
      <c r="R251" s="128"/>
      <c r="S251" s="129"/>
      <c r="T251" s="129"/>
      <c r="U251" s="128"/>
      <c r="V251" s="129"/>
      <c r="W251" s="129"/>
    </row>
    <row r="252" spans="2:23" x14ac:dyDescent="0.25">
      <c r="B252" s="125"/>
      <c r="C252" s="125"/>
      <c r="D252" s="125"/>
      <c r="E252" s="126"/>
      <c r="F252" s="126"/>
      <c r="G252" s="126"/>
      <c r="H252" s="126"/>
      <c r="I252" s="126"/>
      <c r="J252" s="126"/>
      <c r="K252" s="126"/>
      <c r="L252" s="126"/>
      <c r="M252" s="126"/>
      <c r="N252" s="127"/>
      <c r="O252" s="126"/>
      <c r="P252" s="126"/>
      <c r="Q252" s="126"/>
      <c r="R252" s="128"/>
      <c r="S252" s="129"/>
      <c r="T252" s="129"/>
      <c r="U252" s="128"/>
      <c r="V252" s="129"/>
      <c r="W252" s="129"/>
    </row>
    <row r="253" spans="2:23" x14ac:dyDescent="0.25">
      <c r="B253" s="125"/>
      <c r="C253" s="125"/>
      <c r="D253" s="125"/>
      <c r="E253" s="126"/>
      <c r="F253" s="126"/>
      <c r="G253" s="126"/>
      <c r="H253" s="126"/>
      <c r="I253" s="126"/>
      <c r="J253" s="126"/>
      <c r="K253" s="126"/>
      <c r="L253" s="126"/>
      <c r="M253" s="126"/>
      <c r="N253" s="127"/>
      <c r="O253" s="126"/>
      <c r="P253" s="126"/>
      <c r="Q253" s="126"/>
      <c r="R253" s="128"/>
      <c r="S253" s="129"/>
      <c r="T253" s="129"/>
      <c r="U253" s="128"/>
      <c r="V253" s="129"/>
      <c r="W253" s="129"/>
    </row>
    <row r="254" spans="2:23" x14ac:dyDescent="0.25">
      <c r="B254" s="125"/>
      <c r="C254" s="125"/>
      <c r="D254" s="125"/>
      <c r="E254" s="126"/>
      <c r="F254" s="126"/>
      <c r="G254" s="126"/>
      <c r="H254" s="126"/>
      <c r="I254" s="126"/>
      <c r="J254" s="126"/>
      <c r="K254" s="126"/>
      <c r="L254" s="126"/>
      <c r="M254" s="126"/>
      <c r="N254" s="127"/>
      <c r="O254" s="126"/>
      <c r="P254" s="126"/>
      <c r="Q254" s="126"/>
      <c r="R254" s="128"/>
      <c r="S254" s="129"/>
      <c r="T254" s="129"/>
      <c r="U254" s="128"/>
      <c r="V254" s="129"/>
      <c r="W254" s="129"/>
    </row>
  </sheetData>
  <mergeCells count="9">
    <mergeCell ref="U6:W6"/>
    <mergeCell ref="R6:T6"/>
    <mergeCell ref="B2:G2"/>
    <mergeCell ref="E6:G6"/>
    <mergeCell ref="H6:J6"/>
    <mergeCell ref="K6:M6"/>
    <mergeCell ref="N6:Q6"/>
    <mergeCell ref="D5:X5"/>
    <mergeCell ref="A6:C6"/>
  </mergeCells>
  <printOptions horizontalCentered="1"/>
  <pageMargins left="0.2" right="0.2" top="0.5" bottom="0.5" header="0.3" footer="0.3"/>
  <pageSetup scale="40" fitToHeight="6" orientation="landscape" r:id="rId1"/>
  <headerFooter>
    <oddHeader>&amp;A</oddHeader>
    <oddFooter>Page &amp;P of &amp;N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70454F53-7E22-406C-B7AB-2521609F35E5}">
          <x14:formula1>
            <xm:f>'FTE Lookup fields'!$C$76:$C$78</xm:f>
          </x14:formula1>
          <xm:sqref>E8:W93 D8</xm:sqref>
        </x14:dataValidation>
        <x14:dataValidation type="list" allowBlank="1" showInputMessage="1" showErrorMessage="1" xr:uid="{DC1F7C4F-74D3-44C0-BF4C-78819F954A61}">
          <x14:formula1>
            <xm:f>'FTE Lookup fields'!$A$5:$A$12</xm:f>
          </x14:formula1>
          <xm:sqref>C8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59999389629810485"/>
    <pageSetUpPr fitToPage="1"/>
  </sheetPr>
  <dimension ref="A1:J93"/>
  <sheetViews>
    <sheetView zoomScale="84" zoomScaleNormal="84" zoomScaleSheetLayoutView="100" workbookViewId="0">
      <selection activeCell="F48" sqref="F48"/>
    </sheetView>
  </sheetViews>
  <sheetFormatPr defaultColWidth="9.140625" defaultRowHeight="12.75" x14ac:dyDescent="0.2"/>
  <cols>
    <col min="1" max="1" width="39.42578125" style="5" customWidth="1"/>
    <col min="2" max="2" width="63" style="6" customWidth="1"/>
    <col min="3" max="3" width="13.42578125" style="4" customWidth="1"/>
    <col min="4" max="4" width="20.85546875" style="4" customWidth="1"/>
    <col min="5" max="5" width="40.85546875" style="9" customWidth="1"/>
    <col min="6" max="6" width="31.85546875" style="9" customWidth="1"/>
    <col min="7" max="7" width="9.140625" style="9"/>
    <col min="8" max="8" width="9.140625" style="4" customWidth="1"/>
    <col min="9" max="11" width="9.140625" style="4"/>
    <col min="12" max="12" width="9.140625" style="4" customWidth="1"/>
    <col min="13" max="16384" width="9.140625" style="4"/>
  </cols>
  <sheetData>
    <row r="1" spans="1:10" ht="20.25" customHeight="1" thickBot="1" x14ac:dyDescent="0.3">
      <c r="A1" s="353" t="s">
        <v>150</v>
      </c>
      <c r="B1" s="354"/>
      <c r="C1" s="354"/>
      <c r="D1" s="355"/>
      <c r="E1" s="10"/>
      <c r="F1" s="10"/>
    </row>
    <row r="2" spans="1:10" ht="20.25" customHeight="1" thickBot="1" x14ac:dyDescent="0.25">
      <c r="A2" s="20"/>
      <c r="B2" s="19"/>
      <c r="E2" s="10"/>
      <c r="F2" s="10"/>
    </row>
    <row r="3" spans="1:10" s="9" customFormat="1" ht="17.25" customHeight="1" thickBot="1" x14ac:dyDescent="0.25">
      <c r="A3" s="356" t="s">
        <v>33</v>
      </c>
      <c r="B3" s="357"/>
      <c r="C3" s="12"/>
      <c r="D3" s="12"/>
      <c r="E3" s="10"/>
      <c r="F3" s="10"/>
    </row>
    <row r="4" spans="1:10" s="9" customFormat="1" ht="30" customHeight="1" x14ac:dyDescent="0.2">
      <c r="A4" s="73" t="s">
        <v>33</v>
      </c>
      <c r="B4" s="74" t="s">
        <v>34</v>
      </c>
      <c r="C4" s="12"/>
      <c r="D4" s="13"/>
      <c r="E4" s="10"/>
      <c r="F4" s="10"/>
    </row>
    <row r="5" spans="1:10" x14ac:dyDescent="0.2">
      <c r="A5" s="66" t="s">
        <v>40</v>
      </c>
      <c r="B5" s="59" t="s">
        <v>29</v>
      </c>
      <c r="G5" s="4"/>
    </row>
    <row r="6" spans="1:10" x14ac:dyDescent="0.2">
      <c r="A6" s="66" t="s">
        <v>135</v>
      </c>
      <c r="B6" s="59" t="s">
        <v>136</v>
      </c>
      <c r="G6" s="4"/>
    </row>
    <row r="7" spans="1:10" x14ac:dyDescent="0.2">
      <c r="A7" s="66" t="s">
        <v>41</v>
      </c>
      <c r="B7" s="59" t="s">
        <v>32</v>
      </c>
      <c r="G7" s="4"/>
    </row>
    <row r="8" spans="1:10" x14ac:dyDescent="0.2">
      <c r="A8" s="66" t="s">
        <v>42</v>
      </c>
      <c r="B8" s="59" t="s">
        <v>31</v>
      </c>
      <c r="G8" s="4"/>
    </row>
    <row r="9" spans="1:10" x14ac:dyDescent="0.2">
      <c r="A9" s="66" t="s">
        <v>43</v>
      </c>
      <c r="B9" s="59" t="s">
        <v>30</v>
      </c>
      <c r="G9" s="4"/>
    </row>
    <row r="10" spans="1:10" x14ac:dyDescent="0.2">
      <c r="A10" s="241" t="s">
        <v>471</v>
      </c>
      <c r="B10" s="242" t="s">
        <v>473</v>
      </c>
      <c r="G10" s="4"/>
    </row>
    <row r="11" spans="1:10" x14ac:dyDescent="0.2">
      <c r="A11" s="241" t="s">
        <v>472</v>
      </c>
      <c r="B11" s="242" t="s">
        <v>470</v>
      </c>
      <c r="G11" s="4"/>
    </row>
    <row r="12" spans="1:10" ht="10.5" customHeight="1" x14ac:dyDescent="0.2">
      <c r="A12" s="20"/>
      <c r="B12" s="19"/>
    </row>
    <row r="13" spans="1:10" s="6" customFormat="1" ht="13.5" thickBot="1" x14ac:dyDescent="0.25">
      <c r="A13" s="4"/>
      <c r="C13" s="4"/>
      <c r="D13" s="4"/>
      <c r="E13" s="9"/>
      <c r="F13" s="9"/>
      <c r="G13" s="4"/>
      <c r="H13" s="4"/>
      <c r="I13" s="4"/>
      <c r="J13" s="4"/>
    </row>
    <row r="14" spans="1:10" s="6" customFormat="1" ht="15.75" x14ac:dyDescent="0.2">
      <c r="A14" s="358" t="s">
        <v>133</v>
      </c>
      <c r="B14" s="359"/>
      <c r="C14" s="359"/>
      <c r="D14" s="360"/>
      <c r="E14" s="9"/>
      <c r="F14" s="9"/>
      <c r="G14" s="4"/>
      <c r="H14" s="4"/>
      <c r="I14" s="4"/>
      <c r="J14" s="4"/>
    </row>
    <row r="15" spans="1:10" s="6" customFormat="1" ht="25.5" x14ac:dyDescent="0.2">
      <c r="A15" s="70" t="s">
        <v>203</v>
      </c>
      <c r="B15" s="71" t="s">
        <v>36</v>
      </c>
      <c r="C15" s="71" t="s">
        <v>37</v>
      </c>
      <c r="D15" s="72" t="s">
        <v>127</v>
      </c>
      <c r="E15" s="9"/>
      <c r="F15" s="9"/>
      <c r="G15" s="4"/>
      <c r="H15" s="4"/>
      <c r="I15" s="4"/>
      <c r="J15" s="4"/>
    </row>
    <row r="16" spans="1:10" s="6" customFormat="1" x14ac:dyDescent="0.2">
      <c r="A16" s="56" t="s">
        <v>191</v>
      </c>
      <c r="B16" s="57" t="s">
        <v>189</v>
      </c>
      <c r="C16" s="58" t="s">
        <v>190</v>
      </c>
      <c r="D16" s="60" t="s">
        <v>193</v>
      </c>
      <c r="E16" s="9"/>
      <c r="F16" s="9"/>
      <c r="G16" s="4"/>
      <c r="H16" s="4"/>
      <c r="I16" s="4"/>
      <c r="J16" s="4"/>
    </row>
    <row r="17" spans="1:10" s="6" customFormat="1" x14ac:dyDescent="0.2">
      <c r="A17" s="56" t="s">
        <v>117</v>
      </c>
      <c r="B17" s="57" t="s">
        <v>118</v>
      </c>
      <c r="C17" s="58" t="s">
        <v>119</v>
      </c>
      <c r="D17" s="60" t="s">
        <v>128</v>
      </c>
      <c r="E17" s="9"/>
      <c r="F17" s="9"/>
      <c r="G17" s="4"/>
      <c r="H17" s="4"/>
      <c r="I17" s="4"/>
      <c r="J17" s="4"/>
    </row>
    <row r="18" spans="1:10" s="6" customFormat="1" x14ac:dyDescent="0.2">
      <c r="A18" s="56" t="s">
        <v>147</v>
      </c>
      <c r="B18" s="57" t="s">
        <v>153</v>
      </c>
      <c r="C18" s="58" t="s">
        <v>146</v>
      </c>
      <c r="D18" s="61" t="s">
        <v>148</v>
      </c>
      <c r="E18" s="9"/>
      <c r="F18" s="9"/>
      <c r="G18" s="4"/>
      <c r="H18" s="4"/>
      <c r="I18" s="4"/>
      <c r="J18" s="4"/>
    </row>
    <row r="19" spans="1:10" s="6" customFormat="1" x14ac:dyDescent="0.2">
      <c r="A19" s="20" t="s">
        <v>348</v>
      </c>
      <c r="B19" s="57" t="s">
        <v>350</v>
      </c>
      <c r="C19" s="58" t="s">
        <v>155</v>
      </c>
      <c r="D19" s="60" t="s">
        <v>349</v>
      </c>
      <c r="E19" s="9"/>
      <c r="F19" s="9"/>
      <c r="G19" s="4"/>
      <c r="H19" s="4"/>
      <c r="I19" s="4"/>
      <c r="J19" s="4"/>
    </row>
    <row r="20" spans="1:10" s="6" customFormat="1" x14ac:dyDescent="0.2">
      <c r="A20" s="56" t="s">
        <v>250</v>
      </c>
      <c r="B20" s="57" t="s">
        <v>145</v>
      </c>
      <c r="C20" s="58" t="s">
        <v>24</v>
      </c>
      <c r="D20" s="60" t="s">
        <v>24</v>
      </c>
      <c r="E20" s="9"/>
      <c r="F20" s="9"/>
      <c r="G20" s="4"/>
      <c r="H20" s="4"/>
      <c r="I20" s="4"/>
      <c r="J20" s="4"/>
    </row>
    <row r="21" spans="1:10" s="6" customFormat="1" x14ac:dyDescent="0.2">
      <c r="A21" s="278" t="s">
        <v>351</v>
      </c>
      <c r="B21" s="57" t="s">
        <v>59</v>
      </c>
      <c r="C21" s="58" t="s">
        <v>352</v>
      </c>
      <c r="D21" s="60" t="s">
        <v>353</v>
      </c>
      <c r="E21" s="9"/>
      <c r="F21" s="9"/>
      <c r="G21" s="4"/>
      <c r="H21" s="4"/>
      <c r="I21" s="4"/>
      <c r="J21" s="4"/>
    </row>
    <row r="22" spans="1:10" s="6" customFormat="1" x14ac:dyDescent="0.2">
      <c r="A22" s="278" t="s">
        <v>1312</v>
      </c>
      <c r="B22" s="57" t="s">
        <v>1313</v>
      </c>
      <c r="C22" s="58" t="s">
        <v>1314</v>
      </c>
      <c r="D22" s="60" t="s">
        <v>1315</v>
      </c>
      <c r="E22" s="9"/>
      <c r="F22" s="9"/>
      <c r="G22" s="4"/>
      <c r="H22" s="4"/>
      <c r="I22" s="4"/>
      <c r="J22" s="4"/>
    </row>
    <row r="23" spans="1:10" s="6" customFormat="1" x14ac:dyDescent="0.2">
      <c r="A23" s="278" t="s">
        <v>1316</v>
      </c>
      <c r="B23" s="57" t="s">
        <v>1317</v>
      </c>
      <c r="C23" s="58" t="s">
        <v>1318</v>
      </c>
      <c r="D23" s="60" t="s">
        <v>128</v>
      </c>
      <c r="E23" s="9"/>
      <c r="F23" s="9"/>
      <c r="G23" s="4"/>
      <c r="H23" s="4"/>
      <c r="I23" s="4"/>
      <c r="J23" s="4"/>
    </row>
    <row r="24" spans="1:10" ht="15.75" thickBot="1" x14ac:dyDescent="0.3">
      <c r="A24" s="212" t="s">
        <v>327</v>
      </c>
      <c r="B24" s="213" t="s">
        <v>328</v>
      </c>
      <c r="C24" s="214" t="s">
        <v>259</v>
      </c>
      <c r="D24" s="215" t="s">
        <v>329</v>
      </c>
      <c r="G24" s="4"/>
    </row>
    <row r="25" spans="1:10" ht="10.5" customHeight="1" x14ac:dyDescent="0.2">
      <c r="B25"/>
      <c r="D25" s="192"/>
    </row>
    <row r="26" spans="1:10" ht="13.5" thickBot="1" x14ac:dyDescent="0.25">
      <c r="A26" s="191"/>
      <c r="B26"/>
      <c r="C26" s="19"/>
      <c r="D26" s="192"/>
    </row>
    <row r="27" spans="1:10" ht="24" customHeight="1" x14ac:dyDescent="0.2">
      <c r="A27" s="341" t="s">
        <v>39</v>
      </c>
      <c r="B27" s="342"/>
      <c r="C27" s="342"/>
      <c r="D27" s="343"/>
      <c r="E27" s="46"/>
      <c r="F27" s="16"/>
    </row>
    <row r="28" spans="1:10" ht="23.25" customHeight="1" x14ac:dyDescent="0.2">
      <c r="A28" s="338" t="s">
        <v>245</v>
      </c>
      <c r="B28" s="339"/>
      <c r="C28" s="339"/>
      <c r="D28" s="340"/>
      <c r="F28" s="14"/>
    </row>
    <row r="29" spans="1:10" ht="24.75" customHeight="1" x14ac:dyDescent="0.2">
      <c r="A29" s="347" t="s">
        <v>246</v>
      </c>
      <c r="B29" s="348"/>
      <c r="C29" s="348"/>
      <c r="D29" s="349"/>
      <c r="F29" s="14"/>
    </row>
    <row r="30" spans="1:10" ht="21" customHeight="1" x14ac:dyDescent="0.2">
      <c r="A30" s="347" t="s">
        <v>247</v>
      </c>
      <c r="B30" s="348"/>
      <c r="C30" s="348"/>
      <c r="D30" s="349"/>
      <c r="F30" s="14"/>
    </row>
    <row r="31" spans="1:10" ht="26.25" thickBot="1" x14ac:dyDescent="0.25">
      <c r="A31" s="209" t="s">
        <v>206</v>
      </c>
      <c r="B31" s="210" t="s">
        <v>23</v>
      </c>
      <c r="C31" s="210" t="s">
        <v>37</v>
      </c>
      <c r="D31" s="62"/>
      <c r="E31" s="7"/>
      <c r="F31" s="11"/>
    </row>
    <row r="32" spans="1:10" ht="15" x14ac:dyDescent="0.2">
      <c r="A32" s="255" t="s">
        <v>496</v>
      </c>
      <c r="B32" s="256" t="s">
        <v>231</v>
      </c>
      <c r="C32" s="257" t="s">
        <v>119</v>
      </c>
      <c r="D32" s="211"/>
    </row>
    <row r="33" spans="1:4" ht="15" x14ac:dyDescent="0.2">
      <c r="A33" s="63" t="s">
        <v>497</v>
      </c>
      <c r="B33" s="176" t="s">
        <v>233</v>
      </c>
      <c r="C33" s="6" t="s">
        <v>119</v>
      </c>
      <c r="D33" s="62"/>
    </row>
    <row r="34" spans="1:4" ht="15" x14ac:dyDescent="0.2">
      <c r="A34" s="63" t="s">
        <v>498</v>
      </c>
      <c r="B34" s="176" t="s">
        <v>238</v>
      </c>
      <c r="C34" s="6" t="s">
        <v>119</v>
      </c>
      <c r="D34" s="62"/>
    </row>
    <row r="35" spans="1:4" ht="15" x14ac:dyDescent="0.2">
      <c r="A35" s="63" t="s">
        <v>499</v>
      </c>
      <c r="B35" s="176" t="s">
        <v>239</v>
      </c>
      <c r="C35" s="6" t="s">
        <v>119</v>
      </c>
      <c r="D35" s="62"/>
    </row>
    <row r="36" spans="1:4" ht="15" x14ac:dyDescent="0.2">
      <c r="A36" s="63" t="s">
        <v>500</v>
      </c>
      <c r="B36" s="176" t="s">
        <v>242</v>
      </c>
      <c r="C36" s="6" t="s">
        <v>119</v>
      </c>
      <c r="D36" s="62"/>
    </row>
    <row r="37" spans="1:4" ht="15" x14ac:dyDescent="0.2">
      <c r="A37" s="63" t="s">
        <v>501</v>
      </c>
      <c r="B37" s="280" t="s">
        <v>242</v>
      </c>
      <c r="C37" s="64" t="s">
        <v>119</v>
      </c>
      <c r="D37" s="62"/>
    </row>
    <row r="38" spans="1:4" ht="15" x14ac:dyDescent="0.2">
      <c r="A38" s="63" t="s">
        <v>1319</v>
      </c>
      <c r="B38" s="280" t="s">
        <v>1322</v>
      </c>
      <c r="C38" s="64" t="s">
        <v>1314</v>
      </c>
      <c r="D38" s="62"/>
    </row>
    <row r="39" spans="1:4" ht="15" x14ac:dyDescent="0.2">
      <c r="A39" s="63" t="s">
        <v>1320</v>
      </c>
      <c r="B39" s="176" t="s">
        <v>1321</v>
      </c>
      <c r="C39" s="6" t="s">
        <v>1314</v>
      </c>
      <c r="D39" s="62"/>
    </row>
    <row r="40" spans="1:4" ht="15" x14ac:dyDescent="0.2">
      <c r="A40" s="63" t="s">
        <v>1323</v>
      </c>
      <c r="B40" s="176" t="s">
        <v>242</v>
      </c>
      <c r="C40" s="6" t="s">
        <v>1314</v>
      </c>
      <c r="D40" s="62"/>
    </row>
    <row r="41" spans="1:4" ht="15" x14ac:dyDescent="0.2">
      <c r="A41" s="63" t="s">
        <v>1324</v>
      </c>
      <c r="B41" s="176" t="s">
        <v>242</v>
      </c>
      <c r="C41" s="6" t="s">
        <v>1314</v>
      </c>
      <c r="D41" s="62"/>
    </row>
    <row r="42" spans="1:4" ht="15" x14ac:dyDescent="0.2">
      <c r="A42" s="63" t="s">
        <v>1325</v>
      </c>
      <c r="B42" s="176" t="s">
        <v>242</v>
      </c>
      <c r="C42" s="6" t="s">
        <v>1314</v>
      </c>
      <c r="D42" s="62"/>
    </row>
    <row r="43" spans="1:4" ht="15" x14ac:dyDescent="0.2">
      <c r="A43" s="63" t="s">
        <v>1326</v>
      </c>
      <c r="B43" s="176" t="s">
        <v>242</v>
      </c>
      <c r="C43" s="6" t="s">
        <v>1314</v>
      </c>
      <c r="D43" s="62"/>
    </row>
    <row r="44" spans="1:4" ht="15" x14ac:dyDescent="0.2">
      <c r="A44" s="63" t="s">
        <v>1327</v>
      </c>
      <c r="B44" s="280" t="s">
        <v>1322</v>
      </c>
      <c r="C44" s="64" t="s">
        <v>1318</v>
      </c>
      <c r="D44" s="62"/>
    </row>
    <row r="45" spans="1:4" ht="15" x14ac:dyDescent="0.2">
      <c r="A45" s="63" t="s">
        <v>1328</v>
      </c>
      <c r="B45" s="176" t="s">
        <v>1333</v>
      </c>
      <c r="C45" s="6" t="s">
        <v>1318</v>
      </c>
      <c r="D45" s="62"/>
    </row>
    <row r="46" spans="1:4" ht="15" x14ac:dyDescent="0.2">
      <c r="A46" s="63" t="s">
        <v>1329</v>
      </c>
      <c r="B46" s="176" t="s">
        <v>242</v>
      </c>
      <c r="C46" s="6" t="s">
        <v>1318</v>
      </c>
      <c r="D46" s="62"/>
    </row>
    <row r="47" spans="1:4" ht="15" x14ac:dyDescent="0.2">
      <c r="A47" s="63" t="s">
        <v>1330</v>
      </c>
      <c r="B47" s="176" t="s">
        <v>242</v>
      </c>
      <c r="C47" s="6" t="s">
        <v>1318</v>
      </c>
      <c r="D47" s="62"/>
    </row>
    <row r="48" spans="1:4" ht="15" x14ac:dyDescent="0.2">
      <c r="A48" s="63" t="s">
        <v>1331</v>
      </c>
      <c r="B48" s="176" t="s">
        <v>242</v>
      </c>
      <c r="C48" s="6" t="s">
        <v>1318</v>
      </c>
      <c r="D48" s="62"/>
    </row>
    <row r="49" spans="1:6" ht="15" x14ac:dyDescent="0.2">
      <c r="A49" s="63" t="s">
        <v>1332</v>
      </c>
      <c r="B49" s="176" t="s">
        <v>242</v>
      </c>
      <c r="C49" s="6" t="s">
        <v>1318</v>
      </c>
      <c r="D49" s="62"/>
    </row>
    <row r="50" spans="1:6" ht="15" x14ac:dyDescent="0.2">
      <c r="A50" s="64"/>
      <c r="B50" s="176"/>
      <c r="C50" s="6"/>
      <c r="D50" s="67"/>
    </row>
    <row r="51" spans="1:6" ht="15.75" thickBot="1" x14ac:dyDescent="0.25">
      <c r="A51" s="64"/>
      <c r="B51" s="176"/>
      <c r="C51" s="6"/>
      <c r="D51" s="67"/>
    </row>
    <row r="52" spans="1:6" ht="21.75" customHeight="1" thickTop="1" x14ac:dyDescent="0.2">
      <c r="A52" s="341" t="s">
        <v>152</v>
      </c>
      <c r="B52" s="342"/>
      <c r="C52" s="342"/>
      <c r="D52" s="343"/>
      <c r="E52" s="270"/>
      <c r="F52" s="271"/>
    </row>
    <row r="53" spans="1:6" ht="21.75" customHeight="1" x14ac:dyDescent="0.2">
      <c r="A53" s="338" t="s">
        <v>151</v>
      </c>
      <c r="B53" s="339"/>
      <c r="C53" s="339"/>
      <c r="D53" s="340"/>
      <c r="E53" s="44"/>
      <c r="F53" s="68"/>
    </row>
    <row r="54" spans="1:6" ht="21.75" customHeight="1" x14ac:dyDescent="0.2">
      <c r="A54" s="107" t="s">
        <v>129</v>
      </c>
      <c r="B54" s="130" t="s">
        <v>195</v>
      </c>
      <c r="C54" s="108"/>
      <c r="D54" s="109"/>
      <c r="E54" s="44"/>
      <c r="F54" s="68"/>
    </row>
    <row r="55" spans="1:6" ht="21.75" customHeight="1" x14ac:dyDescent="0.2">
      <c r="A55" s="107" t="s">
        <v>130</v>
      </c>
      <c r="B55" s="171" t="s">
        <v>134</v>
      </c>
      <c r="C55" s="108"/>
      <c r="D55" s="109"/>
      <c r="E55" s="44"/>
      <c r="F55" s="68"/>
    </row>
    <row r="56" spans="1:6" ht="21.75" customHeight="1" x14ac:dyDescent="0.2">
      <c r="A56" s="107" t="s">
        <v>131</v>
      </c>
      <c r="B56" s="130" t="s">
        <v>195</v>
      </c>
      <c r="C56" s="108"/>
      <c r="D56" s="109"/>
      <c r="E56" s="44"/>
      <c r="F56" s="68"/>
    </row>
    <row r="57" spans="1:6" ht="19.5" customHeight="1" x14ac:dyDescent="0.2">
      <c r="A57" s="107" t="s">
        <v>132</v>
      </c>
      <c r="B57" s="171" t="s">
        <v>134</v>
      </c>
      <c r="C57" s="108"/>
      <c r="D57" s="109"/>
      <c r="E57" s="44"/>
      <c r="F57" s="68"/>
    </row>
    <row r="58" spans="1:6" ht="18" customHeight="1" x14ac:dyDescent="0.2">
      <c r="A58" s="107" t="s">
        <v>357</v>
      </c>
      <c r="B58" s="171"/>
      <c r="C58" s="108"/>
      <c r="D58" s="109"/>
      <c r="E58" s="44"/>
      <c r="F58" s="68"/>
    </row>
    <row r="59" spans="1:6" ht="32.25" customHeight="1" x14ac:dyDescent="0.2">
      <c r="A59" s="107" t="s">
        <v>358</v>
      </c>
      <c r="B59" s="171"/>
      <c r="C59" s="108"/>
      <c r="D59" s="109"/>
      <c r="E59" s="44"/>
      <c r="F59" s="68"/>
    </row>
    <row r="60" spans="1:6" ht="17.25" customHeight="1" x14ac:dyDescent="0.2">
      <c r="A60" s="107" t="s">
        <v>359</v>
      </c>
      <c r="B60" s="171"/>
      <c r="C60" s="108"/>
      <c r="D60" s="109"/>
      <c r="E60" s="44"/>
      <c r="F60" s="68"/>
    </row>
    <row r="61" spans="1:6" ht="17.25" customHeight="1" x14ac:dyDescent="0.2">
      <c r="A61" s="107" t="s">
        <v>360</v>
      </c>
      <c r="B61" s="171"/>
      <c r="C61" s="108"/>
      <c r="D61" s="109"/>
      <c r="E61" s="44"/>
      <c r="F61" s="68"/>
    </row>
    <row r="62" spans="1:6" ht="17.25" customHeight="1" thickBot="1" x14ac:dyDescent="0.25">
      <c r="A62" s="107" t="s">
        <v>361</v>
      </c>
      <c r="B62" s="171"/>
      <c r="C62" s="108"/>
      <c r="D62" s="109"/>
      <c r="E62" s="44"/>
      <c r="F62" s="68"/>
    </row>
    <row r="63" spans="1:6" ht="24.6" customHeight="1" thickTop="1" x14ac:dyDescent="0.2">
      <c r="A63" s="344" t="s">
        <v>149</v>
      </c>
      <c r="B63" s="345"/>
      <c r="C63" s="345"/>
      <c r="D63" s="346"/>
      <c r="E63" s="276"/>
      <c r="F63" s="277"/>
    </row>
    <row r="64" spans="1:6" ht="17.25" customHeight="1" x14ac:dyDescent="0.2">
      <c r="A64" s="350" t="s">
        <v>362</v>
      </c>
      <c r="B64" s="351"/>
      <c r="C64" s="351"/>
      <c r="D64" s="352"/>
      <c r="E64" s="273"/>
      <c r="F64" s="274"/>
    </row>
    <row r="65" spans="1:6" ht="17.25" customHeight="1" x14ac:dyDescent="0.2">
      <c r="A65" s="350" t="s">
        <v>363</v>
      </c>
      <c r="B65" s="351"/>
      <c r="C65" s="351"/>
      <c r="D65" s="352"/>
      <c r="E65" s="267"/>
      <c r="F65" s="268"/>
    </row>
    <row r="66" spans="1:6" ht="17.25" customHeight="1" x14ac:dyDescent="0.2">
      <c r="A66" s="350" t="s">
        <v>364</v>
      </c>
      <c r="B66" s="351"/>
      <c r="C66" s="351"/>
      <c r="D66" s="352"/>
      <c r="E66" s="267"/>
      <c r="F66" s="268"/>
    </row>
    <row r="67" spans="1:6" x14ac:dyDescent="0.2">
      <c r="A67" s="350" t="s">
        <v>365</v>
      </c>
      <c r="B67" s="351"/>
      <c r="C67" s="351"/>
      <c r="D67" s="352"/>
      <c r="E67" s="267"/>
      <c r="F67" s="268"/>
    </row>
    <row r="68" spans="1:6" ht="23.25" customHeight="1" x14ac:dyDescent="0.2">
      <c r="A68" s="350" t="s">
        <v>366</v>
      </c>
      <c r="B68" s="351"/>
      <c r="C68" s="351"/>
      <c r="D68" s="352"/>
      <c r="E68" s="267"/>
      <c r="F68" s="268"/>
    </row>
    <row r="69" spans="1:6" x14ac:dyDescent="0.2">
      <c r="A69" s="350" t="s">
        <v>367</v>
      </c>
      <c r="B69" s="351"/>
      <c r="C69" s="351"/>
      <c r="D69" s="352"/>
      <c r="E69" s="267"/>
      <c r="F69" s="268"/>
    </row>
    <row r="70" spans="1:6" ht="13.7" customHeight="1" x14ac:dyDescent="0.2">
      <c r="A70" s="350" t="s">
        <v>368</v>
      </c>
      <c r="B70" s="351"/>
      <c r="C70" s="351"/>
      <c r="D70" s="352"/>
      <c r="E70" s="267"/>
      <c r="F70" s="268"/>
    </row>
    <row r="71" spans="1:6" ht="13.7" customHeight="1" x14ac:dyDescent="0.2">
      <c r="A71" s="350" t="s">
        <v>369</v>
      </c>
      <c r="B71" s="351"/>
      <c r="C71" s="351"/>
      <c r="D71" s="352"/>
      <c r="E71" s="267"/>
      <c r="F71" s="268"/>
    </row>
    <row r="72" spans="1:6" x14ac:dyDescent="0.2">
      <c r="A72" s="350" t="s">
        <v>370</v>
      </c>
      <c r="B72" s="351"/>
      <c r="C72" s="351"/>
      <c r="D72" s="352"/>
    </row>
    <row r="73" spans="1:6" ht="15.75" thickBot="1" x14ac:dyDescent="0.25">
      <c r="A73" s="64"/>
      <c r="B73" s="65"/>
      <c r="C73" s="64"/>
      <c r="D73" s="67"/>
    </row>
    <row r="74" spans="1:6" ht="16.5" thickTop="1" x14ac:dyDescent="0.2">
      <c r="A74" s="269" t="s">
        <v>143</v>
      </c>
      <c r="B74" s="270"/>
      <c r="C74" s="270"/>
      <c r="D74" s="270"/>
    </row>
    <row r="75" spans="1:6" x14ac:dyDescent="0.2">
      <c r="A75" s="4" t="s">
        <v>484</v>
      </c>
      <c r="B75" s="64"/>
      <c r="C75" s="4" t="s">
        <v>202</v>
      </c>
      <c r="D75" s="67"/>
    </row>
    <row r="76" spans="1:6" x14ac:dyDescent="0.2">
      <c r="A76" s="69" t="s">
        <v>483</v>
      </c>
      <c r="B76" s="64"/>
      <c r="C76" s="67">
        <v>1</v>
      </c>
      <c r="D76" s="67"/>
    </row>
    <row r="77" spans="1:6" x14ac:dyDescent="0.2">
      <c r="A77" s="69" t="s">
        <v>79</v>
      </c>
      <c r="B77" s="64"/>
      <c r="C77" s="67">
        <v>2</v>
      </c>
      <c r="D77" s="67"/>
    </row>
    <row r="78" spans="1:6" ht="15" customHeight="1" x14ac:dyDescent="0.2">
      <c r="A78" s="69" t="s">
        <v>110</v>
      </c>
      <c r="B78" s="64"/>
      <c r="C78" s="67">
        <v>3</v>
      </c>
      <c r="D78" s="67"/>
    </row>
    <row r="79" spans="1:6" x14ac:dyDescent="0.2">
      <c r="A79" s="69" t="s">
        <v>81</v>
      </c>
      <c r="B79" s="64"/>
      <c r="D79" s="67"/>
    </row>
    <row r="80" spans="1:6" ht="15" customHeight="1" x14ac:dyDescent="0.2">
      <c r="A80" s="69" t="s">
        <v>457</v>
      </c>
      <c r="B80" s="64"/>
      <c r="C80" s="67"/>
      <c r="D80" s="67"/>
    </row>
    <row r="81" spans="1:4" ht="15" customHeight="1" x14ac:dyDescent="0.2">
      <c r="A81" s="69" t="s">
        <v>85</v>
      </c>
      <c r="B81" s="64"/>
      <c r="C81" s="67"/>
      <c r="D81" s="67"/>
    </row>
    <row r="82" spans="1:4" ht="15" customHeight="1" x14ac:dyDescent="0.2">
      <c r="A82" s="69" t="s">
        <v>429</v>
      </c>
      <c r="B82" s="64"/>
      <c r="C82" s="67"/>
      <c r="D82" s="67"/>
    </row>
    <row r="83" spans="1:4" ht="15" customHeight="1" x14ac:dyDescent="0.2">
      <c r="A83" s="69" t="s">
        <v>468</v>
      </c>
      <c r="B83" s="64"/>
      <c r="C83" s="67"/>
      <c r="D83" s="67"/>
    </row>
    <row r="84" spans="1:4" ht="15" customHeight="1" x14ac:dyDescent="0.2">
      <c r="A84" s="69" t="s">
        <v>134</v>
      </c>
      <c r="B84" s="64"/>
      <c r="C84" s="67"/>
      <c r="D84" s="67"/>
    </row>
    <row r="85" spans="1:4" ht="14.25" customHeight="1" x14ac:dyDescent="0.2">
      <c r="A85" s="275" t="s">
        <v>144</v>
      </c>
      <c r="B85" s="276"/>
      <c r="C85" s="276"/>
      <c r="D85" s="276"/>
    </row>
    <row r="86" spans="1:4" ht="15" customHeight="1" x14ac:dyDescent="0.2">
      <c r="A86" s="272" t="s">
        <v>483</v>
      </c>
      <c r="B86" s="273"/>
      <c r="C86" s="273"/>
      <c r="D86" s="273"/>
    </row>
    <row r="87" spans="1:4" ht="14.1" customHeight="1" x14ac:dyDescent="0.2">
      <c r="A87" s="266" t="s">
        <v>216</v>
      </c>
      <c r="B87" s="267"/>
      <c r="C87" s="267"/>
      <c r="D87" s="267"/>
    </row>
    <row r="88" spans="1:4" ht="63.75" x14ac:dyDescent="0.2">
      <c r="A88" s="266" t="s">
        <v>217</v>
      </c>
      <c r="B88" s="267"/>
      <c r="C88" s="267"/>
      <c r="D88" s="267"/>
    </row>
    <row r="89" spans="1:4" ht="63.75" x14ac:dyDescent="0.2">
      <c r="A89" s="266" t="s">
        <v>218</v>
      </c>
      <c r="B89" s="267"/>
      <c r="C89" s="267"/>
      <c r="D89" s="267"/>
    </row>
    <row r="90" spans="1:4" ht="76.5" x14ac:dyDescent="0.2">
      <c r="A90" s="266" t="s">
        <v>458</v>
      </c>
      <c r="B90" s="267"/>
      <c r="C90" s="267"/>
      <c r="D90" s="267"/>
    </row>
    <row r="91" spans="1:4" ht="76.5" x14ac:dyDescent="0.2">
      <c r="A91" s="266" t="s">
        <v>219</v>
      </c>
      <c r="B91" s="267"/>
      <c r="C91" s="267"/>
      <c r="D91" s="267"/>
    </row>
    <row r="92" spans="1:4" ht="63.75" x14ac:dyDescent="0.2">
      <c r="A92" s="266" t="s">
        <v>467</v>
      </c>
      <c r="B92" s="267"/>
      <c r="C92" s="267"/>
      <c r="D92" s="267"/>
    </row>
    <row r="93" spans="1:4" ht="63.75" x14ac:dyDescent="0.2">
      <c r="A93" s="266" t="s">
        <v>482</v>
      </c>
      <c r="B93" s="267"/>
      <c r="C93" s="267"/>
      <c r="D93" s="267"/>
    </row>
  </sheetData>
  <mergeCells count="19">
    <mergeCell ref="A66:D66"/>
    <mergeCell ref="A67:D67"/>
    <mergeCell ref="A64:D64"/>
    <mergeCell ref="A14:D14"/>
    <mergeCell ref="A1:D1"/>
    <mergeCell ref="A3:B3"/>
    <mergeCell ref="A52:D52"/>
    <mergeCell ref="A53:D53"/>
    <mergeCell ref="A65:D65"/>
    <mergeCell ref="A68:D68"/>
    <mergeCell ref="A69:D69"/>
    <mergeCell ref="A70:D70"/>
    <mergeCell ref="A71:D71"/>
    <mergeCell ref="A72:D72"/>
    <mergeCell ref="A28:D28"/>
    <mergeCell ref="A27:D27"/>
    <mergeCell ref="A63:D63"/>
    <mergeCell ref="A29:D29"/>
    <mergeCell ref="A30:D30"/>
  </mergeCells>
  <printOptions horizontalCentered="1"/>
  <pageMargins left="0.25" right="0.25" top="1" bottom="0.75" header="0.5" footer="0.5"/>
  <pageSetup scale="49" orientation="portrait" r:id="rId1"/>
  <headerFooter alignWithMargins="0">
    <oddHeader>&amp;F</oddHeader>
    <oddFooter>&amp;L&amp;D&amp;CPage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7BB8B-B1C1-4043-94FF-41A61945DAE9}">
  <sheetPr>
    <tabColor rgb="FF7030A0"/>
  </sheetPr>
  <dimension ref="A1:E108"/>
  <sheetViews>
    <sheetView topLeftCell="A4" zoomScaleNormal="100" workbookViewId="0">
      <selection activeCell="D29" sqref="D29"/>
    </sheetView>
  </sheetViews>
  <sheetFormatPr defaultColWidth="9.140625" defaultRowHeight="12.75" x14ac:dyDescent="0.2"/>
  <cols>
    <col min="1" max="1" width="49.5703125" style="4" customWidth="1"/>
    <col min="2" max="2" width="13.85546875" style="186" customWidth="1"/>
    <col min="3" max="3" width="21.85546875" style="186" bestFit="1" customWidth="1"/>
    <col min="4" max="4" width="26" style="4" customWidth="1"/>
    <col min="5" max="5" width="20.85546875" style="184" hidden="1" customWidth="1"/>
    <col min="6" max="16384" width="9.140625" style="4"/>
  </cols>
  <sheetData>
    <row r="1" spans="1:5" s="173" customFormat="1" ht="43.5" customHeight="1" x14ac:dyDescent="0.2">
      <c r="A1" s="172" t="s">
        <v>36</v>
      </c>
      <c r="B1" s="172" t="s">
        <v>37</v>
      </c>
      <c r="C1" s="172" t="s">
        <v>223</v>
      </c>
      <c r="D1" s="172" t="s">
        <v>23</v>
      </c>
      <c r="E1" s="172" t="s">
        <v>224</v>
      </c>
    </row>
    <row r="2" spans="1:5" s="9" customFormat="1" ht="14.25" customHeight="1" x14ac:dyDescent="0.25">
      <c r="A2" s="174"/>
      <c r="B2" s="175"/>
      <c r="C2" s="176"/>
      <c r="D2" s="177"/>
      <c r="E2" s="178"/>
    </row>
    <row r="3" spans="1:5" s="9" customFormat="1" ht="13.5" customHeight="1" x14ac:dyDescent="0.25">
      <c r="A3" s="174"/>
      <c r="B3" s="175"/>
      <c r="C3" s="176"/>
      <c r="D3" s="177"/>
      <c r="E3" s="178"/>
    </row>
    <row r="4" spans="1:5" s="9" customFormat="1" ht="13.5" customHeight="1" x14ac:dyDescent="0.2">
      <c r="A4" s="179" t="s">
        <v>225</v>
      </c>
      <c r="B4" s="205" t="s">
        <v>155</v>
      </c>
      <c r="C4" s="205" t="s">
        <v>226</v>
      </c>
      <c r="D4" s="205" t="s">
        <v>354</v>
      </c>
      <c r="E4" s="178"/>
    </row>
    <row r="5" spans="1:5" x14ac:dyDescent="0.2">
      <c r="B5" s="180"/>
      <c r="C5" s="180"/>
      <c r="D5" s="200"/>
      <c r="E5" s="181"/>
    </row>
    <row r="6" spans="1:5" x14ac:dyDescent="0.2">
      <c r="B6" s="180"/>
      <c r="C6" s="180"/>
      <c r="D6" s="200"/>
      <c r="E6" s="181"/>
    </row>
    <row r="7" spans="1:5" x14ac:dyDescent="0.2">
      <c r="B7" s="182"/>
      <c r="C7" s="182"/>
      <c r="D7" s="182"/>
      <c r="E7" s="181"/>
    </row>
    <row r="8" spans="1:5" x14ac:dyDescent="0.2">
      <c r="A8" s="183" t="s">
        <v>227</v>
      </c>
      <c r="B8" s="183" t="s">
        <v>146</v>
      </c>
      <c r="C8" s="183" t="s">
        <v>226</v>
      </c>
      <c r="D8" s="183" t="s">
        <v>228</v>
      </c>
      <c r="E8" s="181" t="s">
        <v>229</v>
      </c>
    </row>
    <row r="9" spans="1:5" x14ac:dyDescent="0.2">
      <c r="B9" s="183" t="s">
        <v>146</v>
      </c>
      <c r="C9" s="183" t="s">
        <v>237</v>
      </c>
      <c r="D9" s="183" t="s">
        <v>240</v>
      </c>
      <c r="E9" s="181"/>
    </row>
    <row r="10" spans="1:5" x14ac:dyDescent="0.2">
      <c r="B10" s="183" t="s">
        <v>146</v>
      </c>
      <c r="C10" s="183" t="s">
        <v>237</v>
      </c>
      <c r="D10" s="183" t="s">
        <v>241</v>
      </c>
      <c r="E10" s="181"/>
    </row>
    <row r="11" spans="1:5" x14ac:dyDescent="0.2">
      <c r="B11" s="4"/>
      <c r="C11" s="4"/>
      <c r="D11" s="201"/>
      <c r="E11" s="181"/>
    </row>
    <row r="12" spans="1:5" s="184" customFormat="1" x14ac:dyDescent="0.2">
      <c r="B12" s="183"/>
      <c r="C12" s="183"/>
      <c r="D12" s="183"/>
      <c r="E12" s="181"/>
    </row>
    <row r="13" spans="1:5" s="184" customFormat="1" x14ac:dyDescent="0.2">
      <c r="A13" s="185" t="s">
        <v>145</v>
      </c>
      <c r="B13" s="185" t="s">
        <v>24</v>
      </c>
      <c r="C13" s="185" t="s">
        <v>226</v>
      </c>
      <c r="D13" s="202" t="s">
        <v>230</v>
      </c>
      <c r="E13" s="181"/>
    </row>
    <row r="14" spans="1:5" s="184" customFormat="1" x14ac:dyDescent="0.2">
      <c r="D14" s="6"/>
      <c r="E14" s="181"/>
    </row>
    <row r="15" spans="1:5" s="184" customFormat="1" x14ac:dyDescent="0.2">
      <c r="B15" s="186"/>
      <c r="C15" s="186"/>
      <c r="D15" s="201"/>
      <c r="E15" s="181"/>
    </row>
    <row r="16" spans="1:5" s="184" customFormat="1" x14ac:dyDescent="0.2">
      <c r="A16" s="187" t="s">
        <v>118</v>
      </c>
      <c r="B16" s="187" t="s">
        <v>119</v>
      </c>
      <c r="C16" s="187" t="s">
        <v>226</v>
      </c>
      <c r="D16" s="203" t="s">
        <v>231</v>
      </c>
      <c r="E16" s="181" t="s">
        <v>232</v>
      </c>
    </row>
    <row r="17" spans="1:5" s="184" customFormat="1" x14ac:dyDescent="0.2">
      <c r="B17" s="187" t="s">
        <v>119</v>
      </c>
      <c r="C17" s="187" t="s">
        <v>237</v>
      </c>
      <c r="D17" s="203" t="s">
        <v>233</v>
      </c>
      <c r="E17" s="181"/>
    </row>
    <row r="18" spans="1:5" s="184" customFormat="1" x14ac:dyDescent="0.2">
      <c r="B18" s="187" t="s">
        <v>119</v>
      </c>
      <c r="C18" s="187" t="s">
        <v>237</v>
      </c>
      <c r="D18" s="203" t="s">
        <v>238</v>
      </c>
      <c r="E18" s="181"/>
    </row>
    <row r="19" spans="1:5" s="184" customFormat="1" x14ac:dyDescent="0.2">
      <c r="B19" s="187" t="s">
        <v>119</v>
      </c>
      <c r="C19" s="187" t="s">
        <v>237</v>
      </c>
      <c r="D19" s="203" t="s">
        <v>239</v>
      </c>
      <c r="E19" s="181"/>
    </row>
    <row r="20" spans="1:5" s="184" customFormat="1" x14ac:dyDescent="0.2">
      <c r="D20" s="6"/>
      <c r="E20" s="181"/>
    </row>
    <row r="21" spans="1:5" s="184" customFormat="1" x14ac:dyDescent="0.2">
      <c r="B21" s="5"/>
      <c r="C21" s="5"/>
      <c r="D21" s="6"/>
      <c r="E21" s="181"/>
    </row>
    <row r="22" spans="1:5" s="184" customFormat="1" x14ac:dyDescent="0.2">
      <c r="A22" s="188" t="s">
        <v>234</v>
      </c>
      <c r="B22" s="188" t="s">
        <v>120</v>
      </c>
      <c r="C22" s="188" t="s">
        <v>226</v>
      </c>
      <c r="D22" s="188" t="s">
        <v>258</v>
      </c>
      <c r="E22" s="181"/>
    </row>
    <row r="23" spans="1:5" s="184" customFormat="1" x14ac:dyDescent="0.2">
      <c r="B23" s="188" t="s">
        <v>120</v>
      </c>
      <c r="C23" s="188" t="s">
        <v>237</v>
      </c>
      <c r="D23" s="188"/>
      <c r="E23" s="181"/>
    </row>
    <row r="24" spans="1:5" s="184" customFormat="1" x14ac:dyDescent="0.2">
      <c r="B24" s="188" t="s">
        <v>120</v>
      </c>
      <c r="C24" s="188" t="s">
        <v>237</v>
      </c>
      <c r="D24" s="188"/>
      <c r="E24" s="181"/>
    </row>
    <row r="25" spans="1:5" s="184" customFormat="1" x14ac:dyDescent="0.2">
      <c r="D25" s="6"/>
      <c r="E25" s="181"/>
    </row>
    <row r="26" spans="1:5" x14ac:dyDescent="0.2">
      <c r="D26" s="201"/>
    </row>
    <row r="27" spans="1:5" s="184" customFormat="1" x14ac:dyDescent="0.2">
      <c r="A27" s="189" t="s">
        <v>355</v>
      </c>
      <c r="B27" s="190" t="s">
        <v>352</v>
      </c>
      <c r="C27" s="190" t="s">
        <v>226</v>
      </c>
      <c r="D27" s="204" t="s">
        <v>356</v>
      </c>
      <c r="E27" s="181"/>
    </row>
    <row r="28" spans="1:5" s="184" customFormat="1" x14ac:dyDescent="0.2">
      <c r="B28" s="5"/>
      <c r="C28" s="5"/>
      <c r="D28" s="6"/>
      <c r="E28" s="181"/>
    </row>
    <row r="29" spans="1:5" s="184" customFormat="1" x14ac:dyDescent="0.2">
      <c r="B29" s="186"/>
      <c r="C29" s="186"/>
      <c r="D29" s="201"/>
      <c r="E29" s="181"/>
    </row>
    <row r="30" spans="1:5" s="184" customFormat="1" x14ac:dyDescent="0.2">
      <c r="A30" s="198" t="s">
        <v>189</v>
      </c>
      <c r="B30" s="198" t="s">
        <v>190</v>
      </c>
      <c r="C30" s="198" t="s">
        <v>226</v>
      </c>
      <c r="D30" s="198" t="s">
        <v>238</v>
      </c>
      <c r="E30" s="181"/>
    </row>
    <row r="31" spans="1:5" s="184" customFormat="1" x14ac:dyDescent="0.2">
      <c r="A31" s="199"/>
      <c r="B31" s="198" t="s">
        <v>190</v>
      </c>
      <c r="C31" s="198" t="s">
        <v>237</v>
      </c>
      <c r="D31" s="198" t="s">
        <v>249</v>
      </c>
      <c r="E31" s="181"/>
    </row>
    <row r="32" spans="1:5" s="184" customFormat="1" x14ac:dyDescent="0.2">
      <c r="A32" s="199"/>
      <c r="B32" s="198" t="s">
        <v>190</v>
      </c>
      <c r="C32" s="198" t="s">
        <v>237</v>
      </c>
      <c r="D32" s="198"/>
      <c r="E32" s="181"/>
    </row>
    <row r="33" spans="1:5" s="184" customFormat="1" x14ac:dyDescent="0.2">
      <c r="B33" s="186"/>
      <c r="C33" s="186"/>
      <c r="D33" s="4"/>
      <c r="E33" s="181"/>
    </row>
    <row r="34" spans="1:5" s="184" customFormat="1" x14ac:dyDescent="0.2">
      <c r="A34" s="206" t="s">
        <v>259</v>
      </c>
      <c r="B34" s="207" t="s">
        <v>259</v>
      </c>
      <c r="C34" s="207" t="s">
        <v>226</v>
      </c>
      <c r="D34" s="208" t="s">
        <v>326</v>
      </c>
      <c r="E34" s="181"/>
    </row>
    <row r="35" spans="1:5" s="184" customFormat="1" x14ac:dyDescent="0.2">
      <c r="B35" s="186"/>
      <c r="C35" s="186"/>
      <c r="D35" s="4"/>
      <c r="E35" s="181"/>
    </row>
    <row r="36" spans="1:5" s="184" customFormat="1" x14ac:dyDescent="0.2">
      <c r="B36" s="186"/>
      <c r="C36" s="186"/>
      <c r="D36" s="4"/>
      <c r="E36" s="181"/>
    </row>
    <row r="37" spans="1:5" s="184" customFormat="1" x14ac:dyDescent="0.2">
      <c r="B37" s="186"/>
      <c r="C37" s="186"/>
      <c r="D37" s="4"/>
      <c r="E37" s="181"/>
    </row>
    <row r="38" spans="1:5" s="184" customFormat="1" x14ac:dyDescent="0.2">
      <c r="B38" s="186"/>
      <c r="C38" s="186"/>
      <c r="D38" s="4"/>
      <c r="E38" s="181"/>
    </row>
    <row r="39" spans="1:5" s="184" customFormat="1" x14ac:dyDescent="0.2">
      <c r="B39" s="186"/>
      <c r="C39" s="186"/>
      <c r="D39" s="4"/>
      <c r="E39" s="181"/>
    </row>
    <row r="40" spans="1:5" s="184" customFormat="1" x14ac:dyDescent="0.2">
      <c r="B40" s="186"/>
      <c r="C40" s="186"/>
      <c r="D40" s="4"/>
      <c r="E40" s="181"/>
    </row>
    <row r="41" spans="1:5" s="184" customFormat="1" x14ac:dyDescent="0.2">
      <c r="B41" s="186"/>
      <c r="C41" s="186"/>
      <c r="D41" s="4"/>
      <c r="E41" s="181"/>
    </row>
    <row r="42" spans="1:5" s="184" customFormat="1" x14ac:dyDescent="0.2">
      <c r="B42" s="186"/>
      <c r="C42" s="186"/>
      <c r="D42" s="4"/>
      <c r="E42" s="181"/>
    </row>
    <row r="43" spans="1:5" s="184" customFormat="1" x14ac:dyDescent="0.2">
      <c r="B43" s="186"/>
      <c r="C43" s="186"/>
      <c r="D43" s="4"/>
      <c r="E43" s="181"/>
    </row>
    <row r="44" spans="1:5" s="184" customFormat="1" x14ac:dyDescent="0.2">
      <c r="B44" s="186"/>
      <c r="C44" s="186"/>
      <c r="D44" s="4"/>
      <c r="E44" s="181"/>
    </row>
    <row r="45" spans="1:5" s="184" customFormat="1" x14ac:dyDescent="0.2">
      <c r="B45" s="186"/>
      <c r="C45" s="186"/>
      <c r="D45" s="4"/>
      <c r="E45" s="181"/>
    </row>
    <row r="46" spans="1:5" s="184" customFormat="1" x14ac:dyDescent="0.2">
      <c r="B46" s="186"/>
      <c r="C46" s="186"/>
      <c r="D46" s="4"/>
      <c r="E46" s="181"/>
    </row>
    <row r="47" spans="1:5" s="184" customFormat="1" x14ac:dyDescent="0.2">
      <c r="B47" s="186"/>
      <c r="C47" s="186"/>
      <c r="D47" s="4"/>
      <c r="E47" s="181"/>
    </row>
    <row r="48" spans="1:5" s="184" customFormat="1" x14ac:dyDescent="0.2">
      <c r="B48" s="186"/>
      <c r="C48" s="186"/>
      <c r="D48" s="4"/>
      <c r="E48" s="181"/>
    </row>
    <row r="49" spans="2:5" s="184" customFormat="1" x14ac:dyDescent="0.2">
      <c r="B49" s="186"/>
      <c r="C49" s="186"/>
      <c r="D49" s="4"/>
      <c r="E49" s="181"/>
    </row>
    <row r="50" spans="2:5" s="184" customFormat="1" x14ac:dyDescent="0.2">
      <c r="B50" s="186"/>
      <c r="C50" s="186"/>
      <c r="D50" s="4"/>
    </row>
    <row r="51" spans="2:5" s="184" customFormat="1" x14ac:dyDescent="0.2">
      <c r="B51" s="186"/>
      <c r="C51" s="186"/>
      <c r="D51" s="4"/>
    </row>
    <row r="52" spans="2:5" s="184" customFormat="1" x14ac:dyDescent="0.2">
      <c r="B52" s="186"/>
      <c r="C52" s="186"/>
      <c r="D52" s="4"/>
    </row>
    <row r="53" spans="2:5" s="184" customFormat="1" x14ac:dyDescent="0.2">
      <c r="B53" s="186"/>
      <c r="C53" s="186"/>
      <c r="D53" s="4"/>
    </row>
    <row r="54" spans="2:5" s="184" customFormat="1" x14ac:dyDescent="0.2">
      <c r="B54" s="186"/>
      <c r="C54" s="186"/>
      <c r="D54" s="4"/>
    </row>
    <row r="55" spans="2:5" s="184" customFormat="1" x14ac:dyDescent="0.2">
      <c r="B55" s="186"/>
      <c r="C55" s="186"/>
      <c r="D55" s="4"/>
    </row>
    <row r="56" spans="2:5" s="184" customFormat="1" x14ac:dyDescent="0.2">
      <c r="B56" s="186"/>
      <c r="C56" s="186"/>
      <c r="D56" s="4"/>
    </row>
    <row r="57" spans="2:5" s="184" customFormat="1" x14ac:dyDescent="0.2">
      <c r="B57" s="186"/>
      <c r="C57" s="186"/>
      <c r="D57" s="4"/>
    </row>
    <row r="58" spans="2:5" s="184" customFormat="1" x14ac:dyDescent="0.2">
      <c r="B58" s="186"/>
      <c r="C58" s="186"/>
      <c r="D58" s="4"/>
    </row>
    <row r="59" spans="2:5" s="184" customFormat="1" x14ac:dyDescent="0.2">
      <c r="B59" s="186"/>
      <c r="C59" s="186"/>
      <c r="D59" s="4"/>
    </row>
    <row r="60" spans="2:5" s="184" customFormat="1" x14ac:dyDescent="0.2">
      <c r="B60" s="186"/>
      <c r="C60" s="186"/>
      <c r="D60" s="4"/>
    </row>
    <row r="61" spans="2:5" s="184" customFormat="1" x14ac:dyDescent="0.2">
      <c r="B61" s="186"/>
      <c r="C61" s="186"/>
      <c r="D61" s="4"/>
    </row>
    <row r="62" spans="2:5" s="184" customFormat="1" x14ac:dyDescent="0.2">
      <c r="B62" s="186"/>
      <c r="C62" s="186"/>
      <c r="D62" s="4"/>
    </row>
    <row r="63" spans="2:5" s="184" customFormat="1" x14ac:dyDescent="0.2">
      <c r="B63" s="186"/>
      <c r="C63" s="186"/>
      <c r="D63" s="4"/>
    </row>
    <row r="64" spans="2:5" s="184" customFormat="1" x14ac:dyDescent="0.2">
      <c r="B64" s="186"/>
      <c r="C64" s="186"/>
      <c r="D64" s="4"/>
    </row>
    <row r="65" spans="2:4" s="184" customFormat="1" x14ac:dyDescent="0.2">
      <c r="B65" s="186"/>
      <c r="C65" s="186"/>
      <c r="D65" s="4"/>
    </row>
    <row r="66" spans="2:4" s="184" customFormat="1" x14ac:dyDescent="0.2">
      <c r="B66" s="186"/>
      <c r="C66" s="186"/>
      <c r="D66" s="4"/>
    </row>
    <row r="67" spans="2:4" s="184" customFormat="1" x14ac:dyDescent="0.2">
      <c r="B67" s="186"/>
      <c r="C67" s="186"/>
      <c r="D67" s="4"/>
    </row>
    <row r="68" spans="2:4" s="184" customFormat="1" x14ac:dyDescent="0.2">
      <c r="B68" s="186"/>
      <c r="C68" s="186"/>
      <c r="D68" s="4"/>
    </row>
    <row r="69" spans="2:4" s="184" customFormat="1" x14ac:dyDescent="0.2">
      <c r="B69" s="186"/>
      <c r="C69" s="186"/>
      <c r="D69" s="4"/>
    </row>
    <row r="70" spans="2:4" s="184" customFormat="1" x14ac:dyDescent="0.2">
      <c r="B70" s="186"/>
      <c r="C70" s="186"/>
      <c r="D70" s="4"/>
    </row>
    <row r="71" spans="2:4" s="184" customFormat="1" x14ac:dyDescent="0.2">
      <c r="B71" s="186"/>
      <c r="C71" s="186"/>
      <c r="D71" s="4"/>
    </row>
    <row r="72" spans="2:4" s="184" customFormat="1" x14ac:dyDescent="0.2">
      <c r="B72" s="186"/>
      <c r="C72" s="186"/>
      <c r="D72" s="4"/>
    </row>
    <row r="73" spans="2:4" s="184" customFormat="1" x14ac:dyDescent="0.2">
      <c r="B73" s="186"/>
      <c r="C73" s="186"/>
      <c r="D73" s="4"/>
    </row>
    <row r="74" spans="2:4" s="184" customFormat="1" x14ac:dyDescent="0.2">
      <c r="B74" s="186"/>
      <c r="C74" s="186"/>
      <c r="D74" s="4"/>
    </row>
    <row r="75" spans="2:4" s="184" customFormat="1" x14ac:dyDescent="0.2">
      <c r="B75" s="186"/>
      <c r="C75" s="186"/>
      <c r="D75" s="4"/>
    </row>
    <row r="76" spans="2:4" s="184" customFormat="1" x14ac:dyDescent="0.2">
      <c r="B76" s="186"/>
      <c r="C76" s="186"/>
      <c r="D76" s="4"/>
    </row>
    <row r="77" spans="2:4" s="184" customFormat="1" x14ac:dyDescent="0.2">
      <c r="B77" s="186"/>
      <c r="C77" s="186"/>
      <c r="D77" s="4"/>
    </row>
    <row r="78" spans="2:4" s="184" customFormat="1" x14ac:dyDescent="0.2">
      <c r="B78" s="186"/>
      <c r="C78" s="186"/>
      <c r="D78" s="4"/>
    </row>
    <row r="79" spans="2:4" s="184" customFormat="1" x14ac:dyDescent="0.2">
      <c r="B79" s="186"/>
      <c r="C79" s="186"/>
      <c r="D79" s="4"/>
    </row>
    <row r="80" spans="2:4" s="184" customFormat="1" x14ac:dyDescent="0.2">
      <c r="B80" s="186"/>
      <c r="C80" s="186"/>
      <c r="D80" s="4"/>
    </row>
    <row r="81" spans="2:4" s="184" customFormat="1" x14ac:dyDescent="0.2">
      <c r="B81" s="186"/>
      <c r="C81" s="186"/>
      <c r="D81" s="4"/>
    </row>
    <row r="82" spans="2:4" s="184" customFormat="1" x14ac:dyDescent="0.2">
      <c r="B82" s="186"/>
      <c r="C82" s="186"/>
      <c r="D82" s="4"/>
    </row>
    <row r="83" spans="2:4" s="184" customFormat="1" x14ac:dyDescent="0.2">
      <c r="B83" s="186"/>
      <c r="C83" s="186"/>
      <c r="D83" s="4"/>
    </row>
    <row r="84" spans="2:4" s="184" customFormat="1" x14ac:dyDescent="0.2">
      <c r="B84" s="186"/>
      <c r="C84" s="186"/>
      <c r="D84" s="4"/>
    </row>
    <row r="85" spans="2:4" s="184" customFormat="1" x14ac:dyDescent="0.2">
      <c r="B85" s="186"/>
      <c r="C85" s="186"/>
      <c r="D85" s="4"/>
    </row>
    <row r="86" spans="2:4" s="184" customFormat="1" x14ac:dyDescent="0.2">
      <c r="B86" s="186"/>
      <c r="C86" s="186"/>
      <c r="D86" s="4"/>
    </row>
    <row r="87" spans="2:4" s="184" customFormat="1" x14ac:dyDescent="0.2">
      <c r="B87" s="186"/>
      <c r="C87" s="186"/>
      <c r="D87" s="4"/>
    </row>
    <row r="88" spans="2:4" s="184" customFormat="1" x14ac:dyDescent="0.2">
      <c r="B88" s="186"/>
      <c r="C88" s="186"/>
      <c r="D88" s="4"/>
    </row>
    <row r="89" spans="2:4" s="184" customFormat="1" x14ac:dyDescent="0.2">
      <c r="B89" s="186"/>
      <c r="C89" s="186"/>
      <c r="D89" s="4"/>
    </row>
    <row r="90" spans="2:4" s="184" customFormat="1" x14ac:dyDescent="0.2">
      <c r="B90" s="186"/>
      <c r="C90" s="186"/>
      <c r="D90" s="4"/>
    </row>
    <row r="91" spans="2:4" s="184" customFormat="1" x14ac:dyDescent="0.2">
      <c r="B91" s="186"/>
      <c r="C91" s="186"/>
      <c r="D91" s="4"/>
    </row>
    <row r="92" spans="2:4" s="184" customFormat="1" x14ac:dyDescent="0.2">
      <c r="B92" s="186"/>
      <c r="C92" s="186"/>
      <c r="D92" s="4"/>
    </row>
    <row r="93" spans="2:4" s="184" customFormat="1" x14ac:dyDescent="0.2">
      <c r="B93" s="186"/>
      <c r="C93" s="186"/>
      <c r="D93" s="4"/>
    </row>
    <row r="94" spans="2:4" s="184" customFormat="1" x14ac:dyDescent="0.2">
      <c r="B94" s="186"/>
      <c r="C94" s="186"/>
      <c r="D94" s="4"/>
    </row>
    <row r="95" spans="2:4" s="184" customFormat="1" x14ac:dyDescent="0.2">
      <c r="B95" s="186"/>
      <c r="C95" s="186"/>
      <c r="D95" s="4"/>
    </row>
    <row r="96" spans="2:4" s="184" customFormat="1" x14ac:dyDescent="0.2">
      <c r="B96" s="186"/>
      <c r="C96" s="186"/>
      <c r="D96" s="4"/>
    </row>
    <row r="97" spans="2:4" s="184" customFormat="1" x14ac:dyDescent="0.2">
      <c r="B97" s="186"/>
      <c r="C97" s="186"/>
      <c r="D97" s="4"/>
    </row>
    <row r="98" spans="2:4" s="184" customFormat="1" x14ac:dyDescent="0.2">
      <c r="B98" s="186"/>
      <c r="C98" s="186"/>
      <c r="D98" s="4"/>
    </row>
    <row r="99" spans="2:4" s="184" customFormat="1" x14ac:dyDescent="0.2">
      <c r="B99" s="186"/>
      <c r="C99" s="186"/>
      <c r="D99" s="4"/>
    </row>
    <row r="100" spans="2:4" s="184" customFormat="1" x14ac:dyDescent="0.2">
      <c r="B100" s="186"/>
      <c r="C100" s="186"/>
      <c r="D100" s="4"/>
    </row>
    <row r="102" spans="2:4" s="184" customFormat="1" x14ac:dyDescent="0.2">
      <c r="B102" s="186"/>
      <c r="C102" s="186"/>
      <c r="D102" s="4"/>
    </row>
    <row r="103" spans="2:4" s="184" customFormat="1" x14ac:dyDescent="0.2">
      <c r="B103" s="186"/>
      <c r="C103" s="186"/>
      <c r="D103" s="4"/>
    </row>
    <row r="104" spans="2:4" s="184" customFormat="1" x14ac:dyDescent="0.2">
      <c r="B104" s="186"/>
      <c r="C104" s="186"/>
      <c r="D104" s="4"/>
    </row>
    <row r="105" spans="2:4" s="184" customFormat="1" x14ac:dyDescent="0.2">
      <c r="B105" s="186"/>
      <c r="C105" s="186"/>
      <c r="D105" s="4"/>
    </row>
    <row r="107" spans="2:4" s="184" customFormat="1" x14ac:dyDescent="0.2">
      <c r="B107" s="186"/>
      <c r="C107" s="186"/>
      <c r="D107" s="4"/>
    </row>
    <row r="108" spans="2:4" s="184" customFormat="1" x14ac:dyDescent="0.2">
      <c r="B108" s="186"/>
      <c r="C108" s="186"/>
      <c r="D108" s="4"/>
    </row>
  </sheetData>
  <printOptions horizontalCentered="1"/>
  <pageMargins left="0.45" right="0.25" top="0.75" bottom="0.75" header="0.3" footer="0.3"/>
  <pageSetup scale="7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indexed="41"/>
    <pageSetUpPr fitToPage="1"/>
  </sheetPr>
  <dimension ref="A1:M57"/>
  <sheetViews>
    <sheetView zoomScale="88" zoomScaleNormal="88" workbookViewId="0">
      <pane ySplit="1" topLeftCell="A2" activePane="bottomLeft" state="frozen"/>
      <selection activeCell="K6" sqref="K6"/>
      <selection pane="bottomLeft" activeCell="A57" sqref="A1:F57"/>
    </sheetView>
  </sheetViews>
  <sheetFormatPr defaultRowHeight="12.75" x14ac:dyDescent="0.2"/>
  <cols>
    <col min="1" max="1" width="6.85546875" customWidth="1"/>
    <col min="2" max="2" width="44.140625" customWidth="1"/>
    <col min="3" max="3" width="10.140625" customWidth="1"/>
    <col min="4" max="4" width="41.85546875" customWidth="1"/>
    <col min="5" max="5" width="35.85546875" customWidth="1"/>
    <col min="6" max="6" width="53.85546875" customWidth="1"/>
    <col min="7" max="7" width="49.140625" customWidth="1"/>
    <col min="8" max="8" width="8.85546875" customWidth="1"/>
    <col min="9" max="9" width="44.42578125" customWidth="1"/>
    <col min="10" max="12" width="38.85546875" customWidth="1"/>
  </cols>
  <sheetData>
    <row r="1" spans="1:13" s="47" customFormat="1" ht="31.5" customHeight="1" x14ac:dyDescent="0.2">
      <c r="A1" s="49" t="s">
        <v>101</v>
      </c>
      <c r="B1" s="49" t="s">
        <v>8</v>
      </c>
      <c r="C1" s="49" t="s">
        <v>102</v>
      </c>
      <c r="D1" s="49" t="s">
        <v>103</v>
      </c>
      <c r="E1" s="49" t="s">
        <v>104</v>
      </c>
      <c r="F1" s="49" t="s">
        <v>105</v>
      </c>
      <c r="G1" s="49" t="s">
        <v>106</v>
      </c>
      <c r="H1" s="49" t="s">
        <v>107</v>
      </c>
      <c r="I1" s="49" t="s">
        <v>108</v>
      </c>
      <c r="J1" s="48"/>
      <c r="K1" s="48"/>
      <c r="L1" s="48"/>
      <c r="M1" s="48"/>
    </row>
    <row r="2" spans="1:13" s="47" customFormat="1" ht="16.5" customHeight="1" x14ac:dyDescent="0.2">
      <c r="A2" s="237">
        <v>1000</v>
      </c>
      <c r="B2" s="238" t="s">
        <v>9</v>
      </c>
      <c r="C2" s="239">
        <v>1000</v>
      </c>
      <c r="D2" s="238" t="s">
        <v>9</v>
      </c>
      <c r="E2" s="238" t="s">
        <v>62</v>
      </c>
      <c r="F2" s="238" t="s">
        <v>62</v>
      </c>
      <c r="G2" s="238" t="s">
        <v>62</v>
      </c>
      <c r="H2" s="238" t="s">
        <v>61</v>
      </c>
      <c r="I2" s="238" t="s">
        <v>9</v>
      </c>
      <c r="J2" s="48"/>
      <c r="K2" s="48"/>
      <c r="L2" s="48"/>
      <c r="M2" s="48"/>
    </row>
    <row r="3" spans="1:13" x14ac:dyDescent="0.2">
      <c r="A3" s="240">
        <v>1100</v>
      </c>
      <c r="B3" s="50" t="s">
        <v>28</v>
      </c>
      <c r="C3" s="50">
        <v>1000</v>
      </c>
      <c r="D3" s="50" t="s">
        <v>9</v>
      </c>
      <c r="E3" s="50" t="s">
        <v>62</v>
      </c>
      <c r="F3" s="50" t="s">
        <v>63</v>
      </c>
      <c r="G3" s="50" t="s">
        <v>63</v>
      </c>
      <c r="H3" s="50" t="s">
        <v>418</v>
      </c>
      <c r="I3" s="50" t="s">
        <v>28</v>
      </c>
    </row>
    <row r="4" spans="1:13" x14ac:dyDescent="0.2">
      <c r="A4" s="240">
        <v>1110</v>
      </c>
      <c r="B4" s="50" t="s">
        <v>64</v>
      </c>
      <c r="C4" s="50">
        <v>1000</v>
      </c>
      <c r="D4" s="50" t="s">
        <v>9</v>
      </c>
      <c r="E4" s="50" t="s">
        <v>62</v>
      </c>
      <c r="F4" s="50" t="s">
        <v>330</v>
      </c>
      <c r="G4" s="50" t="s">
        <v>63</v>
      </c>
      <c r="H4" s="50" t="s">
        <v>418</v>
      </c>
      <c r="I4" s="50" t="s">
        <v>28</v>
      </c>
    </row>
    <row r="5" spans="1:13" x14ac:dyDescent="0.2">
      <c r="A5" s="240">
        <v>1120</v>
      </c>
      <c r="B5" s="50" t="s">
        <v>65</v>
      </c>
      <c r="C5" s="50">
        <v>1000</v>
      </c>
      <c r="D5" s="50" t="s">
        <v>9</v>
      </c>
      <c r="E5" s="50" t="s">
        <v>62</v>
      </c>
      <c r="F5" s="50" t="s">
        <v>331</v>
      </c>
      <c r="G5" s="50" t="s">
        <v>63</v>
      </c>
      <c r="H5" s="50" t="s">
        <v>418</v>
      </c>
      <c r="I5" s="50" t="s">
        <v>28</v>
      </c>
    </row>
    <row r="6" spans="1:13" x14ac:dyDescent="0.2">
      <c r="A6" s="240">
        <v>1130</v>
      </c>
      <c r="B6" s="50" t="s">
        <v>400</v>
      </c>
      <c r="C6" s="50">
        <v>1000</v>
      </c>
      <c r="D6" s="50" t="s">
        <v>9</v>
      </c>
      <c r="E6" s="50" t="s">
        <v>62</v>
      </c>
      <c r="F6" s="50" t="s">
        <v>419</v>
      </c>
      <c r="G6" s="50" t="s">
        <v>419</v>
      </c>
      <c r="H6" s="50" t="s">
        <v>420</v>
      </c>
      <c r="I6" s="50" t="s">
        <v>400</v>
      </c>
    </row>
    <row r="7" spans="1:13" x14ac:dyDescent="0.2">
      <c r="A7" s="240">
        <v>2000</v>
      </c>
      <c r="B7" s="50" t="s">
        <v>71</v>
      </c>
      <c r="C7" s="50">
        <v>2000</v>
      </c>
      <c r="D7" s="50" t="s">
        <v>71</v>
      </c>
      <c r="E7" s="50" t="s">
        <v>72</v>
      </c>
      <c r="F7" s="50" t="s">
        <v>72</v>
      </c>
      <c r="G7" s="50" t="s">
        <v>72</v>
      </c>
      <c r="H7" s="50" t="s">
        <v>70</v>
      </c>
      <c r="I7" s="50" t="s">
        <v>71</v>
      </c>
    </row>
    <row r="8" spans="1:13" x14ac:dyDescent="0.2">
      <c r="A8" s="240">
        <v>2300</v>
      </c>
      <c r="B8" s="50" t="s">
        <v>74</v>
      </c>
      <c r="C8" s="50">
        <v>2300</v>
      </c>
      <c r="D8" s="50" t="s">
        <v>74</v>
      </c>
      <c r="E8" s="50" t="s">
        <v>73</v>
      </c>
      <c r="F8" s="50" t="s">
        <v>73</v>
      </c>
      <c r="G8" s="50" t="s">
        <v>73</v>
      </c>
      <c r="H8" s="50" t="s">
        <v>421</v>
      </c>
      <c r="I8" s="50" t="s">
        <v>74</v>
      </c>
    </row>
    <row r="9" spans="1:13" x14ac:dyDescent="0.2">
      <c r="A9" s="240">
        <v>2310</v>
      </c>
      <c r="B9" s="50" t="s">
        <v>78</v>
      </c>
      <c r="C9" s="50">
        <v>2300</v>
      </c>
      <c r="D9" s="50" t="s">
        <v>74</v>
      </c>
      <c r="E9" s="50" t="s">
        <v>73</v>
      </c>
      <c r="F9" s="50" t="s">
        <v>79</v>
      </c>
      <c r="G9" s="50" t="s">
        <v>79</v>
      </c>
      <c r="H9" s="50" t="s">
        <v>422</v>
      </c>
      <c r="I9" s="50" t="s">
        <v>78</v>
      </c>
    </row>
    <row r="10" spans="1:13" x14ac:dyDescent="0.2">
      <c r="A10" s="240">
        <v>2312</v>
      </c>
      <c r="B10" s="50" t="s">
        <v>212</v>
      </c>
      <c r="C10" s="50">
        <v>2300</v>
      </c>
      <c r="D10" s="50" t="s">
        <v>74</v>
      </c>
      <c r="E10" s="50" t="s">
        <v>73</v>
      </c>
      <c r="F10" s="50" t="s">
        <v>332</v>
      </c>
      <c r="G10" s="50" t="s">
        <v>79</v>
      </c>
      <c r="H10" s="50" t="s">
        <v>422</v>
      </c>
      <c r="I10" s="50" t="s">
        <v>78</v>
      </c>
    </row>
    <row r="11" spans="1:13" x14ac:dyDescent="0.2">
      <c r="A11" s="240">
        <v>2313</v>
      </c>
      <c r="B11" s="50" t="s">
        <v>213</v>
      </c>
      <c r="C11" s="50">
        <v>2300</v>
      </c>
      <c r="D11" s="50" t="s">
        <v>74</v>
      </c>
      <c r="E11" s="50" t="s">
        <v>73</v>
      </c>
      <c r="F11" s="50" t="s">
        <v>333</v>
      </c>
      <c r="G11" s="50" t="s">
        <v>79</v>
      </c>
      <c r="H11" s="50" t="s">
        <v>422</v>
      </c>
      <c r="I11" s="50" t="s">
        <v>78</v>
      </c>
    </row>
    <row r="12" spans="1:13" x14ac:dyDescent="0.2">
      <c r="A12" s="240">
        <v>2314</v>
      </c>
      <c r="B12" s="50" t="s">
        <v>214</v>
      </c>
      <c r="C12" s="50">
        <v>2300</v>
      </c>
      <c r="D12" s="50" t="s">
        <v>74</v>
      </c>
      <c r="E12" s="50" t="s">
        <v>73</v>
      </c>
      <c r="F12" s="50" t="s">
        <v>334</v>
      </c>
      <c r="G12" s="50" t="s">
        <v>79</v>
      </c>
      <c r="H12" s="50" t="s">
        <v>422</v>
      </c>
      <c r="I12" s="50" t="s">
        <v>78</v>
      </c>
    </row>
    <row r="13" spans="1:13" x14ac:dyDescent="0.2">
      <c r="A13" s="240">
        <v>2320</v>
      </c>
      <c r="B13" s="50" t="s">
        <v>109</v>
      </c>
      <c r="C13" s="50">
        <v>2300</v>
      </c>
      <c r="D13" s="50" t="s">
        <v>74</v>
      </c>
      <c r="E13" s="50" t="s">
        <v>73</v>
      </c>
      <c r="F13" s="50" t="s">
        <v>110</v>
      </c>
      <c r="G13" s="50" t="s">
        <v>110</v>
      </c>
      <c r="H13" s="50" t="s">
        <v>423</v>
      </c>
      <c r="I13" s="50" t="s">
        <v>109</v>
      </c>
    </row>
    <row r="14" spans="1:13" x14ac:dyDescent="0.2">
      <c r="A14" s="240">
        <v>2322</v>
      </c>
      <c r="B14" s="50" t="s">
        <v>83</v>
      </c>
      <c r="C14" s="50">
        <v>2300</v>
      </c>
      <c r="D14" s="50" t="s">
        <v>74</v>
      </c>
      <c r="E14" s="50" t="s">
        <v>73</v>
      </c>
      <c r="F14" s="50" t="s">
        <v>335</v>
      </c>
      <c r="G14" s="50" t="s">
        <v>110</v>
      </c>
      <c r="H14" s="50" t="s">
        <v>423</v>
      </c>
      <c r="I14" s="50" t="s">
        <v>109</v>
      </c>
    </row>
    <row r="15" spans="1:13" x14ac:dyDescent="0.2">
      <c r="A15" s="240">
        <v>2323</v>
      </c>
      <c r="B15" s="50" t="s">
        <v>86</v>
      </c>
      <c r="C15" s="50">
        <v>2300</v>
      </c>
      <c r="D15" s="50" t="s">
        <v>74</v>
      </c>
      <c r="E15" s="50" t="s">
        <v>73</v>
      </c>
      <c r="F15" s="50" t="s">
        <v>336</v>
      </c>
      <c r="G15" s="50" t="s">
        <v>110</v>
      </c>
      <c r="H15" s="50" t="s">
        <v>423</v>
      </c>
      <c r="I15" s="50" t="s">
        <v>109</v>
      </c>
    </row>
    <row r="16" spans="1:13" x14ac:dyDescent="0.2">
      <c r="A16" s="240">
        <v>2324</v>
      </c>
      <c r="B16" s="50" t="s">
        <v>87</v>
      </c>
      <c r="C16" s="50">
        <v>2300</v>
      </c>
      <c r="D16" s="50" t="s">
        <v>74</v>
      </c>
      <c r="E16" s="50" t="s">
        <v>73</v>
      </c>
      <c r="F16" s="50" t="s">
        <v>337</v>
      </c>
      <c r="G16" s="50" t="s">
        <v>110</v>
      </c>
      <c r="H16" s="50" t="s">
        <v>423</v>
      </c>
      <c r="I16" s="50" t="s">
        <v>109</v>
      </c>
    </row>
    <row r="17" spans="1:9" x14ac:dyDescent="0.2">
      <c r="A17" s="240">
        <v>2330</v>
      </c>
      <c r="B17" s="50" t="s">
        <v>80</v>
      </c>
      <c r="C17" s="50">
        <v>2300</v>
      </c>
      <c r="D17" s="50" t="s">
        <v>74</v>
      </c>
      <c r="E17" s="50" t="s">
        <v>73</v>
      </c>
      <c r="F17" s="50" t="s">
        <v>81</v>
      </c>
      <c r="G17" s="50" t="s">
        <v>81</v>
      </c>
      <c r="H17" s="50" t="s">
        <v>424</v>
      </c>
      <c r="I17" s="50" t="s">
        <v>80</v>
      </c>
    </row>
    <row r="18" spans="1:9" x14ac:dyDescent="0.2">
      <c r="A18" s="240">
        <v>2332</v>
      </c>
      <c r="B18" s="50" t="s">
        <v>82</v>
      </c>
      <c r="C18" s="50">
        <v>2300</v>
      </c>
      <c r="D18" s="50" t="s">
        <v>74</v>
      </c>
      <c r="E18" s="50" t="s">
        <v>73</v>
      </c>
      <c r="F18" s="50" t="s">
        <v>338</v>
      </c>
      <c r="G18" s="50" t="s">
        <v>81</v>
      </c>
      <c r="H18" s="50" t="s">
        <v>424</v>
      </c>
      <c r="I18" s="50" t="s">
        <v>80</v>
      </c>
    </row>
    <row r="19" spans="1:9" x14ac:dyDescent="0.2">
      <c r="A19" s="240">
        <v>2333</v>
      </c>
      <c r="B19" s="50" t="s">
        <v>401</v>
      </c>
      <c r="C19" s="50">
        <v>2300</v>
      </c>
      <c r="D19" s="50" t="s">
        <v>74</v>
      </c>
      <c r="E19" s="50" t="s">
        <v>73</v>
      </c>
      <c r="F19" s="50" t="s">
        <v>425</v>
      </c>
      <c r="G19" s="50" t="s">
        <v>81</v>
      </c>
      <c r="H19" s="50" t="s">
        <v>424</v>
      </c>
      <c r="I19" s="50" t="s">
        <v>80</v>
      </c>
    </row>
    <row r="20" spans="1:9" x14ac:dyDescent="0.2">
      <c r="A20" s="240">
        <v>2334</v>
      </c>
      <c r="B20" s="50" t="s">
        <v>112</v>
      </c>
      <c r="C20" s="50">
        <v>2300</v>
      </c>
      <c r="D20" s="50" t="s">
        <v>74</v>
      </c>
      <c r="E20" s="50" t="s">
        <v>73</v>
      </c>
      <c r="F20" s="50" t="s">
        <v>339</v>
      </c>
      <c r="G20" s="50" t="s">
        <v>81</v>
      </c>
      <c r="H20" s="50" t="s">
        <v>424</v>
      </c>
      <c r="I20" s="50" t="s">
        <v>80</v>
      </c>
    </row>
    <row r="21" spans="1:9" x14ac:dyDescent="0.2">
      <c r="A21" s="240">
        <v>2340</v>
      </c>
      <c r="B21" s="50" t="s">
        <v>459</v>
      </c>
      <c r="C21" s="50">
        <v>2300</v>
      </c>
      <c r="D21" s="50" t="s">
        <v>74</v>
      </c>
      <c r="E21" s="50" t="s">
        <v>73</v>
      </c>
      <c r="F21" s="50" t="s">
        <v>457</v>
      </c>
      <c r="G21" s="50" t="s">
        <v>457</v>
      </c>
      <c r="H21" s="50" t="s">
        <v>426</v>
      </c>
      <c r="I21" s="50" t="s">
        <v>459</v>
      </c>
    </row>
    <row r="22" spans="1:9" x14ac:dyDescent="0.2">
      <c r="A22" s="240">
        <v>2341</v>
      </c>
      <c r="B22" s="243" t="s">
        <v>76</v>
      </c>
      <c r="C22" s="50">
        <v>2300</v>
      </c>
      <c r="D22" s="50" t="s">
        <v>74</v>
      </c>
      <c r="E22" s="50" t="s">
        <v>73</v>
      </c>
      <c r="F22" s="50" t="s">
        <v>340</v>
      </c>
      <c r="G22" s="50" t="s">
        <v>457</v>
      </c>
      <c r="H22" s="50" t="s">
        <v>426</v>
      </c>
      <c r="I22" s="50" t="s">
        <v>459</v>
      </c>
    </row>
    <row r="23" spans="1:9" x14ac:dyDescent="0.2">
      <c r="A23" s="240">
        <v>2342</v>
      </c>
      <c r="B23" s="50" t="s">
        <v>113</v>
      </c>
      <c r="C23" s="50">
        <v>2300</v>
      </c>
      <c r="D23" s="50" t="s">
        <v>74</v>
      </c>
      <c r="E23" s="50" t="s">
        <v>73</v>
      </c>
      <c r="F23" s="50" t="s">
        <v>341</v>
      </c>
      <c r="G23" s="50" t="s">
        <v>457</v>
      </c>
      <c r="H23" s="50" t="s">
        <v>426</v>
      </c>
      <c r="I23" s="50" t="s">
        <v>459</v>
      </c>
    </row>
    <row r="24" spans="1:9" x14ac:dyDescent="0.2">
      <c r="A24" s="240">
        <v>2343</v>
      </c>
      <c r="B24" s="50" t="s">
        <v>69</v>
      </c>
      <c r="C24" s="50">
        <v>2300</v>
      </c>
      <c r="D24" s="50" t="s">
        <v>74</v>
      </c>
      <c r="E24" s="50" t="s">
        <v>73</v>
      </c>
      <c r="F24" s="50" t="s">
        <v>342</v>
      </c>
      <c r="G24" s="50" t="s">
        <v>457</v>
      </c>
      <c r="H24" s="50" t="s">
        <v>426</v>
      </c>
      <c r="I24" s="50" t="s">
        <v>459</v>
      </c>
    </row>
    <row r="25" spans="1:9" x14ac:dyDescent="0.2">
      <c r="A25" s="240">
        <v>2344</v>
      </c>
      <c r="B25" s="50" t="s">
        <v>77</v>
      </c>
      <c r="C25" s="50">
        <v>2300</v>
      </c>
      <c r="D25" s="50" t="s">
        <v>74</v>
      </c>
      <c r="E25" s="50" t="s">
        <v>73</v>
      </c>
      <c r="F25" s="50" t="s">
        <v>343</v>
      </c>
      <c r="G25" s="50" t="s">
        <v>457</v>
      </c>
      <c r="H25" s="50" t="s">
        <v>426</v>
      </c>
      <c r="I25" s="50" t="s">
        <v>459</v>
      </c>
    </row>
    <row r="26" spans="1:9" x14ac:dyDescent="0.2">
      <c r="A26" s="240">
        <v>2350</v>
      </c>
      <c r="B26" s="50" t="s">
        <v>84</v>
      </c>
      <c r="C26" s="50">
        <v>2300</v>
      </c>
      <c r="D26" s="50" t="s">
        <v>74</v>
      </c>
      <c r="E26" s="50" t="s">
        <v>73</v>
      </c>
      <c r="F26" s="50" t="s">
        <v>85</v>
      </c>
      <c r="G26" s="50" t="s">
        <v>85</v>
      </c>
      <c r="H26" s="50" t="s">
        <v>427</v>
      </c>
      <c r="I26" s="50" t="s">
        <v>84</v>
      </c>
    </row>
    <row r="27" spans="1:9" x14ac:dyDescent="0.2">
      <c r="A27" s="240">
        <v>2351</v>
      </c>
      <c r="B27" s="50" t="s">
        <v>111</v>
      </c>
      <c r="C27" s="50">
        <v>2300</v>
      </c>
      <c r="D27" s="50" t="s">
        <v>74</v>
      </c>
      <c r="E27" s="50" t="s">
        <v>73</v>
      </c>
      <c r="F27" s="50" t="s">
        <v>344</v>
      </c>
      <c r="G27" s="50" t="s">
        <v>85</v>
      </c>
      <c r="H27" s="50" t="s">
        <v>427</v>
      </c>
      <c r="I27" s="50" t="s">
        <v>84</v>
      </c>
    </row>
    <row r="28" spans="1:9" x14ac:dyDescent="0.2">
      <c r="A28" s="240">
        <v>2352</v>
      </c>
      <c r="B28" s="50" t="s">
        <v>215</v>
      </c>
      <c r="C28" s="50">
        <v>2300</v>
      </c>
      <c r="D28" s="50" t="s">
        <v>74</v>
      </c>
      <c r="E28" s="50" t="s">
        <v>73</v>
      </c>
      <c r="F28" s="50" t="s">
        <v>345</v>
      </c>
      <c r="G28" s="50" t="s">
        <v>85</v>
      </c>
      <c r="H28" s="50" t="s">
        <v>427</v>
      </c>
      <c r="I28" s="50" t="s">
        <v>84</v>
      </c>
    </row>
    <row r="29" spans="1:9" x14ac:dyDescent="0.2">
      <c r="A29" s="240">
        <v>2353</v>
      </c>
      <c r="B29" s="50" t="s">
        <v>402</v>
      </c>
      <c r="C29" s="50">
        <v>2300</v>
      </c>
      <c r="D29" s="50" t="s">
        <v>74</v>
      </c>
      <c r="E29" s="50" t="s">
        <v>73</v>
      </c>
      <c r="F29" s="50" t="s">
        <v>428</v>
      </c>
      <c r="G29" s="50" t="s">
        <v>85</v>
      </c>
      <c r="H29" s="50" t="s">
        <v>427</v>
      </c>
      <c r="I29" s="50" t="s">
        <v>84</v>
      </c>
    </row>
    <row r="30" spans="1:9" x14ac:dyDescent="0.2">
      <c r="A30" s="240">
        <v>2360</v>
      </c>
      <c r="B30" s="50" t="s">
        <v>403</v>
      </c>
      <c r="C30" s="50">
        <v>2300</v>
      </c>
      <c r="D30" s="50" t="s">
        <v>74</v>
      </c>
      <c r="E30" s="50" t="s">
        <v>73</v>
      </c>
      <c r="F30" s="50" t="s">
        <v>429</v>
      </c>
      <c r="G30" s="50" t="s">
        <v>429</v>
      </c>
      <c r="H30" s="50" t="s">
        <v>430</v>
      </c>
      <c r="I30" s="50" t="s">
        <v>403</v>
      </c>
    </row>
    <row r="31" spans="1:9" x14ac:dyDescent="0.2">
      <c r="A31" s="240">
        <v>2361</v>
      </c>
      <c r="B31" s="50" t="s">
        <v>404</v>
      </c>
      <c r="C31" s="50">
        <v>2300</v>
      </c>
      <c r="D31" s="50" t="s">
        <v>74</v>
      </c>
      <c r="E31" s="50" t="s">
        <v>73</v>
      </c>
      <c r="F31" s="50" t="s">
        <v>431</v>
      </c>
      <c r="G31" s="50" t="s">
        <v>429</v>
      </c>
      <c r="H31" s="50" t="s">
        <v>430</v>
      </c>
      <c r="I31" s="50" t="s">
        <v>403</v>
      </c>
    </row>
    <row r="32" spans="1:9" x14ac:dyDescent="0.2">
      <c r="A32" s="240">
        <v>2362</v>
      </c>
      <c r="B32" s="50" t="s">
        <v>405</v>
      </c>
      <c r="C32" s="50">
        <v>2300</v>
      </c>
      <c r="D32" s="50" t="s">
        <v>74</v>
      </c>
      <c r="E32" s="50" t="s">
        <v>73</v>
      </c>
      <c r="F32" s="50" t="s">
        <v>432</v>
      </c>
      <c r="G32" s="50" t="s">
        <v>429</v>
      </c>
      <c r="H32" s="50" t="s">
        <v>430</v>
      </c>
      <c r="I32" s="50" t="s">
        <v>403</v>
      </c>
    </row>
    <row r="33" spans="1:9" x14ac:dyDescent="0.2">
      <c r="A33" s="240">
        <v>2363</v>
      </c>
      <c r="B33" s="50" t="s">
        <v>406</v>
      </c>
      <c r="C33" s="50">
        <v>2300</v>
      </c>
      <c r="D33" s="50" t="s">
        <v>74</v>
      </c>
      <c r="E33" s="50" t="s">
        <v>73</v>
      </c>
      <c r="F33" s="50" t="s">
        <v>433</v>
      </c>
      <c r="G33" s="50" t="s">
        <v>429</v>
      </c>
      <c r="H33" s="50" t="s">
        <v>430</v>
      </c>
      <c r="I33" s="50" t="s">
        <v>403</v>
      </c>
    </row>
    <row r="34" spans="1:9" x14ac:dyDescent="0.2">
      <c r="A34" s="240">
        <v>2370</v>
      </c>
      <c r="B34" s="50" t="s">
        <v>407</v>
      </c>
      <c r="C34" s="50">
        <v>2300</v>
      </c>
      <c r="D34" s="50" t="s">
        <v>74</v>
      </c>
      <c r="E34" s="50" t="s">
        <v>73</v>
      </c>
      <c r="F34" s="50" t="s">
        <v>434</v>
      </c>
      <c r="G34" s="50" t="s">
        <v>434</v>
      </c>
      <c r="H34" s="50" t="s">
        <v>435</v>
      </c>
      <c r="I34" s="50" t="s">
        <v>407</v>
      </c>
    </row>
    <row r="35" spans="1:9" x14ac:dyDescent="0.2">
      <c r="A35" s="240">
        <v>2400</v>
      </c>
      <c r="B35" s="50" t="s">
        <v>408</v>
      </c>
      <c r="C35" s="50">
        <v>2400</v>
      </c>
      <c r="D35" s="50" t="s">
        <v>408</v>
      </c>
      <c r="E35" s="50" t="s">
        <v>409</v>
      </c>
      <c r="F35" s="50" t="s">
        <v>409</v>
      </c>
      <c r="G35" s="50" t="s">
        <v>409</v>
      </c>
      <c r="H35" s="50" t="s">
        <v>436</v>
      </c>
      <c r="I35" s="50" t="s">
        <v>408</v>
      </c>
    </row>
    <row r="36" spans="1:9" x14ac:dyDescent="0.2">
      <c r="A36" s="240">
        <v>2410</v>
      </c>
      <c r="B36" s="50" t="s">
        <v>460</v>
      </c>
      <c r="C36" s="50">
        <v>2400</v>
      </c>
      <c r="D36" s="50" t="s">
        <v>408</v>
      </c>
      <c r="E36" s="50" t="s">
        <v>409</v>
      </c>
      <c r="F36" s="50" t="s">
        <v>461</v>
      </c>
      <c r="G36" s="50" t="s">
        <v>461</v>
      </c>
      <c r="H36" s="50" t="s">
        <v>437</v>
      </c>
      <c r="I36" s="50" t="s">
        <v>462</v>
      </c>
    </row>
    <row r="37" spans="1:9" x14ac:dyDescent="0.2">
      <c r="A37" s="240">
        <v>2420</v>
      </c>
      <c r="B37" s="50" t="s">
        <v>463</v>
      </c>
      <c r="C37" s="50">
        <v>2400</v>
      </c>
      <c r="D37" s="50" t="s">
        <v>408</v>
      </c>
      <c r="E37" s="50" t="s">
        <v>409</v>
      </c>
      <c r="F37" s="50" t="s">
        <v>464</v>
      </c>
      <c r="G37" s="50" t="s">
        <v>464</v>
      </c>
      <c r="H37" s="50" t="s">
        <v>438</v>
      </c>
      <c r="I37" s="50" t="s">
        <v>463</v>
      </c>
    </row>
    <row r="38" spans="1:9" x14ac:dyDescent="0.2">
      <c r="A38" s="240">
        <v>2421</v>
      </c>
      <c r="B38" s="50" t="s">
        <v>75</v>
      </c>
      <c r="C38" s="50">
        <v>2400</v>
      </c>
      <c r="D38" s="50" t="s">
        <v>408</v>
      </c>
      <c r="E38" s="50" t="s">
        <v>409</v>
      </c>
      <c r="F38" s="50" t="s">
        <v>346</v>
      </c>
      <c r="G38" s="50" t="s">
        <v>464</v>
      </c>
      <c r="H38" s="50" t="s">
        <v>438</v>
      </c>
      <c r="I38" s="50" t="s">
        <v>463</v>
      </c>
    </row>
    <row r="39" spans="1:9" x14ac:dyDescent="0.2">
      <c r="A39" s="240">
        <v>2422</v>
      </c>
      <c r="B39" s="50" t="s">
        <v>410</v>
      </c>
      <c r="C39" s="50">
        <v>2400</v>
      </c>
      <c r="D39" s="50" t="s">
        <v>408</v>
      </c>
      <c r="E39" s="50" t="s">
        <v>409</v>
      </c>
      <c r="F39" s="50" t="s">
        <v>439</v>
      </c>
      <c r="G39" s="50" t="s">
        <v>464</v>
      </c>
      <c r="H39" s="50" t="s">
        <v>438</v>
      </c>
      <c r="I39" s="50" t="s">
        <v>463</v>
      </c>
    </row>
    <row r="40" spans="1:9" x14ac:dyDescent="0.2">
      <c r="A40" s="240">
        <v>2423</v>
      </c>
      <c r="B40" s="50" t="s">
        <v>411</v>
      </c>
      <c r="C40" s="50">
        <v>2400</v>
      </c>
      <c r="D40" s="50" t="s">
        <v>408</v>
      </c>
      <c r="E40" s="50" t="s">
        <v>409</v>
      </c>
      <c r="F40" s="50" t="s">
        <v>440</v>
      </c>
      <c r="G40" s="50" t="s">
        <v>464</v>
      </c>
      <c r="H40" s="50" t="s">
        <v>438</v>
      </c>
      <c r="I40" s="50" t="s">
        <v>463</v>
      </c>
    </row>
    <row r="41" spans="1:9" x14ac:dyDescent="0.2">
      <c r="A41" s="240">
        <v>2424</v>
      </c>
      <c r="B41" s="50" t="s">
        <v>412</v>
      </c>
      <c r="C41" s="50">
        <v>2400</v>
      </c>
      <c r="D41" s="50" t="s">
        <v>408</v>
      </c>
      <c r="E41" s="50" t="s">
        <v>409</v>
      </c>
      <c r="F41" s="50" t="s">
        <v>441</v>
      </c>
      <c r="G41" s="50" t="s">
        <v>464</v>
      </c>
      <c r="H41" s="50" t="s">
        <v>438</v>
      </c>
      <c r="I41" s="50" t="s">
        <v>463</v>
      </c>
    </row>
    <row r="42" spans="1:9" x14ac:dyDescent="0.2">
      <c r="A42" s="240">
        <v>2425</v>
      </c>
      <c r="B42" s="50" t="s">
        <v>413</v>
      </c>
      <c r="C42" s="50">
        <v>2400</v>
      </c>
      <c r="D42" s="50" t="s">
        <v>408</v>
      </c>
      <c r="E42" s="50" t="s">
        <v>409</v>
      </c>
      <c r="F42" s="50" t="s">
        <v>442</v>
      </c>
      <c r="G42" s="50" t="s">
        <v>464</v>
      </c>
      <c r="H42" s="50" t="s">
        <v>438</v>
      </c>
      <c r="I42" s="50" t="s">
        <v>463</v>
      </c>
    </row>
    <row r="43" spans="1:9" x14ac:dyDescent="0.2">
      <c r="A43" s="240">
        <v>2431</v>
      </c>
      <c r="B43" s="50" t="s">
        <v>465</v>
      </c>
      <c r="C43" s="50">
        <v>2400</v>
      </c>
      <c r="D43" s="50" t="s">
        <v>408</v>
      </c>
      <c r="E43" s="50" t="s">
        <v>409</v>
      </c>
      <c r="F43" s="50" t="s">
        <v>466</v>
      </c>
      <c r="G43" s="50" t="s">
        <v>466</v>
      </c>
      <c r="H43" s="50" t="s">
        <v>443</v>
      </c>
      <c r="I43" s="50" t="s">
        <v>465</v>
      </c>
    </row>
    <row r="44" spans="1:9" x14ac:dyDescent="0.2">
      <c r="A44" s="240">
        <v>2432</v>
      </c>
      <c r="B44" s="50" t="s">
        <v>414</v>
      </c>
      <c r="C44" s="50">
        <v>2400</v>
      </c>
      <c r="D44" s="50" t="s">
        <v>408</v>
      </c>
      <c r="E44" s="50" t="s">
        <v>409</v>
      </c>
      <c r="F44" s="50" t="s">
        <v>444</v>
      </c>
      <c r="G44" s="50" t="s">
        <v>444</v>
      </c>
      <c r="H44" s="50" t="s">
        <v>445</v>
      </c>
      <c r="I44" s="50" t="s">
        <v>414</v>
      </c>
    </row>
    <row r="45" spans="1:9" x14ac:dyDescent="0.2">
      <c r="A45" s="240">
        <v>3000</v>
      </c>
      <c r="B45" s="50" t="s">
        <v>67</v>
      </c>
      <c r="C45" s="50">
        <v>3000</v>
      </c>
      <c r="D45" s="50" t="s">
        <v>67</v>
      </c>
      <c r="E45" s="50" t="s">
        <v>68</v>
      </c>
      <c r="F45" s="50" t="s">
        <v>68</v>
      </c>
      <c r="G45" s="50" t="s">
        <v>68</v>
      </c>
      <c r="H45" s="50" t="s">
        <v>66</v>
      </c>
      <c r="I45" s="50" t="s">
        <v>67</v>
      </c>
    </row>
    <row r="46" spans="1:9" x14ac:dyDescent="0.2">
      <c r="A46" s="240">
        <v>3100</v>
      </c>
      <c r="B46" s="50" t="s">
        <v>114</v>
      </c>
      <c r="C46" s="50">
        <v>3000</v>
      </c>
      <c r="D46" s="50" t="s">
        <v>67</v>
      </c>
      <c r="E46" s="50" t="s">
        <v>68</v>
      </c>
      <c r="F46" s="50" t="s">
        <v>347</v>
      </c>
      <c r="G46" s="50" t="s">
        <v>347</v>
      </c>
      <c r="H46" s="50" t="s">
        <v>446</v>
      </c>
      <c r="I46" s="50" t="s">
        <v>114</v>
      </c>
    </row>
    <row r="47" spans="1:9" x14ac:dyDescent="0.2">
      <c r="A47" s="240">
        <v>3200</v>
      </c>
      <c r="B47" s="50" t="s">
        <v>415</v>
      </c>
      <c r="C47" s="50">
        <v>3000</v>
      </c>
      <c r="D47" s="50" t="s">
        <v>67</v>
      </c>
      <c r="E47" s="50" t="s">
        <v>68</v>
      </c>
      <c r="F47" s="50" t="s">
        <v>447</v>
      </c>
      <c r="G47" s="50" t="s">
        <v>447</v>
      </c>
      <c r="H47" s="50" t="s">
        <v>448</v>
      </c>
      <c r="I47" s="50" t="s">
        <v>415</v>
      </c>
    </row>
    <row r="48" spans="1:9" ht="12" customHeight="1" x14ac:dyDescent="0.2">
      <c r="A48" s="240">
        <v>3300</v>
      </c>
      <c r="B48" s="50" t="s">
        <v>90</v>
      </c>
      <c r="C48" s="50">
        <v>3000</v>
      </c>
      <c r="D48" s="50" t="s">
        <v>67</v>
      </c>
      <c r="E48" s="50" t="s">
        <v>68</v>
      </c>
      <c r="F48" s="50" t="s">
        <v>91</v>
      </c>
      <c r="G48" s="50" t="s">
        <v>91</v>
      </c>
      <c r="H48" s="50" t="s">
        <v>449</v>
      </c>
      <c r="I48" s="50" t="s">
        <v>90</v>
      </c>
    </row>
    <row r="49" spans="1:9" x14ac:dyDescent="0.2">
      <c r="A49" s="240">
        <v>3400</v>
      </c>
      <c r="B49" s="50" t="s">
        <v>88</v>
      </c>
      <c r="C49" s="50">
        <v>3000</v>
      </c>
      <c r="D49" s="50" t="s">
        <v>67</v>
      </c>
      <c r="E49" s="50" t="s">
        <v>68</v>
      </c>
      <c r="F49" s="50" t="s">
        <v>89</v>
      </c>
      <c r="G49" s="50" t="s">
        <v>89</v>
      </c>
      <c r="H49" s="50" t="s">
        <v>450</v>
      </c>
      <c r="I49" s="50" t="s">
        <v>88</v>
      </c>
    </row>
    <row r="50" spans="1:9" x14ac:dyDescent="0.2">
      <c r="A50" s="240">
        <v>3500</v>
      </c>
      <c r="B50" s="50" t="s">
        <v>96</v>
      </c>
      <c r="C50" s="50">
        <v>3000</v>
      </c>
      <c r="D50" s="50" t="s">
        <v>67</v>
      </c>
      <c r="E50" s="50" t="s">
        <v>68</v>
      </c>
      <c r="F50" s="50" t="s">
        <v>95</v>
      </c>
      <c r="G50" s="50" t="s">
        <v>95</v>
      </c>
      <c r="H50" s="50" t="s">
        <v>451</v>
      </c>
      <c r="I50" s="50" t="s">
        <v>96</v>
      </c>
    </row>
    <row r="51" spans="1:9" x14ac:dyDescent="0.2">
      <c r="A51" s="240">
        <v>3600</v>
      </c>
      <c r="B51" s="50" t="s">
        <v>416</v>
      </c>
      <c r="C51" s="50">
        <v>3000</v>
      </c>
      <c r="D51" s="50" t="s">
        <v>67</v>
      </c>
      <c r="E51" s="50" t="s">
        <v>68</v>
      </c>
      <c r="F51" s="50" t="s">
        <v>452</v>
      </c>
      <c r="G51" s="50" t="s">
        <v>452</v>
      </c>
      <c r="H51" s="167">
        <v>3600</v>
      </c>
      <c r="I51" s="167" t="s">
        <v>416</v>
      </c>
    </row>
    <row r="52" spans="1:9" x14ac:dyDescent="0.2">
      <c r="A52" s="240">
        <v>4000</v>
      </c>
      <c r="B52" s="50" t="s">
        <v>93</v>
      </c>
      <c r="C52" s="50">
        <v>4000</v>
      </c>
      <c r="D52" s="50" t="s">
        <v>93</v>
      </c>
      <c r="E52" s="50" t="s">
        <v>94</v>
      </c>
      <c r="F52" s="50" t="s">
        <v>94</v>
      </c>
      <c r="G52" s="50" t="s">
        <v>94</v>
      </c>
      <c r="H52" s="50" t="s">
        <v>92</v>
      </c>
      <c r="I52" s="50" t="s">
        <v>93</v>
      </c>
    </row>
    <row r="53" spans="1:9" x14ac:dyDescent="0.2">
      <c r="A53" s="240">
        <v>4100</v>
      </c>
      <c r="B53" s="50" t="s">
        <v>97</v>
      </c>
      <c r="C53" s="50">
        <v>4000</v>
      </c>
      <c r="D53" s="50" t="s">
        <v>93</v>
      </c>
      <c r="E53" s="50" t="s">
        <v>94</v>
      </c>
      <c r="F53" s="50" t="s">
        <v>98</v>
      </c>
      <c r="G53" s="50" t="s">
        <v>94</v>
      </c>
      <c r="H53" s="50" t="s">
        <v>92</v>
      </c>
      <c r="I53" s="50" t="s">
        <v>93</v>
      </c>
    </row>
    <row r="54" spans="1:9" x14ac:dyDescent="0.2">
      <c r="A54" s="240">
        <v>4200</v>
      </c>
      <c r="B54" s="50" t="s">
        <v>115</v>
      </c>
      <c r="C54" s="50">
        <v>4000</v>
      </c>
      <c r="D54" s="50" t="s">
        <v>93</v>
      </c>
      <c r="E54" s="50" t="s">
        <v>94</v>
      </c>
      <c r="F54" s="50" t="s">
        <v>116</v>
      </c>
      <c r="G54" s="50" t="s">
        <v>94</v>
      </c>
      <c r="H54" s="50" t="s">
        <v>92</v>
      </c>
      <c r="I54" s="50" t="s">
        <v>93</v>
      </c>
    </row>
    <row r="55" spans="1:9" x14ac:dyDescent="0.2">
      <c r="A55" s="244">
        <v>4300</v>
      </c>
      <c r="B55" s="50" t="s">
        <v>99</v>
      </c>
      <c r="C55" s="50">
        <v>4000</v>
      </c>
      <c r="D55" s="50" t="s">
        <v>93</v>
      </c>
      <c r="E55" s="50" t="s">
        <v>94</v>
      </c>
      <c r="F55" s="50" t="s">
        <v>100</v>
      </c>
      <c r="G55" s="50" t="s">
        <v>94</v>
      </c>
      <c r="H55" s="50" t="s">
        <v>92</v>
      </c>
      <c r="I55" s="50" t="s">
        <v>93</v>
      </c>
    </row>
    <row r="56" spans="1:9" x14ac:dyDescent="0.2">
      <c r="A56" s="244">
        <v>4400</v>
      </c>
      <c r="B56" s="167" t="s">
        <v>417</v>
      </c>
      <c r="C56" s="244">
        <v>4000</v>
      </c>
      <c r="D56" s="167" t="s">
        <v>93</v>
      </c>
      <c r="E56" s="167" t="s">
        <v>94</v>
      </c>
      <c r="F56" s="167" t="s">
        <v>453</v>
      </c>
      <c r="G56" s="167" t="s">
        <v>94</v>
      </c>
      <c r="H56" s="167" t="s">
        <v>92</v>
      </c>
      <c r="I56" s="167" t="s">
        <v>93</v>
      </c>
    </row>
    <row r="57" spans="1:9" x14ac:dyDescent="0.2">
      <c r="A57" s="244" t="s">
        <v>454</v>
      </c>
      <c r="B57" s="50" t="s">
        <v>455</v>
      </c>
      <c r="C57" s="244" t="s">
        <v>454</v>
      </c>
      <c r="D57" s="50" t="s">
        <v>455</v>
      </c>
      <c r="E57" s="50" t="s">
        <v>456</v>
      </c>
      <c r="F57" s="50" t="s">
        <v>456</v>
      </c>
      <c r="G57" s="50" t="s">
        <v>456</v>
      </c>
      <c r="H57" s="50" t="s">
        <v>454</v>
      </c>
      <c r="I57" s="50" t="s">
        <v>455</v>
      </c>
    </row>
  </sheetData>
  <phoneticPr fontId="4" type="noConversion"/>
  <printOptions horizontalCentered="1"/>
  <pageMargins left="0.25" right="0.25" top="0.5" bottom="0.5" header="0.3" footer="0.3"/>
  <pageSetup scale="71" fitToHeight="2" orientation="landscape" r:id="rId1"/>
  <headerFooter alignWithMargins="0">
    <oddHeader xml:space="preserve">&amp;C&amp;A - Core Competency Lookup </oddHeader>
    <oddFooter>Page &amp;P of &amp;N</oddFooter>
  </headerFooter>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53716D-FCBD-46E5-9EE8-41B48515102F}">
  <sheetPr>
    <outlinePr summaryBelow="0" summaryRight="0"/>
    <pageSetUpPr fitToPage="1"/>
  </sheetPr>
  <dimension ref="A1:K288"/>
  <sheetViews>
    <sheetView showGridLines="0" workbookViewId="0">
      <pane ySplit="1" topLeftCell="A2" activePane="bottomLeft" state="frozen"/>
      <selection pane="bottomLeft" activeCell="B4" sqref="B4"/>
    </sheetView>
  </sheetViews>
  <sheetFormatPr defaultRowHeight="12.75" x14ac:dyDescent="0.2"/>
  <cols>
    <col min="1" max="3" width="15.140625" style="265" customWidth="1"/>
    <col min="4" max="4" width="13.85546875" style="265" customWidth="1"/>
    <col min="5" max="5" width="24.140625" style="265" customWidth="1"/>
    <col min="6" max="6" width="7.85546875" style="265" customWidth="1"/>
    <col min="7" max="7" width="10.28515625" style="265" customWidth="1"/>
    <col min="8" max="8" width="9.85546875" style="265" customWidth="1"/>
    <col min="9" max="9" width="19.28515625" style="265" customWidth="1"/>
    <col min="10" max="10" width="20.28515625" style="265" customWidth="1"/>
    <col min="11" max="11" width="12.85546875" style="265" customWidth="1"/>
    <col min="12" max="12" width="15.140625" style="254" customWidth="1"/>
    <col min="13" max="256" width="8.7109375" style="254"/>
    <col min="257" max="259" width="15.140625" style="254" customWidth="1"/>
    <col min="260" max="260" width="13.85546875" style="254" customWidth="1"/>
    <col min="261" max="261" width="24.140625" style="254" customWidth="1"/>
    <col min="262" max="262" width="7.85546875" style="254" customWidth="1"/>
    <col min="263" max="263" width="10.28515625" style="254" customWidth="1"/>
    <col min="264" max="264" width="9.85546875" style="254" customWidth="1"/>
    <col min="265" max="265" width="19.28515625" style="254" customWidth="1"/>
    <col min="266" max="266" width="20.28515625" style="254" customWidth="1"/>
    <col min="267" max="267" width="12.85546875" style="254" customWidth="1"/>
    <col min="268" max="268" width="15.140625" style="254" customWidth="1"/>
    <col min="269" max="512" width="8.7109375" style="254"/>
    <col min="513" max="515" width="15.140625" style="254" customWidth="1"/>
    <col min="516" max="516" width="13.85546875" style="254" customWidth="1"/>
    <col min="517" max="517" width="24.140625" style="254" customWidth="1"/>
    <col min="518" max="518" width="7.85546875" style="254" customWidth="1"/>
    <col min="519" max="519" width="10.28515625" style="254" customWidth="1"/>
    <col min="520" max="520" width="9.85546875" style="254" customWidth="1"/>
    <col min="521" max="521" width="19.28515625" style="254" customWidth="1"/>
    <col min="522" max="522" width="20.28515625" style="254" customWidth="1"/>
    <col min="523" max="523" width="12.85546875" style="254" customWidth="1"/>
    <col min="524" max="524" width="15.140625" style="254" customWidth="1"/>
    <col min="525" max="768" width="8.7109375" style="254"/>
    <col min="769" max="771" width="15.140625" style="254" customWidth="1"/>
    <col min="772" max="772" width="13.85546875" style="254" customWidth="1"/>
    <col min="773" max="773" width="24.140625" style="254" customWidth="1"/>
    <col min="774" max="774" width="7.85546875" style="254" customWidth="1"/>
    <col min="775" max="775" width="10.28515625" style="254" customWidth="1"/>
    <col min="776" max="776" width="9.85546875" style="254" customWidth="1"/>
    <col min="777" max="777" width="19.28515625" style="254" customWidth="1"/>
    <col min="778" max="778" width="20.28515625" style="254" customWidth="1"/>
    <col min="779" max="779" width="12.85546875" style="254" customWidth="1"/>
    <col min="780" max="780" width="15.140625" style="254" customWidth="1"/>
    <col min="781" max="1024" width="8.7109375" style="254"/>
    <col min="1025" max="1027" width="15.140625" style="254" customWidth="1"/>
    <col min="1028" max="1028" width="13.85546875" style="254" customWidth="1"/>
    <col min="1029" max="1029" width="24.140625" style="254" customWidth="1"/>
    <col min="1030" max="1030" width="7.85546875" style="254" customWidth="1"/>
    <col min="1031" max="1031" width="10.28515625" style="254" customWidth="1"/>
    <col min="1032" max="1032" width="9.85546875" style="254" customWidth="1"/>
    <col min="1033" max="1033" width="19.28515625" style="254" customWidth="1"/>
    <col min="1034" max="1034" width="20.28515625" style="254" customWidth="1"/>
    <col min="1035" max="1035" width="12.85546875" style="254" customWidth="1"/>
    <col min="1036" max="1036" width="15.140625" style="254" customWidth="1"/>
    <col min="1037" max="1280" width="8.7109375" style="254"/>
    <col min="1281" max="1283" width="15.140625" style="254" customWidth="1"/>
    <col min="1284" max="1284" width="13.85546875" style="254" customWidth="1"/>
    <col min="1285" max="1285" width="24.140625" style="254" customWidth="1"/>
    <col min="1286" max="1286" width="7.85546875" style="254" customWidth="1"/>
    <col min="1287" max="1287" width="10.28515625" style="254" customWidth="1"/>
    <col min="1288" max="1288" width="9.85546875" style="254" customWidth="1"/>
    <col min="1289" max="1289" width="19.28515625" style="254" customWidth="1"/>
    <col min="1290" max="1290" width="20.28515625" style="254" customWidth="1"/>
    <col min="1291" max="1291" width="12.85546875" style="254" customWidth="1"/>
    <col min="1292" max="1292" width="15.140625" style="254" customWidth="1"/>
    <col min="1293" max="1536" width="8.7109375" style="254"/>
    <col min="1537" max="1539" width="15.140625" style="254" customWidth="1"/>
    <col min="1540" max="1540" width="13.85546875" style="254" customWidth="1"/>
    <col min="1541" max="1541" width="24.140625" style="254" customWidth="1"/>
    <col min="1542" max="1542" width="7.85546875" style="254" customWidth="1"/>
    <col min="1543" max="1543" width="10.28515625" style="254" customWidth="1"/>
    <col min="1544" max="1544" width="9.85546875" style="254" customWidth="1"/>
    <col min="1545" max="1545" width="19.28515625" style="254" customWidth="1"/>
    <col min="1546" max="1546" width="20.28515625" style="254" customWidth="1"/>
    <col min="1547" max="1547" width="12.85546875" style="254" customWidth="1"/>
    <col min="1548" max="1548" width="15.140625" style="254" customWidth="1"/>
    <col min="1549" max="1792" width="8.7109375" style="254"/>
    <col min="1793" max="1795" width="15.140625" style="254" customWidth="1"/>
    <col min="1796" max="1796" width="13.85546875" style="254" customWidth="1"/>
    <col min="1797" max="1797" width="24.140625" style="254" customWidth="1"/>
    <col min="1798" max="1798" width="7.85546875" style="254" customWidth="1"/>
    <col min="1799" max="1799" width="10.28515625" style="254" customWidth="1"/>
    <col min="1800" max="1800" width="9.85546875" style="254" customWidth="1"/>
    <col min="1801" max="1801" width="19.28515625" style="254" customWidth="1"/>
    <col min="1802" max="1802" width="20.28515625" style="254" customWidth="1"/>
    <col min="1803" max="1803" width="12.85546875" style="254" customWidth="1"/>
    <col min="1804" max="1804" width="15.140625" style="254" customWidth="1"/>
    <col min="1805" max="2048" width="8.7109375" style="254"/>
    <col min="2049" max="2051" width="15.140625" style="254" customWidth="1"/>
    <col min="2052" max="2052" width="13.85546875" style="254" customWidth="1"/>
    <col min="2053" max="2053" width="24.140625" style="254" customWidth="1"/>
    <col min="2054" max="2054" width="7.85546875" style="254" customWidth="1"/>
    <col min="2055" max="2055" width="10.28515625" style="254" customWidth="1"/>
    <col min="2056" max="2056" width="9.85546875" style="254" customWidth="1"/>
    <col min="2057" max="2057" width="19.28515625" style="254" customWidth="1"/>
    <col min="2058" max="2058" width="20.28515625" style="254" customWidth="1"/>
    <col min="2059" max="2059" width="12.85546875" style="254" customWidth="1"/>
    <col min="2060" max="2060" width="15.140625" style="254" customWidth="1"/>
    <col min="2061" max="2304" width="8.7109375" style="254"/>
    <col min="2305" max="2307" width="15.140625" style="254" customWidth="1"/>
    <col min="2308" max="2308" width="13.85546875" style="254" customWidth="1"/>
    <col min="2309" max="2309" width="24.140625" style="254" customWidth="1"/>
    <col min="2310" max="2310" width="7.85546875" style="254" customWidth="1"/>
    <col min="2311" max="2311" width="10.28515625" style="254" customWidth="1"/>
    <col min="2312" max="2312" width="9.85546875" style="254" customWidth="1"/>
    <col min="2313" max="2313" width="19.28515625" style="254" customWidth="1"/>
    <col min="2314" max="2314" width="20.28515625" style="254" customWidth="1"/>
    <col min="2315" max="2315" width="12.85546875" style="254" customWidth="1"/>
    <col min="2316" max="2316" width="15.140625" style="254" customWidth="1"/>
    <col min="2317" max="2560" width="8.7109375" style="254"/>
    <col min="2561" max="2563" width="15.140625" style="254" customWidth="1"/>
    <col min="2564" max="2564" width="13.85546875" style="254" customWidth="1"/>
    <col min="2565" max="2565" width="24.140625" style="254" customWidth="1"/>
    <col min="2566" max="2566" width="7.85546875" style="254" customWidth="1"/>
    <col min="2567" max="2567" width="10.28515625" style="254" customWidth="1"/>
    <col min="2568" max="2568" width="9.85546875" style="254" customWidth="1"/>
    <col min="2569" max="2569" width="19.28515625" style="254" customWidth="1"/>
    <col min="2570" max="2570" width="20.28515625" style="254" customWidth="1"/>
    <col min="2571" max="2571" width="12.85546875" style="254" customWidth="1"/>
    <col min="2572" max="2572" width="15.140625" style="254" customWidth="1"/>
    <col min="2573" max="2816" width="8.7109375" style="254"/>
    <col min="2817" max="2819" width="15.140625" style="254" customWidth="1"/>
    <col min="2820" max="2820" width="13.85546875" style="254" customWidth="1"/>
    <col min="2821" max="2821" width="24.140625" style="254" customWidth="1"/>
    <col min="2822" max="2822" width="7.85546875" style="254" customWidth="1"/>
    <col min="2823" max="2823" width="10.28515625" style="254" customWidth="1"/>
    <col min="2824" max="2824" width="9.85546875" style="254" customWidth="1"/>
    <col min="2825" max="2825" width="19.28515625" style="254" customWidth="1"/>
    <col min="2826" max="2826" width="20.28515625" style="254" customWidth="1"/>
    <col min="2827" max="2827" width="12.85546875" style="254" customWidth="1"/>
    <col min="2828" max="2828" width="15.140625" style="254" customWidth="1"/>
    <col min="2829" max="3072" width="8.7109375" style="254"/>
    <col min="3073" max="3075" width="15.140625" style="254" customWidth="1"/>
    <col min="3076" max="3076" width="13.85546875" style="254" customWidth="1"/>
    <col min="3077" max="3077" width="24.140625" style="254" customWidth="1"/>
    <col min="3078" max="3078" width="7.85546875" style="254" customWidth="1"/>
    <col min="3079" max="3079" width="10.28515625" style="254" customWidth="1"/>
    <col min="3080" max="3080" width="9.85546875" style="254" customWidth="1"/>
    <col min="3081" max="3081" width="19.28515625" style="254" customWidth="1"/>
    <col min="3082" max="3082" width="20.28515625" style="254" customWidth="1"/>
    <col min="3083" max="3083" width="12.85546875" style="254" customWidth="1"/>
    <col min="3084" max="3084" width="15.140625" style="254" customWidth="1"/>
    <col min="3085" max="3328" width="8.7109375" style="254"/>
    <col min="3329" max="3331" width="15.140625" style="254" customWidth="1"/>
    <col min="3332" max="3332" width="13.85546875" style="254" customWidth="1"/>
    <col min="3333" max="3333" width="24.140625" style="254" customWidth="1"/>
    <col min="3334" max="3334" width="7.85546875" style="254" customWidth="1"/>
    <col min="3335" max="3335" width="10.28515625" style="254" customWidth="1"/>
    <col min="3336" max="3336" width="9.85546875" style="254" customWidth="1"/>
    <col min="3337" max="3337" width="19.28515625" style="254" customWidth="1"/>
    <col min="3338" max="3338" width="20.28515625" style="254" customWidth="1"/>
    <col min="3339" max="3339" width="12.85546875" style="254" customWidth="1"/>
    <col min="3340" max="3340" width="15.140625" style="254" customWidth="1"/>
    <col min="3341" max="3584" width="8.7109375" style="254"/>
    <col min="3585" max="3587" width="15.140625" style="254" customWidth="1"/>
    <col min="3588" max="3588" width="13.85546875" style="254" customWidth="1"/>
    <col min="3589" max="3589" width="24.140625" style="254" customWidth="1"/>
    <col min="3590" max="3590" width="7.85546875" style="254" customWidth="1"/>
    <col min="3591" max="3591" width="10.28515625" style="254" customWidth="1"/>
    <col min="3592" max="3592" width="9.85546875" style="254" customWidth="1"/>
    <col min="3593" max="3593" width="19.28515625" style="254" customWidth="1"/>
    <col min="3594" max="3594" width="20.28515625" style="254" customWidth="1"/>
    <col min="3595" max="3595" width="12.85546875" style="254" customWidth="1"/>
    <col min="3596" max="3596" width="15.140625" style="254" customWidth="1"/>
    <col min="3597" max="3840" width="8.7109375" style="254"/>
    <col min="3841" max="3843" width="15.140625" style="254" customWidth="1"/>
    <col min="3844" max="3844" width="13.85546875" style="254" customWidth="1"/>
    <col min="3845" max="3845" width="24.140625" style="254" customWidth="1"/>
    <col min="3846" max="3846" width="7.85546875" style="254" customWidth="1"/>
    <col min="3847" max="3847" width="10.28515625" style="254" customWidth="1"/>
    <col min="3848" max="3848" width="9.85546875" style="254" customWidth="1"/>
    <col min="3849" max="3849" width="19.28515625" style="254" customWidth="1"/>
    <col min="3850" max="3850" width="20.28515625" style="254" customWidth="1"/>
    <col min="3851" max="3851" width="12.85546875" style="254" customWidth="1"/>
    <col min="3852" max="3852" width="15.140625" style="254" customWidth="1"/>
    <col min="3853" max="4096" width="8.7109375" style="254"/>
    <col min="4097" max="4099" width="15.140625" style="254" customWidth="1"/>
    <col min="4100" max="4100" width="13.85546875" style="254" customWidth="1"/>
    <col min="4101" max="4101" width="24.140625" style="254" customWidth="1"/>
    <col min="4102" max="4102" width="7.85546875" style="254" customWidth="1"/>
    <col min="4103" max="4103" width="10.28515625" style="254" customWidth="1"/>
    <col min="4104" max="4104" width="9.85546875" style="254" customWidth="1"/>
    <col min="4105" max="4105" width="19.28515625" style="254" customWidth="1"/>
    <col min="4106" max="4106" width="20.28515625" style="254" customWidth="1"/>
    <col min="4107" max="4107" width="12.85546875" style="254" customWidth="1"/>
    <col min="4108" max="4108" width="15.140625" style="254" customWidth="1"/>
    <col min="4109" max="4352" width="8.7109375" style="254"/>
    <col min="4353" max="4355" width="15.140625" style="254" customWidth="1"/>
    <col min="4356" max="4356" width="13.85546875" style="254" customWidth="1"/>
    <col min="4357" max="4357" width="24.140625" style="254" customWidth="1"/>
    <col min="4358" max="4358" width="7.85546875" style="254" customWidth="1"/>
    <col min="4359" max="4359" width="10.28515625" style="254" customWidth="1"/>
    <col min="4360" max="4360" width="9.85546875" style="254" customWidth="1"/>
    <col min="4361" max="4361" width="19.28515625" style="254" customWidth="1"/>
    <col min="4362" max="4362" width="20.28515625" style="254" customWidth="1"/>
    <col min="4363" max="4363" width="12.85546875" style="254" customWidth="1"/>
    <col min="4364" max="4364" width="15.140625" style="254" customWidth="1"/>
    <col min="4365" max="4608" width="8.7109375" style="254"/>
    <col min="4609" max="4611" width="15.140625" style="254" customWidth="1"/>
    <col min="4612" max="4612" width="13.85546875" style="254" customWidth="1"/>
    <col min="4613" max="4613" width="24.140625" style="254" customWidth="1"/>
    <col min="4614" max="4614" width="7.85546875" style="254" customWidth="1"/>
    <col min="4615" max="4615" width="10.28515625" style="254" customWidth="1"/>
    <col min="4616" max="4616" width="9.85546875" style="254" customWidth="1"/>
    <col min="4617" max="4617" width="19.28515625" style="254" customWidth="1"/>
    <col min="4618" max="4618" width="20.28515625" style="254" customWidth="1"/>
    <col min="4619" max="4619" width="12.85546875" style="254" customWidth="1"/>
    <col min="4620" max="4620" width="15.140625" style="254" customWidth="1"/>
    <col min="4621" max="4864" width="8.7109375" style="254"/>
    <col min="4865" max="4867" width="15.140625" style="254" customWidth="1"/>
    <col min="4868" max="4868" width="13.85546875" style="254" customWidth="1"/>
    <col min="4869" max="4869" width="24.140625" style="254" customWidth="1"/>
    <col min="4870" max="4870" width="7.85546875" style="254" customWidth="1"/>
    <col min="4871" max="4871" width="10.28515625" style="254" customWidth="1"/>
    <col min="4872" max="4872" width="9.85546875" style="254" customWidth="1"/>
    <col min="4873" max="4873" width="19.28515625" style="254" customWidth="1"/>
    <col min="4874" max="4874" width="20.28515625" style="254" customWidth="1"/>
    <col min="4875" max="4875" width="12.85546875" style="254" customWidth="1"/>
    <col min="4876" max="4876" width="15.140625" style="254" customWidth="1"/>
    <col min="4877" max="5120" width="8.7109375" style="254"/>
    <col min="5121" max="5123" width="15.140625" style="254" customWidth="1"/>
    <col min="5124" max="5124" width="13.85546875" style="254" customWidth="1"/>
    <col min="5125" max="5125" width="24.140625" style="254" customWidth="1"/>
    <col min="5126" max="5126" width="7.85546875" style="254" customWidth="1"/>
    <col min="5127" max="5127" width="10.28515625" style="254" customWidth="1"/>
    <col min="5128" max="5128" width="9.85546875" style="254" customWidth="1"/>
    <col min="5129" max="5129" width="19.28515625" style="254" customWidth="1"/>
    <col min="5130" max="5130" width="20.28515625" style="254" customWidth="1"/>
    <col min="5131" max="5131" width="12.85546875" style="254" customWidth="1"/>
    <col min="5132" max="5132" width="15.140625" style="254" customWidth="1"/>
    <col min="5133" max="5376" width="8.7109375" style="254"/>
    <col min="5377" max="5379" width="15.140625" style="254" customWidth="1"/>
    <col min="5380" max="5380" width="13.85546875" style="254" customWidth="1"/>
    <col min="5381" max="5381" width="24.140625" style="254" customWidth="1"/>
    <col min="5382" max="5382" width="7.85546875" style="254" customWidth="1"/>
    <col min="5383" max="5383" width="10.28515625" style="254" customWidth="1"/>
    <col min="5384" max="5384" width="9.85546875" style="254" customWidth="1"/>
    <col min="5385" max="5385" width="19.28515625" style="254" customWidth="1"/>
    <col min="5386" max="5386" width="20.28515625" style="254" customWidth="1"/>
    <col min="5387" max="5387" width="12.85546875" style="254" customWidth="1"/>
    <col min="5388" max="5388" width="15.140625" style="254" customWidth="1"/>
    <col min="5389" max="5632" width="8.7109375" style="254"/>
    <col min="5633" max="5635" width="15.140625" style="254" customWidth="1"/>
    <col min="5636" max="5636" width="13.85546875" style="254" customWidth="1"/>
    <col min="5637" max="5637" width="24.140625" style="254" customWidth="1"/>
    <col min="5638" max="5638" width="7.85546875" style="254" customWidth="1"/>
    <col min="5639" max="5639" width="10.28515625" style="254" customWidth="1"/>
    <col min="5640" max="5640" width="9.85546875" style="254" customWidth="1"/>
    <col min="5641" max="5641" width="19.28515625" style="254" customWidth="1"/>
    <col min="5642" max="5642" width="20.28515625" style="254" customWidth="1"/>
    <col min="5643" max="5643" width="12.85546875" style="254" customWidth="1"/>
    <col min="5644" max="5644" width="15.140625" style="254" customWidth="1"/>
    <col min="5645" max="5888" width="8.7109375" style="254"/>
    <col min="5889" max="5891" width="15.140625" style="254" customWidth="1"/>
    <col min="5892" max="5892" width="13.85546875" style="254" customWidth="1"/>
    <col min="5893" max="5893" width="24.140625" style="254" customWidth="1"/>
    <col min="5894" max="5894" width="7.85546875" style="254" customWidth="1"/>
    <col min="5895" max="5895" width="10.28515625" style="254" customWidth="1"/>
    <col min="5896" max="5896" width="9.85546875" style="254" customWidth="1"/>
    <col min="5897" max="5897" width="19.28515625" style="254" customWidth="1"/>
    <col min="5898" max="5898" width="20.28515625" style="254" customWidth="1"/>
    <col min="5899" max="5899" width="12.85546875" style="254" customWidth="1"/>
    <col min="5900" max="5900" width="15.140625" style="254" customWidth="1"/>
    <col min="5901" max="6144" width="8.7109375" style="254"/>
    <col min="6145" max="6147" width="15.140625" style="254" customWidth="1"/>
    <col min="6148" max="6148" width="13.85546875" style="254" customWidth="1"/>
    <col min="6149" max="6149" width="24.140625" style="254" customWidth="1"/>
    <col min="6150" max="6150" width="7.85546875" style="254" customWidth="1"/>
    <col min="6151" max="6151" width="10.28515625" style="254" customWidth="1"/>
    <col min="6152" max="6152" width="9.85546875" style="254" customWidth="1"/>
    <col min="6153" max="6153" width="19.28515625" style="254" customWidth="1"/>
    <col min="6154" max="6154" width="20.28515625" style="254" customWidth="1"/>
    <col min="6155" max="6155" width="12.85546875" style="254" customWidth="1"/>
    <col min="6156" max="6156" width="15.140625" style="254" customWidth="1"/>
    <col min="6157" max="6400" width="8.7109375" style="254"/>
    <col min="6401" max="6403" width="15.140625" style="254" customWidth="1"/>
    <col min="6404" max="6404" width="13.85546875" style="254" customWidth="1"/>
    <col min="6405" max="6405" width="24.140625" style="254" customWidth="1"/>
    <col min="6406" max="6406" width="7.85546875" style="254" customWidth="1"/>
    <col min="6407" max="6407" width="10.28515625" style="254" customWidth="1"/>
    <col min="6408" max="6408" width="9.85546875" style="254" customWidth="1"/>
    <col min="6409" max="6409" width="19.28515625" style="254" customWidth="1"/>
    <col min="6410" max="6410" width="20.28515625" style="254" customWidth="1"/>
    <col min="6411" max="6411" width="12.85546875" style="254" customWidth="1"/>
    <col min="6412" max="6412" width="15.140625" style="254" customWidth="1"/>
    <col min="6413" max="6656" width="8.7109375" style="254"/>
    <col min="6657" max="6659" width="15.140625" style="254" customWidth="1"/>
    <col min="6660" max="6660" width="13.85546875" style="254" customWidth="1"/>
    <col min="6661" max="6661" width="24.140625" style="254" customWidth="1"/>
    <col min="6662" max="6662" width="7.85546875" style="254" customWidth="1"/>
    <col min="6663" max="6663" width="10.28515625" style="254" customWidth="1"/>
    <col min="6664" max="6664" width="9.85546875" style="254" customWidth="1"/>
    <col min="6665" max="6665" width="19.28515625" style="254" customWidth="1"/>
    <col min="6666" max="6666" width="20.28515625" style="254" customWidth="1"/>
    <col min="6667" max="6667" width="12.85546875" style="254" customWidth="1"/>
    <col min="6668" max="6668" width="15.140625" style="254" customWidth="1"/>
    <col min="6669" max="6912" width="8.7109375" style="254"/>
    <col min="6913" max="6915" width="15.140625" style="254" customWidth="1"/>
    <col min="6916" max="6916" width="13.85546875" style="254" customWidth="1"/>
    <col min="6917" max="6917" width="24.140625" style="254" customWidth="1"/>
    <col min="6918" max="6918" width="7.85546875" style="254" customWidth="1"/>
    <col min="6919" max="6919" width="10.28515625" style="254" customWidth="1"/>
    <col min="6920" max="6920" width="9.85546875" style="254" customWidth="1"/>
    <col min="6921" max="6921" width="19.28515625" style="254" customWidth="1"/>
    <col min="6922" max="6922" width="20.28515625" style="254" customWidth="1"/>
    <col min="6923" max="6923" width="12.85546875" style="254" customWidth="1"/>
    <col min="6924" max="6924" width="15.140625" style="254" customWidth="1"/>
    <col min="6925" max="7168" width="8.7109375" style="254"/>
    <col min="7169" max="7171" width="15.140625" style="254" customWidth="1"/>
    <col min="7172" max="7172" width="13.85546875" style="254" customWidth="1"/>
    <col min="7173" max="7173" width="24.140625" style="254" customWidth="1"/>
    <col min="7174" max="7174" width="7.85546875" style="254" customWidth="1"/>
    <col min="7175" max="7175" width="10.28515625" style="254" customWidth="1"/>
    <col min="7176" max="7176" width="9.85546875" style="254" customWidth="1"/>
    <col min="7177" max="7177" width="19.28515625" style="254" customWidth="1"/>
    <col min="7178" max="7178" width="20.28515625" style="254" customWidth="1"/>
    <col min="7179" max="7179" width="12.85546875" style="254" customWidth="1"/>
    <col min="7180" max="7180" width="15.140625" style="254" customWidth="1"/>
    <col min="7181" max="7424" width="8.7109375" style="254"/>
    <col min="7425" max="7427" width="15.140625" style="254" customWidth="1"/>
    <col min="7428" max="7428" width="13.85546875" style="254" customWidth="1"/>
    <col min="7429" max="7429" width="24.140625" style="254" customWidth="1"/>
    <col min="7430" max="7430" width="7.85546875" style="254" customWidth="1"/>
    <col min="7431" max="7431" width="10.28515625" style="254" customWidth="1"/>
    <col min="7432" max="7432" width="9.85546875" style="254" customWidth="1"/>
    <col min="7433" max="7433" width="19.28515625" style="254" customWidth="1"/>
    <col min="7434" max="7434" width="20.28515625" style="254" customWidth="1"/>
    <col min="7435" max="7435" width="12.85546875" style="254" customWidth="1"/>
    <col min="7436" max="7436" width="15.140625" style="254" customWidth="1"/>
    <col min="7437" max="7680" width="8.7109375" style="254"/>
    <col min="7681" max="7683" width="15.140625" style="254" customWidth="1"/>
    <col min="7684" max="7684" width="13.85546875" style="254" customWidth="1"/>
    <col min="7685" max="7685" width="24.140625" style="254" customWidth="1"/>
    <col min="7686" max="7686" width="7.85546875" style="254" customWidth="1"/>
    <col min="7687" max="7687" width="10.28515625" style="254" customWidth="1"/>
    <col min="7688" max="7688" width="9.85546875" style="254" customWidth="1"/>
    <col min="7689" max="7689" width="19.28515625" style="254" customWidth="1"/>
    <col min="7690" max="7690" width="20.28515625" style="254" customWidth="1"/>
    <col min="7691" max="7691" width="12.85546875" style="254" customWidth="1"/>
    <col min="7692" max="7692" width="15.140625" style="254" customWidth="1"/>
    <col min="7693" max="7936" width="8.7109375" style="254"/>
    <col min="7937" max="7939" width="15.140625" style="254" customWidth="1"/>
    <col min="7940" max="7940" width="13.85546875" style="254" customWidth="1"/>
    <col min="7941" max="7941" width="24.140625" style="254" customWidth="1"/>
    <col min="7942" max="7942" width="7.85546875" style="254" customWidth="1"/>
    <col min="7943" max="7943" width="10.28515625" style="254" customWidth="1"/>
    <col min="7944" max="7944" width="9.85546875" style="254" customWidth="1"/>
    <col min="7945" max="7945" width="19.28515625" style="254" customWidth="1"/>
    <col min="7946" max="7946" width="20.28515625" style="254" customWidth="1"/>
    <col min="7947" max="7947" width="12.85546875" style="254" customWidth="1"/>
    <col min="7948" max="7948" width="15.140625" style="254" customWidth="1"/>
    <col min="7949" max="8192" width="8.7109375" style="254"/>
    <col min="8193" max="8195" width="15.140625" style="254" customWidth="1"/>
    <col min="8196" max="8196" width="13.85546875" style="254" customWidth="1"/>
    <col min="8197" max="8197" width="24.140625" style="254" customWidth="1"/>
    <col min="8198" max="8198" width="7.85546875" style="254" customWidth="1"/>
    <col min="8199" max="8199" width="10.28515625" style="254" customWidth="1"/>
    <col min="8200" max="8200" width="9.85546875" style="254" customWidth="1"/>
    <col min="8201" max="8201" width="19.28515625" style="254" customWidth="1"/>
    <col min="8202" max="8202" width="20.28515625" style="254" customWidth="1"/>
    <col min="8203" max="8203" width="12.85546875" style="254" customWidth="1"/>
    <col min="8204" max="8204" width="15.140625" style="254" customWidth="1"/>
    <col min="8205" max="8448" width="8.7109375" style="254"/>
    <col min="8449" max="8451" width="15.140625" style="254" customWidth="1"/>
    <col min="8452" max="8452" width="13.85546875" style="254" customWidth="1"/>
    <col min="8453" max="8453" width="24.140625" style="254" customWidth="1"/>
    <col min="8454" max="8454" width="7.85546875" style="254" customWidth="1"/>
    <col min="8455" max="8455" width="10.28515625" style="254" customWidth="1"/>
    <col min="8456" max="8456" width="9.85546875" style="254" customWidth="1"/>
    <col min="8457" max="8457" width="19.28515625" style="254" customWidth="1"/>
    <col min="8458" max="8458" width="20.28515625" style="254" customWidth="1"/>
    <col min="8459" max="8459" width="12.85546875" style="254" customWidth="1"/>
    <col min="8460" max="8460" width="15.140625" style="254" customWidth="1"/>
    <col min="8461" max="8704" width="8.7109375" style="254"/>
    <col min="8705" max="8707" width="15.140625" style="254" customWidth="1"/>
    <col min="8708" max="8708" width="13.85546875" style="254" customWidth="1"/>
    <col min="8709" max="8709" width="24.140625" style="254" customWidth="1"/>
    <col min="8710" max="8710" width="7.85546875" style="254" customWidth="1"/>
    <col min="8711" max="8711" width="10.28515625" style="254" customWidth="1"/>
    <col min="8712" max="8712" width="9.85546875" style="254" customWidth="1"/>
    <col min="8713" max="8713" width="19.28515625" style="254" customWidth="1"/>
    <col min="8714" max="8714" width="20.28515625" style="254" customWidth="1"/>
    <col min="8715" max="8715" width="12.85546875" style="254" customWidth="1"/>
    <col min="8716" max="8716" width="15.140625" style="254" customWidth="1"/>
    <col min="8717" max="8960" width="8.7109375" style="254"/>
    <col min="8961" max="8963" width="15.140625" style="254" customWidth="1"/>
    <col min="8964" max="8964" width="13.85546875" style="254" customWidth="1"/>
    <col min="8965" max="8965" width="24.140625" style="254" customWidth="1"/>
    <col min="8966" max="8966" width="7.85546875" style="254" customWidth="1"/>
    <col min="8967" max="8967" width="10.28515625" style="254" customWidth="1"/>
    <col min="8968" max="8968" width="9.85546875" style="254" customWidth="1"/>
    <col min="8969" max="8969" width="19.28515625" style="254" customWidth="1"/>
    <col min="8970" max="8970" width="20.28515625" style="254" customWidth="1"/>
    <col min="8971" max="8971" width="12.85546875" style="254" customWidth="1"/>
    <col min="8972" max="8972" width="15.140625" style="254" customWidth="1"/>
    <col min="8973" max="9216" width="8.7109375" style="254"/>
    <col min="9217" max="9219" width="15.140625" style="254" customWidth="1"/>
    <col min="9220" max="9220" width="13.85546875" style="254" customWidth="1"/>
    <col min="9221" max="9221" width="24.140625" style="254" customWidth="1"/>
    <col min="9222" max="9222" width="7.85546875" style="254" customWidth="1"/>
    <col min="9223" max="9223" width="10.28515625" style="254" customWidth="1"/>
    <col min="9224" max="9224" width="9.85546875" style="254" customWidth="1"/>
    <col min="9225" max="9225" width="19.28515625" style="254" customWidth="1"/>
    <col min="9226" max="9226" width="20.28515625" style="254" customWidth="1"/>
    <col min="9227" max="9227" width="12.85546875" style="254" customWidth="1"/>
    <col min="9228" max="9228" width="15.140625" style="254" customWidth="1"/>
    <col min="9229" max="9472" width="8.7109375" style="254"/>
    <col min="9473" max="9475" width="15.140625" style="254" customWidth="1"/>
    <col min="9476" max="9476" width="13.85546875" style="254" customWidth="1"/>
    <col min="9477" max="9477" width="24.140625" style="254" customWidth="1"/>
    <col min="9478" max="9478" width="7.85546875" style="254" customWidth="1"/>
    <col min="9479" max="9479" width="10.28515625" style="254" customWidth="1"/>
    <col min="9480" max="9480" width="9.85546875" style="254" customWidth="1"/>
    <col min="9481" max="9481" width="19.28515625" style="254" customWidth="1"/>
    <col min="9482" max="9482" width="20.28515625" style="254" customWidth="1"/>
    <col min="9483" max="9483" width="12.85546875" style="254" customWidth="1"/>
    <col min="9484" max="9484" width="15.140625" style="254" customWidth="1"/>
    <col min="9485" max="9728" width="8.7109375" style="254"/>
    <col min="9729" max="9731" width="15.140625" style="254" customWidth="1"/>
    <col min="9732" max="9732" width="13.85546875" style="254" customWidth="1"/>
    <col min="9733" max="9733" width="24.140625" style="254" customWidth="1"/>
    <col min="9734" max="9734" width="7.85546875" style="254" customWidth="1"/>
    <col min="9735" max="9735" width="10.28515625" style="254" customWidth="1"/>
    <col min="9736" max="9736" width="9.85546875" style="254" customWidth="1"/>
    <col min="9737" max="9737" width="19.28515625" style="254" customWidth="1"/>
    <col min="9738" max="9738" width="20.28515625" style="254" customWidth="1"/>
    <col min="9739" max="9739" width="12.85546875" style="254" customWidth="1"/>
    <col min="9740" max="9740" width="15.140625" style="254" customWidth="1"/>
    <col min="9741" max="9984" width="8.7109375" style="254"/>
    <col min="9985" max="9987" width="15.140625" style="254" customWidth="1"/>
    <col min="9988" max="9988" width="13.85546875" style="254" customWidth="1"/>
    <col min="9989" max="9989" width="24.140625" style="254" customWidth="1"/>
    <col min="9990" max="9990" width="7.85546875" style="254" customWidth="1"/>
    <col min="9991" max="9991" width="10.28515625" style="254" customWidth="1"/>
    <col min="9992" max="9992" width="9.85546875" style="254" customWidth="1"/>
    <col min="9993" max="9993" width="19.28515625" style="254" customWidth="1"/>
    <col min="9994" max="9994" width="20.28515625" style="254" customWidth="1"/>
    <col min="9995" max="9995" width="12.85546875" style="254" customWidth="1"/>
    <col min="9996" max="9996" width="15.140625" style="254" customWidth="1"/>
    <col min="9997" max="10240" width="8.7109375" style="254"/>
    <col min="10241" max="10243" width="15.140625" style="254" customWidth="1"/>
    <col min="10244" max="10244" width="13.85546875" style="254" customWidth="1"/>
    <col min="10245" max="10245" width="24.140625" style="254" customWidth="1"/>
    <col min="10246" max="10246" width="7.85546875" style="254" customWidth="1"/>
    <col min="10247" max="10247" width="10.28515625" style="254" customWidth="1"/>
    <col min="10248" max="10248" width="9.85546875" style="254" customWidth="1"/>
    <col min="10249" max="10249" width="19.28515625" style="254" customWidth="1"/>
    <col min="10250" max="10250" width="20.28515625" style="254" customWidth="1"/>
    <col min="10251" max="10251" width="12.85546875" style="254" customWidth="1"/>
    <col min="10252" max="10252" width="15.140625" style="254" customWidth="1"/>
    <col min="10253" max="10496" width="8.7109375" style="254"/>
    <col min="10497" max="10499" width="15.140625" style="254" customWidth="1"/>
    <col min="10500" max="10500" width="13.85546875" style="254" customWidth="1"/>
    <col min="10501" max="10501" width="24.140625" style="254" customWidth="1"/>
    <col min="10502" max="10502" width="7.85546875" style="254" customWidth="1"/>
    <col min="10503" max="10503" width="10.28515625" style="254" customWidth="1"/>
    <col min="10504" max="10504" width="9.85546875" style="254" customWidth="1"/>
    <col min="10505" max="10505" width="19.28515625" style="254" customWidth="1"/>
    <col min="10506" max="10506" width="20.28515625" style="254" customWidth="1"/>
    <col min="10507" max="10507" width="12.85546875" style="254" customWidth="1"/>
    <col min="10508" max="10508" width="15.140625" style="254" customWidth="1"/>
    <col min="10509" max="10752" width="8.7109375" style="254"/>
    <col min="10753" max="10755" width="15.140625" style="254" customWidth="1"/>
    <col min="10756" max="10756" width="13.85546875" style="254" customWidth="1"/>
    <col min="10757" max="10757" width="24.140625" style="254" customWidth="1"/>
    <col min="10758" max="10758" width="7.85546875" style="254" customWidth="1"/>
    <col min="10759" max="10759" width="10.28515625" style="254" customWidth="1"/>
    <col min="10760" max="10760" width="9.85546875" style="254" customWidth="1"/>
    <col min="10761" max="10761" width="19.28515625" style="254" customWidth="1"/>
    <col min="10762" max="10762" width="20.28515625" style="254" customWidth="1"/>
    <col min="10763" max="10763" width="12.85546875" style="254" customWidth="1"/>
    <col min="10764" max="10764" width="15.140625" style="254" customWidth="1"/>
    <col min="10765" max="11008" width="8.7109375" style="254"/>
    <col min="11009" max="11011" width="15.140625" style="254" customWidth="1"/>
    <col min="11012" max="11012" width="13.85546875" style="254" customWidth="1"/>
    <col min="11013" max="11013" width="24.140625" style="254" customWidth="1"/>
    <col min="11014" max="11014" width="7.85546875" style="254" customWidth="1"/>
    <col min="11015" max="11015" width="10.28515625" style="254" customWidth="1"/>
    <col min="11016" max="11016" width="9.85546875" style="254" customWidth="1"/>
    <col min="11017" max="11017" width="19.28515625" style="254" customWidth="1"/>
    <col min="11018" max="11018" width="20.28515625" style="254" customWidth="1"/>
    <col min="11019" max="11019" width="12.85546875" style="254" customWidth="1"/>
    <col min="11020" max="11020" width="15.140625" style="254" customWidth="1"/>
    <col min="11021" max="11264" width="8.7109375" style="254"/>
    <col min="11265" max="11267" width="15.140625" style="254" customWidth="1"/>
    <col min="11268" max="11268" width="13.85546875" style="254" customWidth="1"/>
    <col min="11269" max="11269" width="24.140625" style="254" customWidth="1"/>
    <col min="11270" max="11270" width="7.85546875" style="254" customWidth="1"/>
    <col min="11271" max="11271" width="10.28515625" style="254" customWidth="1"/>
    <col min="11272" max="11272" width="9.85546875" style="254" customWidth="1"/>
    <col min="11273" max="11273" width="19.28515625" style="254" customWidth="1"/>
    <col min="11274" max="11274" width="20.28515625" style="254" customWidth="1"/>
    <col min="11275" max="11275" width="12.85546875" style="254" customWidth="1"/>
    <col min="11276" max="11276" width="15.140625" style="254" customWidth="1"/>
    <col min="11277" max="11520" width="8.7109375" style="254"/>
    <col min="11521" max="11523" width="15.140625" style="254" customWidth="1"/>
    <col min="11524" max="11524" width="13.85546875" style="254" customWidth="1"/>
    <col min="11525" max="11525" width="24.140625" style="254" customWidth="1"/>
    <col min="11526" max="11526" width="7.85546875" style="254" customWidth="1"/>
    <col min="11527" max="11527" width="10.28515625" style="254" customWidth="1"/>
    <col min="11528" max="11528" width="9.85546875" style="254" customWidth="1"/>
    <col min="11529" max="11529" width="19.28515625" style="254" customWidth="1"/>
    <col min="11530" max="11530" width="20.28515625" style="254" customWidth="1"/>
    <col min="11531" max="11531" width="12.85546875" style="254" customWidth="1"/>
    <col min="11532" max="11532" width="15.140625" style="254" customWidth="1"/>
    <col min="11533" max="11776" width="8.7109375" style="254"/>
    <col min="11777" max="11779" width="15.140625" style="254" customWidth="1"/>
    <col min="11780" max="11780" width="13.85546875" style="254" customWidth="1"/>
    <col min="11781" max="11781" width="24.140625" style="254" customWidth="1"/>
    <col min="11782" max="11782" width="7.85546875" style="254" customWidth="1"/>
    <col min="11783" max="11783" width="10.28515625" style="254" customWidth="1"/>
    <col min="11784" max="11784" width="9.85546875" style="254" customWidth="1"/>
    <col min="11785" max="11785" width="19.28515625" style="254" customWidth="1"/>
    <col min="11786" max="11786" width="20.28515625" style="254" customWidth="1"/>
    <col min="11787" max="11787" width="12.85546875" style="254" customWidth="1"/>
    <col min="11788" max="11788" width="15.140625" style="254" customWidth="1"/>
    <col min="11789" max="12032" width="8.7109375" style="254"/>
    <col min="12033" max="12035" width="15.140625" style="254" customWidth="1"/>
    <col min="12036" max="12036" width="13.85546875" style="254" customWidth="1"/>
    <col min="12037" max="12037" width="24.140625" style="254" customWidth="1"/>
    <col min="12038" max="12038" width="7.85546875" style="254" customWidth="1"/>
    <col min="12039" max="12039" width="10.28515625" style="254" customWidth="1"/>
    <col min="12040" max="12040" width="9.85546875" style="254" customWidth="1"/>
    <col min="12041" max="12041" width="19.28515625" style="254" customWidth="1"/>
    <col min="12042" max="12042" width="20.28515625" style="254" customWidth="1"/>
    <col min="12043" max="12043" width="12.85546875" style="254" customWidth="1"/>
    <col min="12044" max="12044" width="15.140625" style="254" customWidth="1"/>
    <col min="12045" max="12288" width="8.7109375" style="254"/>
    <col min="12289" max="12291" width="15.140625" style="254" customWidth="1"/>
    <col min="12292" max="12292" width="13.85546875" style="254" customWidth="1"/>
    <col min="12293" max="12293" width="24.140625" style="254" customWidth="1"/>
    <col min="12294" max="12294" width="7.85546875" style="254" customWidth="1"/>
    <col min="12295" max="12295" width="10.28515625" style="254" customWidth="1"/>
    <col min="12296" max="12296" width="9.85546875" style="254" customWidth="1"/>
    <col min="12297" max="12297" width="19.28515625" style="254" customWidth="1"/>
    <col min="12298" max="12298" width="20.28515625" style="254" customWidth="1"/>
    <col min="12299" max="12299" width="12.85546875" style="254" customWidth="1"/>
    <col min="12300" max="12300" width="15.140625" style="254" customWidth="1"/>
    <col min="12301" max="12544" width="8.7109375" style="254"/>
    <col min="12545" max="12547" width="15.140625" style="254" customWidth="1"/>
    <col min="12548" max="12548" width="13.85546875" style="254" customWidth="1"/>
    <col min="12549" max="12549" width="24.140625" style="254" customWidth="1"/>
    <col min="12550" max="12550" width="7.85546875" style="254" customWidth="1"/>
    <col min="12551" max="12551" width="10.28515625" style="254" customWidth="1"/>
    <col min="12552" max="12552" width="9.85546875" style="254" customWidth="1"/>
    <col min="12553" max="12553" width="19.28515625" style="254" customWidth="1"/>
    <col min="12554" max="12554" width="20.28515625" style="254" customWidth="1"/>
    <col min="12555" max="12555" width="12.85546875" style="254" customWidth="1"/>
    <col min="12556" max="12556" width="15.140625" style="254" customWidth="1"/>
    <col min="12557" max="12800" width="8.7109375" style="254"/>
    <col min="12801" max="12803" width="15.140625" style="254" customWidth="1"/>
    <col min="12804" max="12804" width="13.85546875" style="254" customWidth="1"/>
    <col min="12805" max="12805" width="24.140625" style="254" customWidth="1"/>
    <col min="12806" max="12806" width="7.85546875" style="254" customWidth="1"/>
    <col min="12807" max="12807" width="10.28515625" style="254" customWidth="1"/>
    <col min="12808" max="12808" width="9.85546875" style="254" customWidth="1"/>
    <col min="12809" max="12809" width="19.28515625" style="254" customWidth="1"/>
    <col min="12810" max="12810" width="20.28515625" style="254" customWidth="1"/>
    <col min="12811" max="12811" width="12.85546875" style="254" customWidth="1"/>
    <col min="12812" max="12812" width="15.140625" style="254" customWidth="1"/>
    <col min="12813" max="13056" width="8.7109375" style="254"/>
    <col min="13057" max="13059" width="15.140625" style="254" customWidth="1"/>
    <col min="13060" max="13060" width="13.85546875" style="254" customWidth="1"/>
    <col min="13061" max="13061" width="24.140625" style="254" customWidth="1"/>
    <col min="13062" max="13062" width="7.85546875" style="254" customWidth="1"/>
    <col min="13063" max="13063" width="10.28515625" style="254" customWidth="1"/>
    <col min="13064" max="13064" width="9.85546875" style="254" customWidth="1"/>
    <col min="13065" max="13065" width="19.28515625" style="254" customWidth="1"/>
    <col min="13066" max="13066" width="20.28515625" style="254" customWidth="1"/>
    <col min="13067" max="13067" width="12.85546875" style="254" customWidth="1"/>
    <col min="13068" max="13068" width="15.140625" style="254" customWidth="1"/>
    <col min="13069" max="13312" width="8.7109375" style="254"/>
    <col min="13313" max="13315" width="15.140625" style="254" customWidth="1"/>
    <col min="13316" max="13316" width="13.85546875" style="254" customWidth="1"/>
    <col min="13317" max="13317" width="24.140625" style="254" customWidth="1"/>
    <col min="13318" max="13318" width="7.85546875" style="254" customWidth="1"/>
    <col min="13319" max="13319" width="10.28515625" style="254" customWidth="1"/>
    <col min="13320" max="13320" width="9.85546875" style="254" customWidth="1"/>
    <col min="13321" max="13321" width="19.28515625" style="254" customWidth="1"/>
    <col min="13322" max="13322" width="20.28515625" style="254" customWidth="1"/>
    <col min="13323" max="13323" width="12.85546875" style="254" customWidth="1"/>
    <col min="13324" max="13324" width="15.140625" style="254" customWidth="1"/>
    <col min="13325" max="13568" width="8.7109375" style="254"/>
    <col min="13569" max="13571" width="15.140625" style="254" customWidth="1"/>
    <col min="13572" max="13572" width="13.85546875" style="254" customWidth="1"/>
    <col min="13573" max="13573" width="24.140625" style="254" customWidth="1"/>
    <col min="13574" max="13574" width="7.85546875" style="254" customWidth="1"/>
    <col min="13575" max="13575" width="10.28515625" style="254" customWidth="1"/>
    <col min="13576" max="13576" width="9.85546875" style="254" customWidth="1"/>
    <col min="13577" max="13577" width="19.28515625" style="254" customWidth="1"/>
    <col min="13578" max="13578" width="20.28515625" style="254" customWidth="1"/>
    <col min="13579" max="13579" width="12.85546875" style="254" customWidth="1"/>
    <col min="13580" max="13580" width="15.140625" style="254" customWidth="1"/>
    <col min="13581" max="13824" width="8.7109375" style="254"/>
    <col min="13825" max="13827" width="15.140625" style="254" customWidth="1"/>
    <col min="13828" max="13828" width="13.85546875" style="254" customWidth="1"/>
    <col min="13829" max="13829" width="24.140625" style="254" customWidth="1"/>
    <col min="13830" max="13830" width="7.85546875" style="254" customWidth="1"/>
    <col min="13831" max="13831" width="10.28515625" style="254" customWidth="1"/>
    <col min="13832" max="13832" width="9.85546875" style="254" customWidth="1"/>
    <col min="13833" max="13833" width="19.28515625" style="254" customWidth="1"/>
    <col min="13834" max="13834" width="20.28515625" style="254" customWidth="1"/>
    <col min="13835" max="13835" width="12.85546875" style="254" customWidth="1"/>
    <col min="13836" max="13836" width="15.140625" style="254" customWidth="1"/>
    <col min="13837" max="14080" width="8.7109375" style="254"/>
    <col min="14081" max="14083" width="15.140625" style="254" customWidth="1"/>
    <col min="14084" max="14084" width="13.85546875" style="254" customWidth="1"/>
    <col min="14085" max="14085" width="24.140625" style="254" customWidth="1"/>
    <col min="14086" max="14086" width="7.85546875" style="254" customWidth="1"/>
    <col min="14087" max="14087" width="10.28515625" style="254" customWidth="1"/>
    <col min="14088" max="14088" width="9.85546875" style="254" customWidth="1"/>
    <col min="14089" max="14089" width="19.28515625" style="254" customWidth="1"/>
    <col min="14090" max="14090" width="20.28515625" style="254" customWidth="1"/>
    <col min="14091" max="14091" width="12.85546875" style="254" customWidth="1"/>
    <col min="14092" max="14092" width="15.140625" style="254" customWidth="1"/>
    <col min="14093" max="14336" width="8.7109375" style="254"/>
    <col min="14337" max="14339" width="15.140625" style="254" customWidth="1"/>
    <col min="14340" max="14340" width="13.85546875" style="254" customWidth="1"/>
    <col min="14341" max="14341" width="24.140625" style="254" customWidth="1"/>
    <col min="14342" max="14342" width="7.85546875" style="254" customWidth="1"/>
    <col min="14343" max="14343" width="10.28515625" style="254" customWidth="1"/>
    <col min="14344" max="14344" width="9.85546875" style="254" customWidth="1"/>
    <col min="14345" max="14345" width="19.28515625" style="254" customWidth="1"/>
    <col min="14346" max="14346" width="20.28515625" style="254" customWidth="1"/>
    <col min="14347" max="14347" width="12.85546875" style="254" customWidth="1"/>
    <col min="14348" max="14348" width="15.140625" style="254" customWidth="1"/>
    <col min="14349" max="14592" width="8.7109375" style="254"/>
    <col min="14593" max="14595" width="15.140625" style="254" customWidth="1"/>
    <col min="14596" max="14596" width="13.85546875" style="254" customWidth="1"/>
    <col min="14597" max="14597" width="24.140625" style="254" customWidth="1"/>
    <col min="14598" max="14598" width="7.85546875" style="254" customWidth="1"/>
    <col min="14599" max="14599" width="10.28515625" style="254" customWidth="1"/>
    <col min="14600" max="14600" width="9.85546875" style="254" customWidth="1"/>
    <col min="14601" max="14601" width="19.28515625" style="254" customWidth="1"/>
    <col min="14602" max="14602" width="20.28515625" style="254" customWidth="1"/>
    <col min="14603" max="14603" width="12.85546875" style="254" customWidth="1"/>
    <col min="14604" max="14604" width="15.140625" style="254" customWidth="1"/>
    <col min="14605" max="14848" width="8.7109375" style="254"/>
    <col min="14849" max="14851" width="15.140625" style="254" customWidth="1"/>
    <col min="14852" max="14852" width="13.85546875" style="254" customWidth="1"/>
    <col min="14853" max="14853" width="24.140625" style="254" customWidth="1"/>
    <col min="14854" max="14854" width="7.85546875" style="254" customWidth="1"/>
    <col min="14855" max="14855" width="10.28515625" style="254" customWidth="1"/>
    <col min="14856" max="14856" width="9.85546875" style="254" customWidth="1"/>
    <col min="14857" max="14857" width="19.28515625" style="254" customWidth="1"/>
    <col min="14858" max="14858" width="20.28515625" style="254" customWidth="1"/>
    <col min="14859" max="14859" width="12.85546875" style="254" customWidth="1"/>
    <col min="14860" max="14860" width="15.140625" style="254" customWidth="1"/>
    <col min="14861" max="15104" width="8.7109375" style="254"/>
    <col min="15105" max="15107" width="15.140625" style="254" customWidth="1"/>
    <col min="15108" max="15108" width="13.85546875" style="254" customWidth="1"/>
    <col min="15109" max="15109" width="24.140625" style="254" customWidth="1"/>
    <col min="15110" max="15110" width="7.85546875" style="254" customWidth="1"/>
    <col min="15111" max="15111" width="10.28515625" style="254" customWidth="1"/>
    <col min="15112" max="15112" width="9.85546875" style="254" customWidth="1"/>
    <col min="15113" max="15113" width="19.28515625" style="254" customWidth="1"/>
    <col min="15114" max="15114" width="20.28515625" style="254" customWidth="1"/>
    <col min="15115" max="15115" width="12.85546875" style="254" customWidth="1"/>
    <col min="15116" max="15116" width="15.140625" style="254" customWidth="1"/>
    <col min="15117" max="15360" width="8.7109375" style="254"/>
    <col min="15361" max="15363" width="15.140625" style="254" customWidth="1"/>
    <col min="15364" max="15364" width="13.85546875" style="254" customWidth="1"/>
    <col min="15365" max="15365" width="24.140625" style="254" customWidth="1"/>
    <col min="15366" max="15366" width="7.85546875" style="254" customWidth="1"/>
    <col min="15367" max="15367" width="10.28515625" style="254" customWidth="1"/>
    <col min="15368" max="15368" width="9.85546875" style="254" customWidth="1"/>
    <col min="15369" max="15369" width="19.28515625" style="254" customWidth="1"/>
    <col min="15370" max="15370" width="20.28515625" style="254" customWidth="1"/>
    <col min="15371" max="15371" width="12.85546875" style="254" customWidth="1"/>
    <col min="15372" max="15372" width="15.140625" style="254" customWidth="1"/>
    <col min="15373" max="15616" width="8.7109375" style="254"/>
    <col min="15617" max="15619" width="15.140625" style="254" customWidth="1"/>
    <col min="15620" max="15620" width="13.85546875" style="254" customWidth="1"/>
    <col min="15621" max="15621" width="24.140625" style="254" customWidth="1"/>
    <col min="15622" max="15622" width="7.85546875" style="254" customWidth="1"/>
    <col min="15623" max="15623" width="10.28515625" style="254" customWidth="1"/>
    <col min="15624" max="15624" width="9.85546875" style="254" customWidth="1"/>
    <col min="15625" max="15625" width="19.28515625" style="254" customWidth="1"/>
    <col min="15626" max="15626" width="20.28515625" style="254" customWidth="1"/>
    <col min="15627" max="15627" width="12.85546875" style="254" customWidth="1"/>
    <col min="15628" max="15628" width="15.140625" style="254" customWidth="1"/>
    <col min="15629" max="15872" width="8.7109375" style="254"/>
    <col min="15873" max="15875" width="15.140625" style="254" customWidth="1"/>
    <col min="15876" max="15876" width="13.85546875" style="254" customWidth="1"/>
    <col min="15877" max="15877" width="24.140625" style="254" customWidth="1"/>
    <col min="15878" max="15878" width="7.85546875" style="254" customWidth="1"/>
    <col min="15879" max="15879" width="10.28515625" style="254" customWidth="1"/>
    <col min="15880" max="15880" width="9.85546875" style="254" customWidth="1"/>
    <col min="15881" max="15881" width="19.28515625" style="254" customWidth="1"/>
    <col min="15882" max="15882" width="20.28515625" style="254" customWidth="1"/>
    <col min="15883" max="15883" width="12.85546875" style="254" customWidth="1"/>
    <col min="15884" max="15884" width="15.140625" style="254" customWidth="1"/>
    <col min="15885" max="16128" width="8.7109375" style="254"/>
    <col min="16129" max="16131" width="15.140625" style="254" customWidth="1"/>
    <col min="16132" max="16132" width="13.85546875" style="254" customWidth="1"/>
    <col min="16133" max="16133" width="24.140625" style="254" customWidth="1"/>
    <col min="16134" max="16134" width="7.85546875" style="254" customWidth="1"/>
    <col min="16135" max="16135" width="10.28515625" style="254" customWidth="1"/>
    <col min="16136" max="16136" width="9.85546875" style="254" customWidth="1"/>
    <col min="16137" max="16137" width="19.28515625" style="254" customWidth="1"/>
    <col min="16138" max="16138" width="20.28515625" style="254" customWidth="1"/>
    <col min="16139" max="16139" width="12.85546875" style="254" customWidth="1"/>
    <col min="16140" max="16140" width="15.140625" style="254" customWidth="1"/>
    <col min="16141" max="16384" width="8.7109375" style="254"/>
  </cols>
  <sheetData>
    <row r="1" spans="1:11" s="261" customFormat="1" ht="24" customHeight="1" thickBot="1" x14ac:dyDescent="0.25">
      <c r="A1" s="258" t="s">
        <v>133</v>
      </c>
      <c r="B1" s="259" t="s">
        <v>174</v>
      </c>
      <c r="C1" s="258" t="s">
        <v>261</v>
      </c>
      <c r="D1" s="258" t="s">
        <v>262</v>
      </c>
      <c r="E1" s="258" t="s">
        <v>263</v>
      </c>
      <c r="F1" s="258" t="s">
        <v>264</v>
      </c>
      <c r="G1" s="258" t="s">
        <v>372</v>
      </c>
      <c r="H1" s="258" t="s">
        <v>373</v>
      </c>
      <c r="I1" s="258" t="s">
        <v>266</v>
      </c>
      <c r="J1" s="258" t="s">
        <v>265</v>
      </c>
      <c r="K1" s="260" t="s">
        <v>267</v>
      </c>
    </row>
    <row r="2" spans="1:11" ht="13.5" thickBot="1" x14ac:dyDescent="0.25">
      <c r="A2" s="262" t="s">
        <v>502</v>
      </c>
      <c r="B2" s="263" t="s">
        <v>503</v>
      </c>
      <c r="C2" s="262" t="s">
        <v>504</v>
      </c>
      <c r="D2" s="262" t="s">
        <v>505</v>
      </c>
      <c r="E2" s="262" t="s">
        <v>269</v>
      </c>
      <c r="F2" s="262" t="s">
        <v>270</v>
      </c>
      <c r="G2" s="262" t="s">
        <v>506</v>
      </c>
      <c r="H2" s="262" t="s">
        <v>507</v>
      </c>
      <c r="I2" s="262" t="s">
        <v>274</v>
      </c>
      <c r="J2" s="262" t="s">
        <v>508</v>
      </c>
      <c r="K2" s="264" t="s">
        <v>273</v>
      </c>
    </row>
    <row r="3" spans="1:11" ht="13.5" thickBot="1" x14ac:dyDescent="0.25">
      <c r="A3" s="262" t="s">
        <v>502</v>
      </c>
      <c r="B3" s="263" t="s">
        <v>509</v>
      </c>
      <c r="C3" s="262" t="s">
        <v>510</v>
      </c>
      <c r="D3" s="262" t="s">
        <v>511</v>
      </c>
      <c r="E3" s="262" t="s">
        <v>269</v>
      </c>
      <c r="F3" s="262" t="s">
        <v>270</v>
      </c>
      <c r="G3" s="262" t="s">
        <v>375</v>
      </c>
      <c r="H3" s="262" t="s">
        <v>375</v>
      </c>
      <c r="I3" s="262" t="s">
        <v>279</v>
      </c>
      <c r="J3" s="262" t="s">
        <v>508</v>
      </c>
      <c r="K3" s="264" t="s">
        <v>273</v>
      </c>
    </row>
    <row r="4" spans="1:11" ht="13.5" thickBot="1" x14ac:dyDescent="0.25">
      <c r="A4" s="262" t="s">
        <v>502</v>
      </c>
      <c r="B4" s="263" t="s">
        <v>512</v>
      </c>
      <c r="C4" s="262" t="s">
        <v>513</v>
      </c>
      <c r="D4" s="262" t="s">
        <v>514</v>
      </c>
      <c r="E4" s="262" t="s">
        <v>269</v>
      </c>
      <c r="F4" s="262" t="s">
        <v>270</v>
      </c>
      <c r="G4" s="262" t="s">
        <v>375</v>
      </c>
      <c r="H4" s="262" t="s">
        <v>375</v>
      </c>
      <c r="I4" s="262" t="s">
        <v>279</v>
      </c>
      <c r="J4" s="262" t="s">
        <v>508</v>
      </c>
      <c r="K4" s="264" t="s">
        <v>273</v>
      </c>
    </row>
    <row r="5" spans="1:11" ht="13.5" thickBot="1" x14ac:dyDescent="0.25">
      <c r="A5" s="262" t="s">
        <v>502</v>
      </c>
      <c r="B5" s="263" t="s">
        <v>515</v>
      </c>
      <c r="C5" s="262" t="s">
        <v>516</v>
      </c>
      <c r="D5" s="262" t="s">
        <v>517</v>
      </c>
      <c r="E5" s="262" t="s">
        <v>269</v>
      </c>
      <c r="F5" s="262" t="s">
        <v>270</v>
      </c>
      <c r="G5" s="262" t="s">
        <v>376</v>
      </c>
      <c r="H5" s="262" t="s">
        <v>518</v>
      </c>
      <c r="I5" s="262" t="s">
        <v>274</v>
      </c>
      <c r="J5" s="262" t="s">
        <v>508</v>
      </c>
      <c r="K5" s="264" t="s">
        <v>322</v>
      </c>
    </row>
    <row r="6" spans="1:11" ht="13.5" thickBot="1" x14ac:dyDescent="0.25">
      <c r="A6" s="262" t="s">
        <v>502</v>
      </c>
      <c r="B6" s="263" t="s">
        <v>315</v>
      </c>
      <c r="C6" s="262" t="s">
        <v>519</v>
      </c>
      <c r="D6" s="262" t="s">
        <v>520</v>
      </c>
      <c r="E6" s="262" t="s">
        <v>269</v>
      </c>
      <c r="F6" s="262" t="s">
        <v>270</v>
      </c>
      <c r="G6" s="262" t="s">
        <v>375</v>
      </c>
      <c r="H6" s="262" t="s">
        <v>375</v>
      </c>
      <c r="I6" s="262" t="s">
        <v>279</v>
      </c>
      <c r="J6" s="262" t="s">
        <v>508</v>
      </c>
      <c r="K6" s="264" t="s">
        <v>273</v>
      </c>
    </row>
    <row r="7" spans="1:11" ht="13.5" thickBot="1" x14ac:dyDescent="0.25">
      <c r="A7" s="262" t="s">
        <v>502</v>
      </c>
      <c r="B7" s="263" t="s">
        <v>521</v>
      </c>
      <c r="C7" s="262" t="s">
        <v>522</v>
      </c>
      <c r="D7" s="262" t="s">
        <v>523</v>
      </c>
      <c r="E7" s="262" t="s">
        <v>269</v>
      </c>
      <c r="F7" s="262" t="s">
        <v>270</v>
      </c>
      <c r="G7" s="262" t="s">
        <v>375</v>
      </c>
      <c r="H7" s="262" t="s">
        <v>375</v>
      </c>
      <c r="I7" s="262" t="s">
        <v>279</v>
      </c>
      <c r="J7" s="262" t="s">
        <v>524</v>
      </c>
      <c r="K7" s="264" t="s">
        <v>322</v>
      </c>
    </row>
    <row r="8" spans="1:11" ht="13.5" thickBot="1" x14ac:dyDescent="0.25">
      <c r="A8" s="262" t="s">
        <v>502</v>
      </c>
      <c r="B8" s="263" t="s">
        <v>525</v>
      </c>
      <c r="C8" s="262" t="s">
        <v>526</v>
      </c>
      <c r="D8" s="262" t="s">
        <v>527</v>
      </c>
      <c r="E8" s="262" t="s">
        <v>269</v>
      </c>
      <c r="F8" s="262" t="s">
        <v>270</v>
      </c>
      <c r="G8" s="262" t="s">
        <v>375</v>
      </c>
      <c r="H8" s="262" t="s">
        <v>375</v>
      </c>
      <c r="I8" s="262" t="s">
        <v>279</v>
      </c>
      <c r="J8" s="262" t="s">
        <v>508</v>
      </c>
      <c r="K8" s="264" t="s">
        <v>273</v>
      </c>
    </row>
    <row r="9" spans="1:11" ht="13.5" thickBot="1" x14ac:dyDescent="0.25">
      <c r="A9" s="262" t="s">
        <v>502</v>
      </c>
      <c r="B9" s="263" t="s">
        <v>528</v>
      </c>
      <c r="C9" s="262" t="s">
        <v>529</v>
      </c>
      <c r="D9" s="262" t="s">
        <v>530</v>
      </c>
      <c r="E9" s="262" t="s">
        <v>269</v>
      </c>
      <c r="F9" s="262" t="s">
        <v>270</v>
      </c>
      <c r="G9" s="262" t="s">
        <v>375</v>
      </c>
      <c r="H9" s="262" t="s">
        <v>375</v>
      </c>
      <c r="I9" s="262" t="s">
        <v>274</v>
      </c>
      <c r="J9" s="262" t="s">
        <v>508</v>
      </c>
      <c r="K9" s="264" t="s">
        <v>273</v>
      </c>
    </row>
    <row r="10" spans="1:11" ht="13.5" thickBot="1" x14ac:dyDescent="0.25">
      <c r="A10" s="262" t="s">
        <v>502</v>
      </c>
      <c r="B10" s="263" t="s">
        <v>531</v>
      </c>
      <c r="C10" s="262" t="s">
        <v>532</v>
      </c>
      <c r="D10" s="262" t="s">
        <v>533</v>
      </c>
      <c r="E10" s="262" t="s">
        <v>269</v>
      </c>
      <c r="F10" s="262" t="s">
        <v>270</v>
      </c>
      <c r="G10" s="262" t="s">
        <v>375</v>
      </c>
      <c r="H10" s="262" t="s">
        <v>375</v>
      </c>
      <c r="I10" s="262" t="s">
        <v>279</v>
      </c>
      <c r="J10" s="262" t="s">
        <v>508</v>
      </c>
      <c r="K10" s="264" t="s">
        <v>534</v>
      </c>
    </row>
    <row r="11" spans="1:11" ht="13.5" thickBot="1" x14ac:dyDescent="0.25">
      <c r="A11" s="262" t="s">
        <v>502</v>
      </c>
      <c r="B11" s="263" t="s">
        <v>535</v>
      </c>
      <c r="C11" s="262" t="s">
        <v>536</v>
      </c>
      <c r="D11" s="262" t="s">
        <v>537</v>
      </c>
      <c r="E11" s="262" t="s">
        <v>269</v>
      </c>
      <c r="F11" s="262" t="s">
        <v>270</v>
      </c>
      <c r="G11" s="262" t="s">
        <v>375</v>
      </c>
      <c r="H11" s="262" t="s">
        <v>375</v>
      </c>
      <c r="I11" s="262" t="s">
        <v>279</v>
      </c>
      <c r="J11" s="262" t="s">
        <v>508</v>
      </c>
      <c r="K11" s="264" t="s">
        <v>538</v>
      </c>
    </row>
    <row r="12" spans="1:11" ht="13.5" thickBot="1" x14ac:dyDescent="0.25">
      <c r="A12" s="262" t="s">
        <v>502</v>
      </c>
      <c r="B12" s="263" t="s">
        <v>539</v>
      </c>
      <c r="C12" s="262" t="s">
        <v>540</v>
      </c>
      <c r="D12" s="262" t="s">
        <v>541</v>
      </c>
      <c r="E12" s="262" t="s">
        <v>269</v>
      </c>
      <c r="F12" s="262" t="s">
        <v>270</v>
      </c>
      <c r="G12" s="262" t="s">
        <v>375</v>
      </c>
      <c r="H12" s="262" t="s">
        <v>375</v>
      </c>
      <c r="I12" s="262" t="s">
        <v>279</v>
      </c>
      <c r="J12" s="262" t="s">
        <v>508</v>
      </c>
      <c r="K12" s="264" t="s">
        <v>534</v>
      </c>
    </row>
    <row r="13" spans="1:11" ht="13.5" thickBot="1" x14ac:dyDescent="0.25">
      <c r="A13" s="262" t="s">
        <v>502</v>
      </c>
      <c r="B13" s="263" t="s">
        <v>542</v>
      </c>
      <c r="C13" s="262" t="s">
        <v>320</v>
      </c>
      <c r="D13" s="262" t="s">
        <v>543</v>
      </c>
      <c r="E13" s="262" t="s">
        <v>269</v>
      </c>
      <c r="F13" s="262" t="s">
        <v>270</v>
      </c>
      <c r="G13" s="262" t="s">
        <v>375</v>
      </c>
      <c r="H13" s="262" t="s">
        <v>375</v>
      </c>
      <c r="I13" s="262" t="s">
        <v>279</v>
      </c>
      <c r="J13" s="262" t="s">
        <v>508</v>
      </c>
      <c r="K13" s="264" t="s">
        <v>492</v>
      </c>
    </row>
    <row r="14" spans="1:11" ht="13.5" thickBot="1" x14ac:dyDescent="0.25">
      <c r="A14" s="262" t="s">
        <v>502</v>
      </c>
      <c r="B14" s="263" t="s">
        <v>544</v>
      </c>
      <c r="C14" s="262" t="s">
        <v>545</v>
      </c>
      <c r="D14" s="262" t="s">
        <v>546</v>
      </c>
      <c r="E14" s="262" t="s">
        <v>269</v>
      </c>
      <c r="F14" s="262" t="s">
        <v>270</v>
      </c>
      <c r="G14" s="262" t="s">
        <v>375</v>
      </c>
      <c r="H14" s="262" t="s">
        <v>375</v>
      </c>
      <c r="I14" s="262" t="s">
        <v>279</v>
      </c>
      <c r="J14" s="262" t="s">
        <v>508</v>
      </c>
      <c r="K14" s="264" t="s">
        <v>547</v>
      </c>
    </row>
    <row r="15" spans="1:11" ht="13.5" thickBot="1" x14ac:dyDescent="0.25">
      <c r="A15" s="262" t="s">
        <v>502</v>
      </c>
      <c r="B15" s="263" t="s">
        <v>548</v>
      </c>
      <c r="C15" s="262" t="s">
        <v>549</v>
      </c>
      <c r="D15" s="262" t="s">
        <v>550</v>
      </c>
      <c r="E15" s="262" t="s">
        <v>269</v>
      </c>
      <c r="F15" s="262" t="s">
        <v>270</v>
      </c>
      <c r="G15" s="262" t="s">
        <v>375</v>
      </c>
      <c r="H15" s="262" t="s">
        <v>375</v>
      </c>
      <c r="I15" s="262" t="s">
        <v>279</v>
      </c>
      <c r="J15" s="262" t="s">
        <v>508</v>
      </c>
      <c r="K15" s="264" t="s">
        <v>273</v>
      </c>
    </row>
    <row r="16" spans="1:11" ht="13.5" thickBot="1" x14ac:dyDescent="0.25">
      <c r="A16" s="262" t="s">
        <v>502</v>
      </c>
      <c r="B16" s="263" t="s">
        <v>551</v>
      </c>
      <c r="C16" s="262" t="s">
        <v>552</v>
      </c>
      <c r="D16" s="262" t="s">
        <v>553</v>
      </c>
      <c r="E16" s="262" t="s">
        <v>269</v>
      </c>
      <c r="F16" s="262" t="s">
        <v>270</v>
      </c>
      <c r="G16" s="262" t="s">
        <v>375</v>
      </c>
      <c r="H16" s="262" t="s">
        <v>375</v>
      </c>
      <c r="I16" s="262" t="s">
        <v>279</v>
      </c>
      <c r="J16" s="262" t="s">
        <v>508</v>
      </c>
      <c r="K16" s="264" t="s">
        <v>273</v>
      </c>
    </row>
    <row r="17" spans="1:11" ht="13.5" thickBot="1" x14ac:dyDescent="0.25">
      <c r="A17" s="262" t="s">
        <v>502</v>
      </c>
      <c r="B17" s="263" t="s">
        <v>554</v>
      </c>
      <c r="C17" s="262" t="s">
        <v>555</v>
      </c>
      <c r="D17" s="262" t="s">
        <v>556</v>
      </c>
      <c r="E17" s="262" t="s">
        <v>269</v>
      </c>
      <c r="F17" s="262" t="s">
        <v>270</v>
      </c>
      <c r="G17" s="262" t="s">
        <v>506</v>
      </c>
      <c r="H17" s="262" t="s">
        <v>396</v>
      </c>
      <c r="I17" s="262" t="s">
        <v>274</v>
      </c>
      <c r="J17" s="262" t="s">
        <v>508</v>
      </c>
      <c r="K17" s="264" t="s">
        <v>557</v>
      </c>
    </row>
    <row r="18" spans="1:11" ht="13.5" thickBot="1" x14ac:dyDescent="0.25">
      <c r="A18" s="262" t="s">
        <v>502</v>
      </c>
      <c r="B18" s="263" t="s">
        <v>558</v>
      </c>
      <c r="C18" s="262" t="s">
        <v>559</v>
      </c>
      <c r="D18" s="262" t="s">
        <v>560</v>
      </c>
      <c r="E18" s="262" t="s">
        <v>269</v>
      </c>
      <c r="F18" s="262" t="s">
        <v>270</v>
      </c>
      <c r="G18" s="262" t="s">
        <v>375</v>
      </c>
      <c r="H18" s="262" t="s">
        <v>375</v>
      </c>
      <c r="I18" s="262" t="s">
        <v>279</v>
      </c>
      <c r="J18" s="262" t="s">
        <v>508</v>
      </c>
      <c r="K18" s="264" t="s">
        <v>273</v>
      </c>
    </row>
    <row r="19" spans="1:11" ht="13.5" thickBot="1" x14ac:dyDescent="0.25">
      <c r="A19" s="262" t="s">
        <v>502</v>
      </c>
      <c r="B19" s="263" t="s">
        <v>561</v>
      </c>
      <c r="C19" s="262" t="s">
        <v>562</v>
      </c>
      <c r="D19" s="262" t="s">
        <v>563</v>
      </c>
      <c r="E19" s="262" t="s">
        <v>269</v>
      </c>
      <c r="F19" s="262" t="s">
        <v>270</v>
      </c>
      <c r="G19" s="262" t="s">
        <v>375</v>
      </c>
      <c r="H19" s="262" t="s">
        <v>375</v>
      </c>
      <c r="I19" s="262" t="s">
        <v>279</v>
      </c>
      <c r="J19" s="262" t="s">
        <v>508</v>
      </c>
      <c r="K19" s="264" t="s">
        <v>564</v>
      </c>
    </row>
    <row r="20" spans="1:11" ht="13.5" thickBot="1" x14ac:dyDescent="0.25">
      <c r="A20" s="262" t="s">
        <v>502</v>
      </c>
      <c r="B20" s="263" t="s">
        <v>565</v>
      </c>
      <c r="C20" s="262" t="s">
        <v>311</v>
      </c>
      <c r="D20" s="262" t="s">
        <v>566</v>
      </c>
      <c r="E20" s="262" t="s">
        <v>269</v>
      </c>
      <c r="F20" s="262" t="s">
        <v>270</v>
      </c>
      <c r="G20" s="262" t="s">
        <v>375</v>
      </c>
      <c r="H20" s="262" t="s">
        <v>375</v>
      </c>
      <c r="I20" s="262" t="s">
        <v>279</v>
      </c>
      <c r="J20" s="262" t="s">
        <v>508</v>
      </c>
      <c r="K20" s="264" t="s">
        <v>547</v>
      </c>
    </row>
    <row r="21" spans="1:11" ht="13.5" thickBot="1" x14ac:dyDescent="0.25">
      <c r="A21" s="262" t="s">
        <v>502</v>
      </c>
      <c r="B21" s="263" t="s">
        <v>567</v>
      </c>
      <c r="C21" s="262" t="s">
        <v>287</v>
      </c>
      <c r="D21" s="262" t="s">
        <v>568</v>
      </c>
      <c r="E21" s="262" t="s">
        <v>269</v>
      </c>
      <c r="F21" s="262" t="s">
        <v>270</v>
      </c>
      <c r="G21" s="262" t="s">
        <v>375</v>
      </c>
      <c r="H21" s="262" t="s">
        <v>375</v>
      </c>
      <c r="I21" s="262" t="s">
        <v>279</v>
      </c>
      <c r="J21" s="262" t="s">
        <v>508</v>
      </c>
      <c r="K21" s="264" t="s">
        <v>569</v>
      </c>
    </row>
    <row r="22" spans="1:11" ht="13.5" thickBot="1" x14ac:dyDescent="0.25">
      <c r="A22" s="262" t="s">
        <v>502</v>
      </c>
      <c r="B22" s="263" t="s">
        <v>570</v>
      </c>
      <c r="C22" s="262" t="s">
        <v>571</v>
      </c>
      <c r="D22" s="262" t="s">
        <v>572</v>
      </c>
      <c r="E22" s="262" t="s">
        <v>269</v>
      </c>
      <c r="F22" s="262" t="s">
        <v>270</v>
      </c>
      <c r="G22" s="262" t="s">
        <v>375</v>
      </c>
      <c r="H22" s="262" t="s">
        <v>375</v>
      </c>
      <c r="I22" s="262" t="s">
        <v>279</v>
      </c>
      <c r="J22" s="262" t="s">
        <v>508</v>
      </c>
      <c r="K22" s="264" t="s">
        <v>273</v>
      </c>
    </row>
    <row r="23" spans="1:11" ht="13.5" thickBot="1" x14ac:dyDescent="0.25">
      <c r="A23" s="262" t="s">
        <v>502</v>
      </c>
      <c r="B23" s="263" t="s">
        <v>573</v>
      </c>
      <c r="C23" s="262" t="s">
        <v>574</v>
      </c>
      <c r="D23" s="262" t="s">
        <v>575</v>
      </c>
      <c r="E23" s="262" t="s">
        <v>269</v>
      </c>
      <c r="F23" s="262" t="s">
        <v>270</v>
      </c>
      <c r="G23" s="262" t="s">
        <v>375</v>
      </c>
      <c r="H23" s="262" t="s">
        <v>375</v>
      </c>
      <c r="I23" s="262" t="s">
        <v>279</v>
      </c>
      <c r="J23" s="262" t="s">
        <v>508</v>
      </c>
      <c r="K23" s="264" t="s">
        <v>534</v>
      </c>
    </row>
    <row r="24" spans="1:11" ht="13.5" thickBot="1" x14ac:dyDescent="0.25">
      <c r="A24" s="262" t="s">
        <v>502</v>
      </c>
      <c r="B24" s="263" t="s">
        <v>576</v>
      </c>
      <c r="C24" s="262" t="s">
        <v>577</v>
      </c>
      <c r="D24" s="262" t="s">
        <v>578</v>
      </c>
      <c r="E24" s="262" t="s">
        <v>269</v>
      </c>
      <c r="F24" s="262" t="s">
        <v>270</v>
      </c>
      <c r="G24" s="262" t="s">
        <v>375</v>
      </c>
      <c r="H24" s="262" t="s">
        <v>375</v>
      </c>
      <c r="I24" s="262" t="s">
        <v>279</v>
      </c>
      <c r="J24" s="262" t="s">
        <v>508</v>
      </c>
      <c r="K24" s="264" t="s">
        <v>579</v>
      </c>
    </row>
    <row r="25" spans="1:11" ht="13.5" thickBot="1" x14ac:dyDescent="0.25">
      <c r="A25" s="262" t="s">
        <v>502</v>
      </c>
      <c r="B25" s="263" t="s">
        <v>580</v>
      </c>
      <c r="C25" s="262" t="s">
        <v>299</v>
      </c>
      <c r="D25" s="262" t="s">
        <v>581</v>
      </c>
      <c r="E25" s="262" t="s">
        <v>269</v>
      </c>
      <c r="F25" s="262" t="s">
        <v>270</v>
      </c>
      <c r="G25" s="262" t="s">
        <v>506</v>
      </c>
      <c r="H25" s="262" t="s">
        <v>582</v>
      </c>
      <c r="I25" s="262" t="s">
        <v>274</v>
      </c>
      <c r="J25" s="262" t="s">
        <v>508</v>
      </c>
      <c r="K25" s="264" t="s">
        <v>273</v>
      </c>
    </row>
    <row r="26" spans="1:11" ht="13.5" thickBot="1" x14ac:dyDescent="0.25">
      <c r="A26" s="262" t="s">
        <v>502</v>
      </c>
      <c r="B26" s="263" t="s">
        <v>583</v>
      </c>
      <c r="C26" s="262" t="s">
        <v>584</v>
      </c>
      <c r="D26" s="262" t="s">
        <v>585</v>
      </c>
      <c r="E26" s="262" t="s">
        <v>269</v>
      </c>
      <c r="F26" s="262" t="s">
        <v>270</v>
      </c>
      <c r="G26" s="262" t="s">
        <v>375</v>
      </c>
      <c r="H26" s="262" t="s">
        <v>375</v>
      </c>
      <c r="I26" s="262" t="s">
        <v>279</v>
      </c>
      <c r="J26" s="262" t="s">
        <v>508</v>
      </c>
      <c r="K26" s="264" t="s">
        <v>534</v>
      </c>
    </row>
    <row r="27" spans="1:11" ht="13.5" thickBot="1" x14ac:dyDescent="0.25">
      <c r="A27" s="262" t="s">
        <v>502</v>
      </c>
      <c r="B27" s="263" t="s">
        <v>586</v>
      </c>
      <c r="C27" s="262" t="s">
        <v>587</v>
      </c>
      <c r="D27" s="262" t="s">
        <v>588</v>
      </c>
      <c r="E27" s="262" t="s">
        <v>269</v>
      </c>
      <c r="F27" s="262" t="s">
        <v>270</v>
      </c>
      <c r="G27" s="262" t="s">
        <v>375</v>
      </c>
      <c r="H27" s="262" t="s">
        <v>375</v>
      </c>
      <c r="I27" s="262" t="s">
        <v>279</v>
      </c>
      <c r="J27" s="262" t="s">
        <v>508</v>
      </c>
      <c r="K27" s="264" t="s">
        <v>589</v>
      </c>
    </row>
    <row r="28" spans="1:11" ht="13.5" thickBot="1" x14ac:dyDescent="0.25">
      <c r="A28" s="262" t="s">
        <v>502</v>
      </c>
      <c r="B28" s="263" t="s">
        <v>590</v>
      </c>
      <c r="C28" s="262" t="s">
        <v>591</v>
      </c>
      <c r="D28" s="262" t="s">
        <v>592</v>
      </c>
      <c r="E28" s="262" t="s">
        <v>269</v>
      </c>
      <c r="F28" s="262" t="s">
        <v>270</v>
      </c>
      <c r="G28" s="262" t="s">
        <v>375</v>
      </c>
      <c r="H28" s="262" t="s">
        <v>375</v>
      </c>
      <c r="I28" s="262" t="s">
        <v>279</v>
      </c>
      <c r="J28" s="262" t="s">
        <v>508</v>
      </c>
      <c r="K28" s="264" t="s">
        <v>273</v>
      </c>
    </row>
    <row r="29" spans="1:11" ht="13.5" thickBot="1" x14ac:dyDescent="0.25">
      <c r="A29" s="262" t="s">
        <v>502</v>
      </c>
      <c r="B29" s="263" t="s">
        <v>593</v>
      </c>
      <c r="C29" s="262" t="s">
        <v>594</v>
      </c>
      <c r="D29" s="262" t="s">
        <v>595</v>
      </c>
      <c r="E29" s="262" t="s">
        <v>269</v>
      </c>
      <c r="F29" s="262" t="s">
        <v>270</v>
      </c>
      <c r="G29" s="262" t="s">
        <v>506</v>
      </c>
      <c r="H29" s="262" t="s">
        <v>596</v>
      </c>
      <c r="I29" s="262" t="s">
        <v>274</v>
      </c>
      <c r="J29" s="262" t="s">
        <v>508</v>
      </c>
      <c r="K29" s="264" t="s">
        <v>492</v>
      </c>
    </row>
    <row r="30" spans="1:11" ht="13.5" thickBot="1" x14ac:dyDescent="0.25">
      <c r="A30" s="262" t="s">
        <v>502</v>
      </c>
      <c r="B30" s="263" t="s">
        <v>597</v>
      </c>
      <c r="C30" s="262" t="s">
        <v>275</v>
      </c>
      <c r="D30" s="262" t="s">
        <v>598</v>
      </c>
      <c r="E30" s="262" t="s">
        <v>269</v>
      </c>
      <c r="F30" s="262" t="s">
        <v>270</v>
      </c>
      <c r="G30" s="262" t="s">
        <v>375</v>
      </c>
      <c r="H30" s="262" t="s">
        <v>375</v>
      </c>
      <c r="I30" s="262" t="s">
        <v>279</v>
      </c>
      <c r="J30" s="262" t="s">
        <v>508</v>
      </c>
      <c r="K30" s="264" t="s">
        <v>322</v>
      </c>
    </row>
    <row r="31" spans="1:11" ht="13.5" thickBot="1" x14ac:dyDescent="0.25">
      <c r="A31" s="262" t="s">
        <v>502</v>
      </c>
      <c r="B31" s="263" t="s">
        <v>599</v>
      </c>
      <c r="C31" s="262" t="s">
        <v>600</v>
      </c>
      <c r="D31" s="262" t="s">
        <v>601</v>
      </c>
      <c r="E31" s="262" t="s">
        <v>269</v>
      </c>
      <c r="F31" s="262" t="s">
        <v>270</v>
      </c>
      <c r="G31" s="262" t="s">
        <v>375</v>
      </c>
      <c r="H31" s="262" t="s">
        <v>375</v>
      </c>
      <c r="I31" s="262" t="s">
        <v>279</v>
      </c>
      <c r="J31" s="262" t="s">
        <v>508</v>
      </c>
      <c r="K31" s="264" t="s">
        <v>534</v>
      </c>
    </row>
    <row r="32" spans="1:11" ht="13.5" thickBot="1" x14ac:dyDescent="0.25">
      <c r="A32" s="262" t="s">
        <v>502</v>
      </c>
      <c r="B32" s="263" t="s">
        <v>599</v>
      </c>
      <c r="C32" s="262" t="s">
        <v>308</v>
      </c>
      <c r="D32" s="262" t="s">
        <v>602</v>
      </c>
      <c r="E32" s="262" t="s">
        <v>269</v>
      </c>
      <c r="F32" s="262" t="s">
        <v>270</v>
      </c>
      <c r="G32" s="262" t="s">
        <v>375</v>
      </c>
      <c r="H32" s="262" t="s">
        <v>375</v>
      </c>
      <c r="I32" s="262" t="s">
        <v>279</v>
      </c>
      <c r="J32" s="262" t="s">
        <v>603</v>
      </c>
      <c r="K32" s="264" t="s">
        <v>492</v>
      </c>
    </row>
    <row r="33" spans="1:11" ht="13.5" thickBot="1" x14ac:dyDescent="0.25">
      <c r="A33" s="262" t="s">
        <v>502</v>
      </c>
      <c r="B33" s="263" t="s">
        <v>604</v>
      </c>
      <c r="C33" s="262" t="s">
        <v>291</v>
      </c>
      <c r="D33" s="262" t="s">
        <v>605</v>
      </c>
      <c r="E33" s="262" t="s">
        <v>269</v>
      </c>
      <c r="F33" s="262" t="s">
        <v>270</v>
      </c>
      <c r="G33" s="262" t="s">
        <v>375</v>
      </c>
      <c r="H33" s="262" t="s">
        <v>375</v>
      </c>
      <c r="I33" s="262" t="s">
        <v>279</v>
      </c>
      <c r="J33" s="262" t="s">
        <v>508</v>
      </c>
      <c r="K33" s="264" t="s">
        <v>492</v>
      </c>
    </row>
    <row r="34" spans="1:11" ht="13.5" thickBot="1" x14ac:dyDescent="0.25">
      <c r="A34" s="262" t="s">
        <v>502</v>
      </c>
      <c r="B34" s="263" t="s">
        <v>606</v>
      </c>
      <c r="C34" s="262" t="s">
        <v>285</v>
      </c>
      <c r="D34" s="262" t="s">
        <v>607</v>
      </c>
      <c r="E34" s="262" t="s">
        <v>269</v>
      </c>
      <c r="F34" s="262" t="s">
        <v>270</v>
      </c>
      <c r="G34" s="262" t="s">
        <v>375</v>
      </c>
      <c r="H34" s="262" t="s">
        <v>375</v>
      </c>
      <c r="I34" s="262" t="s">
        <v>279</v>
      </c>
      <c r="J34" s="262" t="s">
        <v>608</v>
      </c>
      <c r="K34" s="264" t="s">
        <v>534</v>
      </c>
    </row>
    <row r="35" spans="1:11" ht="13.5" thickBot="1" x14ac:dyDescent="0.25">
      <c r="A35" s="262" t="s">
        <v>502</v>
      </c>
      <c r="B35" s="263" t="s">
        <v>606</v>
      </c>
      <c r="C35" s="262" t="s">
        <v>609</v>
      </c>
      <c r="D35" s="262" t="s">
        <v>610</v>
      </c>
      <c r="E35" s="262" t="s">
        <v>269</v>
      </c>
      <c r="F35" s="262" t="s">
        <v>270</v>
      </c>
      <c r="G35" s="262" t="s">
        <v>375</v>
      </c>
      <c r="H35" s="262" t="s">
        <v>375</v>
      </c>
      <c r="I35" s="262" t="s">
        <v>279</v>
      </c>
      <c r="J35" s="262" t="s">
        <v>508</v>
      </c>
      <c r="K35" s="264" t="s">
        <v>611</v>
      </c>
    </row>
    <row r="36" spans="1:11" ht="13.5" thickBot="1" x14ac:dyDescent="0.25">
      <c r="A36" s="262" t="s">
        <v>502</v>
      </c>
      <c r="B36" s="263" t="s">
        <v>612</v>
      </c>
      <c r="C36" s="262" t="s">
        <v>613</v>
      </c>
      <c r="D36" s="262" t="s">
        <v>614</v>
      </c>
      <c r="E36" s="262" t="s">
        <v>269</v>
      </c>
      <c r="F36" s="262" t="s">
        <v>270</v>
      </c>
      <c r="G36" s="262" t="s">
        <v>375</v>
      </c>
      <c r="H36" s="262" t="s">
        <v>375</v>
      </c>
      <c r="I36" s="262" t="s">
        <v>279</v>
      </c>
      <c r="J36" s="262" t="s">
        <v>615</v>
      </c>
      <c r="K36" s="264" t="s">
        <v>492</v>
      </c>
    </row>
    <row r="37" spans="1:11" ht="13.5" thickBot="1" x14ac:dyDescent="0.25">
      <c r="A37" s="262" t="s">
        <v>502</v>
      </c>
      <c r="B37" s="263" t="s">
        <v>616</v>
      </c>
      <c r="C37" s="262" t="s">
        <v>617</v>
      </c>
      <c r="D37" s="262" t="s">
        <v>618</v>
      </c>
      <c r="E37" s="262" t="s">
        <v>269</v>
      </c>
      <c r="F37" s="262" t="s">
        <v>270</v>
      </c>
      <c r="G37" s="262" t="s">
        <v>375</v>
      </c>
      <c r="H37" s="262" t="s">
        <v>375</v>
      </c>
      <c r="I37" s="262" t="s">
        <v>279</v>
      </c>
      <c r="J37" s="262" t="s">
        <v>619</v>
      </c>
      <c r="K37" s="264" t="s">
        <v>273</v>
      </c>
    </row>
    <row r="38" spans="1:11" ht="13.5" thickBot="1" x14ac:dyDescent="0.25">
      <c r="A38" s="262" t="s">
        <v>502</v>
      </c>
      <c r="B38" s="263" t="s">
        <v>620</v>
      </c>
      <c r="C38" s="262" t="s">
        <v>621</v>
      </c>
      <c r="D38" s="262" t="s">
        <v>622</v>
      </c>
      <c r="E38" s="262" t="s">
        <v>269</v>
      </c>
      <c r="F38" s="262" t="s">
        <v>270</v>
      </c>
      <c r="G38" s="262" t="s">
        <v>375</v>
      </c>
      <c r="H38" s="262" t="s">
        <v>375</v>
      </c>
      <c r="I38" s="262" t="s">
        <v>279</v>
      </c>
      <c r="J38" s="262" t="s">
        <v>508</v>
      </c>
      <c r="K38" s="264" t="s">
        <v>623</v>
      </c>
    </row>
    <row r="39" spans="1:11" ht="13.5" thickBot="1" x14ac:dyDescent="0.25">
      <c r="A39" s="262" t="s">
        <v>502</v>
      </c>
      <c r="B39" s="263" t="s">
        <v>624</v>
      </c>
      <c r="C39" s="262" t="s">
        <v>625</v>
      </c>
      <c r="D39" s="262" t="s">
        <v>626</v>
      </c>
      <c r="E39" s="262" t="s">
        <v>269</v>
      </c>
      <c r="F39" s="262" t="s">
        <v>270</v>
      </c>
      <c r="G39" s="262" t="s">
        <v>506</v>
      </c>
      <c r="H39" s="262" t="s">
        <v>627</v>
      </c>
      <c r="I39" s="262" t="s">
        <v>274</v>
      </c>
      <c r="J39" s="262" t="s">
        <v>508</v>
      </c>
      <c r="K39" s="264" t="s">
        <v>273</v>
      </c>
    </row>
    <row r="40" spans="1:11" ht="13.5" thickBot="1" x14ac:dyDescent="0.25">
      <c r="A40" s="262" t="s">
        <v>502</v>
      </c>
      <c r="B40" s="263" t="s">
        <v>628</v>
      </c>
      <c r="C40" s="262" t="s">
        <v>629</v>
      </c>
      <c r="D40" s="262" t="s">
        <v>630</v>
      </c>
      <c r="E40" s="262" t="s">
        <v>269</v>
      </c>
      <c r="F40" s="262" t="s">
        <v>270</v>
      </c>
      <c r="G40" s="262" t="s">
        <v>375</v>
      </c>
      <c r="H40" s="262" t="s">
        <v>375</v>
      </c>
      <c r="I40" s="262" t="s">
        <v>279</v>
      </c>
      <c r="J40" s="262" t="s">
        <v>508</v>
      </c>
      <c r="K40" s="264" t="s">
        <v>589</v>
      </c>
    </row>
    <row r="41" spans="1:11" ht="13.5" thickBot="1" x14ac:dyDescent="0.25">
      <c r="A41" s="262" t="s">
        <v>502</v>
      </c>
      <c r="B41" s="263" t="s">
        <v>631</v>
      </c>
      <c r="C41" s="262" t="s">
        <v>632</v>
      </c>
      <c r="D41" s="262" t="s">
        <v>633</v>
      </c>
      <c r="E41" s="262" t="s">
        <v>269</v>
      </c>
      <c r="F41" s="262" t="s">
        <v>270</v>
      </c>
      <c r="G41" s="262" t="s">
        <v>375</v>
      </c>
      <c r="H41" s="262" t="s">
        <v>375</v>
      </c>
      <c r="I41" s="262" t="s">
        <v>279</v>
      </c>
      <c r="J41" s="262" t="s">
        <v>508</v>
      </c>
      <c r="K41" s="264" t="s">
        <v>611</v>
      </c>
    </row>
    <row r="42" spans="1:11" ht="13.5" thickBot="1" x14ac:dyDescent="0.25">
      <c r="A42" s="262" t="s">
        <v>502</v>
      </c>
      <c r="B42" s="263" t="s">
        <v>634</v>
      </c>
      <c r="C42" s="262" t="s">
        <v>635</v>
      </c>
      <c r="D42" s="262" t="s">
        <v>636</v>
      </c>
      <c r="E42" s="262" t="s">
        <v>269</v>
      </c>
      <c r="F42" s="262" t="s">
        <v>270</v>
      </c>
      <c r="G42" s="262" t="s">
        <v>375</v>
      </c>
      <c r="H42" s="262" t="s">
        <v>375</v>
      </c>
      <c r="I42" s="262" t="s">
        <v>274</v>
      </c>
      <c r="J42" s="262" t="s">
        <v>508</v>
      </c>
      <c r="K42" s="264" t="s">
        <v>273</v>
      </c>
    </row>
    <row r="43" spans="1:11" ht="13.5" thickBot="1" x14ac:dyDescent="0.25">
      <c r="A43" s="262" t="s">
        <v>502</v>
      </c>
      <c r="B43" s="263" t="s">
        <v>637</v>
      </c>
      <c r="C43" s="262" t="s">
        <v>638</v>
      </c>
      <c r="D43" s="262" t="s">
        <v>639</v>
      </c>
      <c r="E43" s="262" t="s">
        <v>269</v>
      </c>
      <c r="F43" s="262" t="s">
        <v>270</v>
      </c>
      <c r="G43" s="262" t="s">
        <v>375</v>
      </c>
      <c r="H43" s="262" t="s">
        <v>375</v>
      </c>
      <c r="I43" s="262" t="s">
        <v>279</v>
      </c>
      <c r="J43" s="262" t="s">
        <v>615</v>
      </c>
      <c r="K43" s="264" t="s">
        <v>538</v>
      </c>
    </row>
    <row r="44" spans="1:11" ht="13.5" thickBot="1" x14ac:dyDescent="0.25">
      <c r="A44" s="262" t="s">
        <v>502</v>
      </c>
      <c r="B44" s="263" t="s">
        <v>640</v>
      </c>
      <c r="C44" s="262" t="s">
        <v>641</v>
      </c>
      <c r="D44" s="262" t="s">
        <v>642</v>
      </c>
      <c r="E44" s="262" t="s">
        <v>269</v>
      </c>
      <c r="F44" s="262" t="s">
        <v>270</v>
      </c>
      <c r="G44" s="262" t="s">
        <v>375</v>
      </c>
      <c r="H44" s="262" t="s">
        <v>375</v>
      </c>
      <c r="I44" s="262" t="s">
        <v>279</v>
      </c>
      <c r="J44" s="262" t="s">
        <v>508</v>
      </c>
      <c r="K44" s="264" t="s">
        <v>611</v>
      </c>
    </row>
    <row r="45" spans="1:11" ht="13.5" thickBot="1" x14ac:dyDescent="0.25">
      <c r="A45" s="262" t="s">
        <v>502</v>
      </c>
      <c r="B45" s="263" t="s">
        <v>643</v>
      </c>
      <c r="C45" s="262" t="s">
        <v>282</v>
      </c>
      <c r="D45" s="262" t="s">
        <v>644</v>
      </c>
      <c r="E45" s="262" t="s">
        <v>269</v>
      </c>
      <c r="F45" s="262" t="s">
        <v>270</v>
      </c>
      <c r="G45" s="262" t="s">
        <v>506</v>
      </c>
      <c r="H45" s="262" t="s">
        <v>645</v>
      </c>
      <c r="I45" s="262" t="s">
        <v>274</v>
      </c>
      <c r="J45" s="262" t="s">
        <v>508</v>
      </c>
      <c r="K45" s="264" t="s">
        <v>547</v>
      </c>
    </row>
    <row r="46" spans="1:11" ht="13.5" thickBot="1" x14ac:dyDescent="0.25">
      <c r="A46" s="262" t="s">
        <v>502</v>
      </c>
      <c r="B46" s="263" t="s">
        <v>646</v>
      </c>
      <c r="C46" s="262" t="s">
        <v>297</v>
      </c>
      <c r="D46" s="262" t="s">
        <v>647</v>
      </c>
      <c r="E46" s="262" t="s">
        <v>269</v>
      </c>
      <c r="F46" s="262" t="s">
        <v>270</v>
      </c>
      <c r="G46" s="262" t="s">
        <v>375</v>
      </c>
      <c r="H46" s="262" t="s">
        <v>375</v>
      </c>
      <c r="I46" s="262" t="s">
        <v>279</v>
      </c>
      <c r="J46" s="262" t="s">
        <v>508</v>
      </c>
      <c r="K46" s="264" t="s">
        <v>534</v>
      </c>
    </row>
    <row r="47" spans="1:11" ht="13.5" thickBot="1" x14ac:dyDescent="0.25">
      <c r="A47" s="262" t="s">
        <v>502</v>
      </c>
      <c r="B47" s="263" t="s">
        <v>648</v>
      </c>
      <c r="C47" s="262" t="s">
        <v>649</v>
      </c>
      <c r="D47" s="262" t="s">
        <v>650</v>
      </c>
      <c r="E47" s="262" t="s">
        <v>269</v>
      </c>
      <c r="F47" s="262" t="s">
        <v>270</v>
      </c>
      <c r="G47" s="262" t="s">
        <v>375</v>
      </c>
      <c r="H47" s="262" t="s">
        <v>375</v>
      </c>
      <c r="I47" s="262" t="s">
        <v>279</v>
      </c>
      <c r="J47" s="262" t="s">
        <v>508</v>
      </c>
      <c r="K47" s="264" t="s">
        <v>273</v>
      </c>
    </row>
    <row r="48" spans="1:11" ht="13.5" thickBot="1" x14ac:dyDescent="0.25">
      <c r="A48" s="262" t="s">
        <v>502</v>
      </c>
      <c r="B48" s="263" t="s">
        <v>488</v>
      </c>
      <c r="C48" s="262" t="s">
        <v>286</v>
      </c>
      <c r="D48" s="262" t="s">
        <v>489</v>
      </c>
      <c r="E48" s="262" t="s">
        <v>269</v>
      </c>
      <c r="F48" s="262" t="s">
        <v>270</v>
      </c>
      <c r="G48" s="262" t="s">
        <v>378</v>
      </c>
      <c r="H48" s="262" t="s">
        <v>490</v>
      </c>
      <c r="I48" s="262" t="s">
        <v>274</v>
      </c>
      <c r="J48" s="262" t="s">
        <v>508</v>
      </c>
      <c r="K48" s="264" t="s">
        <v>273</v>
      </c>
    </row>
    <row r="49" spans="1:11" ht="13.5" thickBot="1" x14ac:dyDescent="0.25">
      <c r="A49" s="262" t="s">
        <v>502</v>
      </c>
      <c r="B49" s="263" t="s">
        <v>651</v>
      </c>
      <c r="C49" s="262" t="s">
        <v>652</v>
      </c>
      <c r="D49" s="262" t="s">
        <v>653</v>
      </c>
      <c r="E49" s="262" t="s">
        <v>269</v>
      </c>
      <c r="F49" s="262" t="s">
        <v>270</v>
      </c>
      <c r="G49" s="262" t="s">
        <v>506</v>
      </c>
      <c r="H49" s="262" t="s">
        <v>654</v>
      </c>
      <c r="I49" s="262" t="s">
        <v>274</v>
      </c>
      <c r="J49" s="262" t="s">
        <v>508</v>
      </c>
      <c r="K49" s="264" t="s">
        <v>655</v>
      </c>
    </row>
    <row r="50" spans="1:11" ht="13.5" thickBot="1" x14ac:dyDescent="0.25">
      <c r="A50" s="262" t="s">
        <v>502</v>
      </c>
      <c r="B50" s="263" t="s">
        <v>656</v>
      </c>
      <c r="C50" s="262" t="s">
        <v>657</v>
      </c>
      <c r="D50" s="262" t="s">
        <v>658</v>
      </c>
      <c r="E50" s="262" t="s">
        <v>269</v>
      </c>
      <c r="F50" s="262" t="s">
        <v>270</v>
      </c>
      <c r="G50" s="262" t="s">
        <v>375</v>
      </c>
      <c r="H50" s="262" t="s">
        <v>375</v>
      </c>
      <c r="I50" s="262" t="s">
        <v>279</v>
      </c>
      <c r="J50" s="262" t="s">
        <v>508</v>
      </c>
      <c r="K50" s="264" t="s">
        <v>273</v>
      </c>
    </row>
    <row r="51" spans="1:11" ht="13.5" thickBot="1" x14ac:dyDescent="0.25">
      <c r="A51" s="262" t="s">
        <v>502</v>
      </c>
      <c r="B51" s="263" t="s">
        <v>659</v>
      </c>
      <c r="C51" s="262" t="s">
        <v>660</v>
      </c>
      <c r="D51" s="262" t="s">
        <v>661</v>
      </c>
      <c r="E51" s="262" t="s">
        <v>269</v>
      </c>
      <c r="F51" s="262" t="s">
        <v>270</v>
      </c>
      <c r="G51" s="262" t="s">
        <v>375</v>
      </c>
      <c r="H51" s="262" t="s">
        <v>375</v>
      </c>
      <c r="I51" s="262" t="s">
        <v>279</v>
      </c>
      <c r="J51" s="262" t="s">
        <v>619</v>
      </c>
      <c r="K51" s="264" t="s">
        <v>662</v>
      </c>
    </row>
    <row r="52" spans="1:11" ht="13.5" thickBot="1" x14ac:dyDescent="0.25">
      <c r="A52" s="262" t="s">
        <v>502</v>
      </c>
      <c r="B52" s="263" t="s">
        <v>663</v>
      </c>
      <c r="C52" s="262" t="s">
        <v>664</v>
      </c>
      <c r="D52" s="262" t="s">
        <v>665</v>
      </c>
      <c r="E52" s="262" t="s">
        <v>277</v>
      </c>
      <c r="F52" s="262" t="s">
        <v>270</v>
      </c>
      <c r="G52" s="262" t="s">
        <v>375</v>
      </c>
      <c r="H52" s="262" t="s">
        <v>375</v>
      </c>
      <c r="I52" s="262" t="s">
        <v>279</v>
      </c>
      <c r="J52" s="262" t="s">
        <v>508</v>
      </c>
      <c r="K52" s="264" t="s">
        <v>273</v>
      </c>
    </row>
    <row r="53" spans="1:11" ht="13.5" thickBot="1" x14ac:dyDescent="0.25">
      <c r="A53" s="262" t="s">
        <v>502</v>
      </c>
      <c r="B53" s="263" t="s">
        <v>666</v>
      </c>
      <c r="C53" s="262" t="s">
        <v>540</v>
      </c>
      <c r="D53" s="262" t="s">
        <v>667</v>
      </c>
      <c r="E53" s="262" t="s">
        <v>269</v>
      </c>
      <c r="F53" s="262" t="s">
        <v>270</v>
      </c>
      <c r="G53" s="262" t="s">
        <v>375</v>
      </c>
      <c r="H53" s="262" t="s">
        <v>375</v>
      </c>
      <c r="I53" s="262" t="s">
        <v>279</v>
      </c>
      <c r="J53" s="262" t="s">
        <v>508</v>
      </c>
      <c r="K53" s="264" t="s">
        <v>534</v>
      </c>
    </row>
    <row r="54" spans="1:11" ht="13.5" thickBot="1" x14ac:dyDescent="0.25">
      <c r="A54" s="262" t="s">
        <v>502</v>
      </c>
      <c r="B54" s="263" t="s">
        <v>668</v>
      </c>
      <c r="C54" s="262" t="s">
        <v>287</v>
      </c>
      <c r="D54" s="262" t="s">
        <v>669</v>
      </c>
      <c r="E54" s="262" t="s">
        <v>269</v>
      </c>
      <c r="F54" s="262" t="s">
        <v>270</v>
      </c>
      <c r="G54" s="262" t="s">
        <v>375</v>
      </c>
      <c r="H54" s="262" t="s">
        <v>375</v>
      </c>
      <c r="I54" s="262" t="s">
        <v>279</v>
      </c>
      <c r="J54" s="262" t="s">
        <v>508</v>
      </c>
      <c r="K54" s="264" t="s">
        <v>322</v>
      </c>
    </row>
    <row r="55" spans="1:11" ht="13.5" thickBot="1" x14ac:dyDescent="0.25">
      <c r="A55" s="262" t="s">
        <v>502</v>
      </c>
      <c r="B55" s="263" t="s">
        <v>670</v>
      </c>
      <c r="C55" s="262" t="s">
        <v>671</v>
      </c>
      <c r="D55" s="262" t="s">
        <v>672</v>
      </c>
      <c r="E55" s="262" t="s">
        <v>269</v>
      </c>
      <c r="F55" s="262" t="s">
        <v>270</v>
      </c>
      <c r="G55" s="262" t="s">
        <v>375</v>
      </c>
      <c r="H55" s="262" t="s">
        <v>375</v>
      </c>
      <c r="I55" s="262" t="s">
        <v>279</v>
      </c>
      <c r="J55" s="262" t="s">
        <v>508</v>
      </c>
      <c r="K55" s="264" t="s">
        <v>273</v>
      </c>
    </row>
    <row r="56" spans="1:11" ht="13.5" thickBot="1" x14ac:dyDescent="0.25">
      <c r="A56" s="262" t="s">
        <v>502</v>
      </c>
      <c r="B56" s="263" t="s">
        <v>673</v>
      </c>
      <c r="C56" s="262" t="s">
        <v>281</v>
      </c>
      <c r="D56" s="262" t="s">
        <v>674</v>
      </c>
      <c r="E56" s="262" t="s">
        <v>269</v>
      </c>
      <c r="F56" s="262" t="s">
        <v>270</v>
      </c>
      <c r="G56" s="262" t="s">
        <v>375</v>
      </c>
      <c r="H56" s="262" t="s">
        <v>375</v>
      </c>
      <c r="I56" s="262" t="s">
        <v>279</v>
      </c>
      <c r="J56" s="262" t="s">
        <v>508</v>
      </c>
      <c r="K56" s="264" t="s">
        <v>547</v>
      </c>
    </row>
    <row r="57" spans="1:11" ht="13.5" thickBot="1" x14ac:dyDescent="0.25">
      <c r="A57" s="262" t="s">
        <v>502</v>
      </c>
      <c r="B57" s="263" t="s">
        <v>675</v>
      </c>
      <c r="C57" s="262" t="s">
        <v>305</v>
      </c>
      <c r="D57" s="262" t="s">
        <v>676</v>
      </c>
      <c r="E57" s="262" t="s">
        <v>269</v>
      </c>
      <c r="F57" s="262" t="s">
        <v>270</v>
      </c>
      <c r="G57" s="262" t="s">
        <v>375</v>
      </c>
      <c r="H57" s="262" t="s">
        <v>375</v>
      </c>
      <c r="I57" s="262" t="s">
        <v>279</v>
      </c>
      <c r="J57" s="262" t="s">
        <v>619</v>
      </c>
      <c r="K57" s="264" t="s">
        <v>662</v>
      </c>
    </row>
    <row r="58" spans="1:11" ht="13.5" thickBot="1" x14ac:dyDescent="0.25">
      <c r="A58" s="262" t="s">
        <v>502</v>
      </c>
      <c r="B58" s="263" t="s">
        <v>677</v>
      </c>
      <c r="C58" s="262" t="s">
        <v>678</v>
      </c>
      <c r="D58" s="262" t="s">
        <v>679</v>
      </c>
      <c r="E58" s="262" t="s">
        <v>269</v>
      </c>
      <c r="F58" s="262" t="s">
        <v>270</v>
      </c>
      <c r="G58" s="262" t="s">
        <v>375</v>
      </c>
      <c r="H58" s="262" t="s">
        <v>375</v>
      </c>
      <c r="I58" s="262" t="s">
        <v>272</v>
      </c>
      <c r="J58" s="262" t="s">
        <v>508</v>
      </c>
      <c r="K58" s="264" t="s">
        <v>322</v>
      </c>
    </row>
    <row r="59" spans="1:11" ht="13.5" thickBot="1" x14ac:dyDescent="0.25">
      <c r="A59" s="262" t="s">
        <v>502</v>
      </c>
      <c r="B59" s="263" t="s">
        <v>680</v>
      </c>
      <c r="C59" s="262" t="s">
        <v>289</v>
      </c>
      <c r="D59" s="262" t="s">
        <v>681</v>
      </c>
      <c r="E59" s="262" t="s">
        <v>269</v>
      </c>
      <c r="F59" s="262" t="s">
        <v>270</v>
      </c>
      <c r="G59" s="262" t="s">
        <v>506</v>
      </c>
      <c r="H59" s="262" t="s">
        <v>682</v>
      </c>
      <c r="I59" s="262" t="s">
        <v>274</v>
      </c>
      <c r="J59" s="262" t="s">
        <v>508</v>
      </c>
      <c r="K59" s="264" t="s">
        <v>655</v>
      </c>
    </row>
    <row r="60" spans="1:11" ht="13.5" thickBot="1" x14ac:dyDescent="0.25">
      <c r="A60" s="262" t="s">
        <v>502</v>
      </c>
      <c r="B60" s="263" t="s">
        <v>683</v>
      </c>
      <c r="C60" s="262" t="s">
        <v>320</v>
      </c>
      <c r="D60" s="262" t="s">
        <v>684</v>
      </c>
      <c r="E60" s="262" t="s">
        <v>269</v>
      </c>
      <c r="F60" s="262" t="s">
        <v>270</v>
      </c>
      <c r="G60" s="262" t="s">
        <v>375</v>
      </c>
      <c r="H60" s="262" t="s">
        <v>375</v>
      </c>
      <c r="I60" s="262" t="s">
        <v>279</v>
      </c>
      <c r="J60" s="262" t="s">
        <v>508</v>
      </c>
      <c r="K60" s="264" t="s">
        <v>273</v>
      </c>
    </row>
    <row r="61" spans="1:11" ht="13.5" thickBot="1" x14ac:dyDescent="0.25">
      <c r="A61" s="262" t="s">
        <v>502</v>
      </c>
      <c r="B61" s="263" t="s">
        <v>685</v>
      </c>
      <c r="C61" s="262" t="s">
        <v>686</v>
      </c>
      <c r="D61" s="262" t="s">
        <v>687</v>
      </c>
      <c r="E61" s="262" t="s">
        <v>269</v>
      </c>
      <c r="F61" s="262" t="s">
        <v>270</v>
      </c>
      <c r="G61" s="262" t="s">
        <v>375</v>
      </c>
      <c r="H61" s="262" t="s">
        <v>375</v>
      </c>
      <c r="I61" s="262" t="s">
        <v>279</v>
      </c>
      <c r="J61" s="262" t="s">
        <v>619</v>
      </c>
      <c r="K61" s="264" t="s">
        <v>662</v>
      </c>
    </row>
    <row r="62" spans="1:11" ht="13.5" thickBot="1" x14ac:dyDescent="0.25">
      <c r="A62" s="262" t="s">
        <v>502</v>
      </c>
      <c r="B62" s="263" t="s">
        <v>688</v>
      </c>
      <c r="C62" s="262" t="s">
        <v>652</v>
      </c>
      <c r="D62" s="262" t="s">
        <v>689</v>
      </c>
      <c r="E62" s="262" t="s">
        <v>269</v>
      </c>
      <c r="F62" s="262" t="s">
        <v>270</v>
      </c>
      <c r="G62" s="262" t="s">
        <v>377</v>
      </c>
      <c r="H62" s="262" t="s">
        <v>690</v>
      </c>
      <c r="I62" s="262" t="s">
        <v>272</v>
      </c>
      <c r="J62" s="262" t="s">
        <v>508</v>
      </c>
      <c r="K62" s="264" t="s">
        <v>564</v>
      </c>
    </row>
    <row r="63" spans="1:11" ht="13.5" thickBot="1" x14ac:dyDescent="0.25">
      <c r="A63" s="262" t="s">
        <v>502</v>
      </c>
      <c r="B63" s="263" t="s">
        <v>691</v>
      </c>
      <c r="C63" s="262" t="s">
        <v>692</v>
      </c>
      <c r="D63" s="262" t="s">
        <v>693</v>
      </c>
      <c r="E63" s="262" t="s">
        <v>269</v>
      </c>
      <c r="F63" s="262" t="s">
        <v>270</v>
      </c>
      <c r="G63" s="262" t="s">
        <v>506</v>
      </c>
      <c r="H63" s="262" t="s">
        <v>694</v>
      </c>
      <c r="I63" s="262" t="s">
        <v>274</v>
      </c>
      <c r="J63" s="262" t="s">
        <v>508</v>
      </c>
      <c r="K63" s="264" t="s">
        <v>534</v>
      </c>
    </row>
    <row r="64" spans="1:11" ht="13.5" thickBot="1" x14ac:dyDescent="0.25">
      <c r="A64" s="262" t="s">
        <v>502</v>
      </c>
      <c r="B64" s="263" t="s">
        <v>695</v>
      </c>
      <c r="C64" s="262" t="s">
        <v>696</v>
      </c>
      <c r="D64" s="262" t="s">
        <v>697</v>
      </c>
      <c r="E64" s="262" t="s">
        <v>269</v>
      </c>
      <c r="F64" s="262" t="s">
        <v>270</v>
      </c>
      <c r="G64" s="262" t="s">
        <v>506</v>
      </c>
      <c r="H64" s="262" t="s">
        <v>698</v>
      </c>
      <c r="I64" s="262" t="s">
        <v>274</v>
      </c>
      <c r="J64" s="262" t="s">
        <v>508</v>
      </c>
      <c r="K64" s="264" t="s">
        <v>534</v>
      </c>
    </row>
    <row r="65" spans="1:11" ht="13.5" thickBot="1" x14ac:dyDescent="0.25">
      <c r="A65" s="262" t="s">
        <v>502</v>
      </c>
      <c r="B65" s="263" t="s">
        <v>699</v>
      </c>
      <c r="C65" s="262" t="s">
        <v>700</v>
      </c>
      <c r="D65" s="262" t="s">
        <v>701</v>
      </c>
      <c r="E65" s="262" t="s">
        <v>269</v>
      </c>
      <c r="F65" s="262" t="s">
        <v>270</v>
      </c>
      <c r="G65" s="262" t="s">
        <v>375</v>
      </c>
      <c r="H65" s="262" t="s">
        <v>375</v>
      </c>
      <c r="I65" s="262" t="s">
        <v>279</v>
      </c>
      <c r="J65" s="262" t="s">
        <v>508</v>
      </c>
      <c r="K65" s="264" t="s">
        <v>534</v>
      </c>
    </row>
    <row r="66" spans="1:11" ht="13.5" thickBot="1" x14ac:dyDescent="0.25">
      <c r="A66" s="262" t="s">
        <v>502</v>
      </c>
      <c r="B66" s="263" t="s">
        <v>702</v>
      </c>
      <c r="C66" s="262" t="s">
        <v>703</v>
      </c>
      <c r="D66" s="262" t="s">
        <v>704</v>
      </c>
      <c r="E66" s="262" t="s">
        <v>269</v>
      </c>
      <c r="F66" s="262" t="s">
        <v>270</v>
      </c>
      <c r="G66" s="262" t="s">
        <v>375</v>
      </c>
      <c r="H66" s="262" t="s">
        <v>375</v>
      </c>
      <c r="I66" s="262" t="s">
        <v>272</v>
      </c>
      <c r="J66" s="262" t="s">
        <v>508</v>
      </c>
      <c r="K66" s="264" t="s">
        <v>273</v>
      </c>
    </row>
    <row r="67" spans="1:11" ht="13.5" thickBot="1" x14ac:dyDescent="0.25">
      <c r="A67" s="262" t="s">
        <v>502</v>
      </c>
      <c r="B67" s="263" t="s">
        <v>705</v>
      </c>
      <c r="C67" s="262" t="s">
        <v>301</v>
      </c>
      <c r="D67" s="262" t="s">
        <v>706</v>
      </c>
      <c r="E67" s="262" t="s">
        <v>269</v>
      </c>
      <c r="F67" s="262" t="s">
        <v>270</v>
      </c>
      <c r="G67" s="262" t="s">
        <v>375</v>
      </c>
      <c r="H67" s="262" t="s">
        <v>375</v>
      </c>
      <c r="I67" s="262" t="s">
        <v>279</v>
      </c>
      <c r="J67" s="262" t="s">
        <v>508</v>
      </c>
      <c r="K67" s="264" t="s">
        <v>492</v>
      </c>
    </row>
    <row r="68" spans="1:11" ht="13.5" thickBot="1" x14ac:dyDescent="0.25">
      <c r="A68" s="262" t="s">
        <v>502</v>
      </c>
      <c r="B68" s="263" t="s">
        <v>707</v>
      </c>
      <c r="C68" s="262" t="s">
        <v>708</v>
      </c>
      <c r="D68" s="262" t="s">
        <v>709</v>
      </c>
      <c r="E68" s="262" t="s">
        <v>269</v>
      </c>
      <c r="F68" s="262" t="s">
        <v>270</v>
      </c>
      <c r="G68" s="262" t="s">
        <v>375</v>
      </c>
      <c r="H68" s="262" t="s">
        <v>375</v>
      </c>
      <c r="I68" s="262" t="s">
        <v>279</v>
      </c>
      <c r="J68" s="262" t="s">
        <v>508</v>
      </c>
      <c r="K68" s="264" t="s">
        <v>492</v>
      </c>
    </row>
    <row r="69" spans="1:11" ht="13.5" thickBot="1" x14ac:dyDescent="0.25">
      <c r="A69" s="262" t="s">
        <v>502</v>
      </c>
      <c r="B69" s="263" t="s">
        <v>710</v>
      </c>
      <c r="C69" s="262" t="s">
        <v>711</v>
      </c>
      <c r="D69" s="262" t="s">
        <v>712</v>
      </c>
      <c r="E69" s="262" t="s">
        <v>269</v>
      </c>
      <c r="F69" s="262" t="s">
        <v>270</v>
      </c>
      <c r="G69" s="262" t="s">
        <v>375</v>
      </c>
      <c r="H69" s="262" t="s">
        <v>375</v>
      </c>
      <c r="I69" s="262" t="s">
        <v>279</v>
      </c>
      <c r="J69" s="262" t="s">
        <v>508</v>
      </c>
      <c r="K69" s="264" t="s">
        <v>569</v>
      </c>
    </row>
    <row r="70" spans="1:11" ht="13.5" thickBot="1" x14ac:dyDescent="0.25">
      <c r="A70" s="262" t="s">
        <v>502</v>
      </c>
      <c r="B70" s="263" t="s">
        <v>713</v>
      </c>
      <c r="C70" s="262" t="s">
        <v>304</v>
      </c>
      <c r="D70" s="262" t="s">
        <v>714</v>
      </c>
      <c r="E70" s="262" t="s">
        <v>269</v>
      </c>
      <c r="F70" s="262" t="s">
        <v>270</v>
      </c>
      <c r="G70" s="262" t="s">
        <v>375</v>
      </c>
      <c r="H70" s="262" t="s">
        <v>375</v>
      </c>
      <c r="I70" s="262" t="s">
        <v>279</v>
      </c>
      <c r="J70" s="262" t="s">
        <v>508</v>
      </c>
      <c r="K70" s="264" t="s">
        <v>715</v>
      </c>
    </row>
    <row r="71" spans="1:11" ht="13.5" thickBot="1" x14ac:dyDescent="0.25">
      <c r="A71" s="262" t="s">
        <v>502</v>
      </c>
      <c r="B71" s="263" t="s">
        <v>716</v>
      </c>
      <c r="C71" s="262" t="s">
        <v>717</v>
      </c>
      <c r="D71" s="262" t="s">
        <v>718</v>
      </c>
      <c r="E71" s="262" t="s">
        <v>269</v>
      </c>
      <c r="F71" s="262" t="s">
        <v>270</v>
      </c>
      <c r="G71" s="262" t="s">
        <v>375</v>
      </c>
      <c r="H71" s="262" t="s">
        <v>375</v>
      </c>
      <c r="I71" s="262" t="s">
        <v>279</v>
      </c>
      <c r="J71" s="262" t="s">
        <v>508</v>
      </c>
      <c r="K71" s="264" t="s">
        <v>569</v>
      </c>
    </row>
    <row r="72" spans="1:11" ht="13.5" thickBot="1" x14ac:dyDescent="0.25">
      <c r="A72" s="262" t="s">
        <v>502</v>
      </c>
      <c r="B72" s="263" t="s">
        <v>719</v>
      </c>
      <c r="C72" s="262" t="s">
        <v>287</v>
      </c>
      <c r="D72" s="262" t="s">
        <v>720</v>
      </c>
      <c r="E72" s="262" t="s">
        <v>269</v>
      </c>
      <c r="F72" s="262" t="s">
        <v>270</v>
      </c>
      <c r="G72" s="262" t="s">
        <v>375</v>
      </c>
      <c r="H72" s="262" t="s">
        <v>375</v>
      </c>
      <c r="I72" s="262" t="s">
        <v>279</v>
      </c>
      <c r="J72" s="262" t="s">
        <v>508</v>
      </c>
      <c r="K72" s="264" t="s">
        <v>579</v>
      </c>
    </row>
    <row r="73" spans="1:11" ht="13.5" thickBot="1" x14ac:dyDescent="0.25">
      <c r="A73" s="262" t="s">
        <v>502</v>
      </c>
      <c r="B73" s="263" t="s">
        <v>721</v>
      </c>
      <c r="C73" s="262" t="s">
        <v>722</v>
      </c>
      <c r="D73" s="262" t="s">
        <v>723</v>
      </c>
      <c r="E73" s="262" t="s">
        <v>269</v>
      </c>
      <c r="F73" s="262" t="s">
        <v>270</v>
      </c>
      <c r="G73" s="262" t="s">
        <v>375</v>
      </c>
      <c r="H73" s="262" t="s">
        <v>375</v>
      </c>
      <c r="I73" s="262" t="s">
        <v>279</v>
      </c>
      <c r="J73" s="262" t="s">
        <v>619</v>
      </c>
      <c r="K73" s="264" t="s">
        <v>273</v>
      </c>
    </row>
    <row r="74" spans="1:11" ht="13.5" thickBot="1" x14ac:dyDescent="0.25">
      <c r="A74" s="262" t="s">
        <v>502</v>
      </c>
      <c r="B74" s="263" t="s">
        <v>724</v>
      </c>
      <c r="C74" s="262" t="s">
        <v>725</v>
      </c>
      <c r="D74" s="262" t="s">
        <v>726</v>
      </c>
      <c r="E74" s="262" t="s">
        <v>269</v>
      </c>
      <c r="F74" s="262" t="s">
        <v>270</v>
      </c>
      <c r="G74" s="262" t="s">
        <v>375</v>
      </c>
      <c r="H74" s="262" t="s">
        <v>375</v>
      </c>
      <c r="I74" s="262" t="s">
        <v>279</v>
      </c>
      <c r="J74" s="262" t="s">
        <v>508</v>
      </c>
      <c r="K74" s="264" t="s">
        <v>611</v>
      </c>
    </row>
    <row r="75" spans="1:11" ht="13.5" thickBot="1" x14ac:dyDescent="0.25">
      <c r="A75" s="262" t="s">
        <v>502</v>
      </c>
      <c r="B75" s="263" t="s">
        <v>727</v>
      </c>
      <c r="C75" s="262" t="s">
        <v>728</v>
      </c>
      <c r="D75" s="262" t="s">
        <v>729</v>
      </c>
      <c r="E75" s="262" t="s">
        <v>277</v>
      </c>
      <c r="F75" s="262" t="s">
        <v>270</v>
      </c>
      <c r="G75" s="262" t="s">
        <v>375</v>
      </c>
      <c r="H75" s="262" t="s">
        <v>375</v>
      </c>
      <c r="I75" s="262" t="s">
        <v>279</v>
      </c>
      <c r="J75" s="262" t="s">
        <v>508</v>
      </c>
      <c r="K75" s="264" t="s">
        <v>273</v>
      </c>
    </row>
    <row r="76" spans="1:11" ht="13.5" thickBot="1" x14ac:dyDescent="0.25">
      <c r="A76" s="262" t="s">
        <v>502</v>
      </c>
      <c r="B76" s="263" t="s">
        <v>730</v>
      </c>
      <c r="C76" s="262" t="s">
        <v>323</v>
      </c>
      <c r="D76" s="262" t="s">
        <v>731</v>
      </c>
      <c r="E76" s="262" t="s">
        <v>269</v>
      </c>
      <c r="F76" s="262" t="s">
        <v>270</v>
      </c>
      <c r="G76" s="262" t="s">
        <v>506</v>
      </c>
      <c r="H76" s="262" t="s">
        <v>732</v>
      </c>
      <c r="I76" s="262" t="s">
        <v>274</v>
      </c>
      <c r="J76" s="262" t="s">
        <v>508</v>
      </c>
      <c r="K76" s="264" t="s">
        <v>733</v>
      </c>
    </row>
    <row r="77" spans="1:11" ht="13.5" thickBot="1" x14ac:dyDescent="0.25">
      <c r="A77" s="262" t="s">
        <v>502</v>
      </c>
      <c r="B77" s="263" t="s">
        <v>734</v>
      </c>
      <c r="C77" s="262" t="s">
        <v>735</v>
      </c>
      <c r="D77" s="262" t="s">
        <v>736</v>
      </c>
      <c r="E77" s="262" t="s">
        <v>269</v>
      </c>
      <c r="F77" s="262" t="s">
        <v>270</v>
      </c>
      <c r="G77" s="262" t="s">
        <v>375</v>
      </c>
      <c r="H77" s="262" t="s">
        <v>375</v>
      </c>
      <c r="I77" s="262" t="s">
        <v>279</v>
      </c>
      <c r="J77" s="262" t="s">
        <v>508</v>
      </c>
      <c r="K77" s="264" t="s">
        <v>564</v>
      </c>
    </row>
    <row r="78" spans="1:11" ht="13.5" thickBot="1" x14ac:dyDescent="0.25">
      <c r="A78" s="262" t="s">
        <v>502</v>
      </c>
      <c r="B78" s="263" t="s">
        <v>737</v>
      </c>
      <c r="C78" s="262" t="s">
        <v>738</v>
      </c>
      <c r="D78" s="262" t="s">
        <v>739</v>
      </c>
      <c r="E78" s="262" t="s">
        <v>269</v>
      </c>
      <c r="F78" s="262" t="s">
        <v>270</v>
      </c>
      <c r="G78" s="262" t="s">
        <v>375</v>
      </c>
      <c r="H78" s="262" t="s">
        <v>375</v>
      </c>
      <c r="I78" s="262" t="s">
        <v>279</v>
      </c>
      <c r="J78" s="262" t="s">
        <v>508</v>
      </c>
      <c r="K78" s="264" t="s">
        <v>564</v>
      </c>
    </row>
    <row r="79" spans="1:11" ht="13.5" thickBot="1" x14ac:dyDescent="0.25">
      <c r="A79" s="262" t="s">
        <v>502</v>
      </c>
      <c r="B79" s="263" t="s">
        <v>740</v>
      </c>
      <c r="C79" s="262" t="s">
        <v>741</v>
      </c>
      <c r="D79" s="262" t="s">
        <v>742</v>
      </c>
      <c r="E79" s="262" t="s">
        <v>277</v>
      </c>
      <c r="F79" s="262" t="s">
        <v>270</v>
      </c>
      <c r="G79" s="262" t="s">
        <v>375</v>
      </c>
      <c r="H79" s="262" t="s">
        <v>375</v>
      </c>
      <c r="I79" s="262" t="s">
        <v>279</v>
      </c>
      <c r="J79" s="262" t="s">
        <v>508</v>
      </c>
      <c r="K79" s="264" t="s">
        <v>273</v>
      </c>
    </row>
    <row r="80" spans="1:11" ht="13.5" thickBot="1" x14ac:dyDescent="0.25">
      <c r="A80" s="262" t="s">
        <v>502</v>
      </c>
      <c r="B80" s="263" t="s">
        <v>743</v>
      </c>
      <c r="C80" s="262" t="s">
        <v>625</v>
      </c>
      <c r="D80" s="262" t="s">
        <v>744</v>
      </c>
      <c r="E80" s="262" t="s">
        <v>269</v>
      </c>
      <c r="F80" s="262" t="s">
        <v>270</v>
      </c>
      <c r="G80" s="262" t="s">
        <v>506</v>
      </c>
      <c r="H80" s="262" t="s">
        <v>745</v>
      </c>
      <c r="I80" s="262" t="s">
        <v>274</v>
      </c>
      <c r="J80" s="262" t="s">
        <v>508</v>
      </c>
      <c r="K80" s="264" t="s">
        <v>746</v>
      </c>
    </row>
    <row r="81" spans="1:11" ht="13.5" thickBot="1" x14ac:dyDescent="0.25">
      <c r="A81" s="262" t="s">
        <v>502</v>
      </c>
      <c r="B81" s="263" t="s">
        <v>747</v>
      </c>
      <c r="C81" s="262" t="s">
        <v>281</v>
      </c>
      <c r="D81" s="262" t="s">
        <v>748</v>
      </c>
      <c r="E81" s="262" t="s">
        <v>269</v>
      </c>
      <c r="F81" s="262" t="s">
        <v>270</v>
      </c>
      <c r="G81" s="262" t="s">
        <v>375</v>
      </c>
      <c r="H81" s="262" t="s">
        <v>375</v>
      </c>
      <c r="I81" s="262" t="s">
        <v>279</v>
      </c>
      <c r="J81" s="262" t="s">
        <v>603</v>
      </c>
      <c r="K81" s="264" t="s">
        <v>749</v>
      </c>
    </row>
    <row r="82" spans="1:11" ht="13.5" thickBot="1" x14ac:dyDescent="0.25">
      <c r="A82" s="262" t="s">
        <v>502</v>
      </c>
      <c r="B82" s="263" t="s">
        <v>750</v>
      </c>
      <c r="C82" s="262" t="s">
        <v>751</v>
      </c>
      <c r="D82" s="262" t="s">
        <v>752</v>
      </c>
      <c r="E82" s="262" t="s">
        <v>269</v>
      </c>
      <c r="F82" s="262" t="s">
        <v>270</v>
      </c>
      <c r="G82" s="262" t="s">
        <v>375</v>
      </c>
      <c r="H82" s="262" t="s">
        <v>375</v>
      </c>
      <c r="I82" s="262" t="s">
        <v>279</v>
      </c>
      <c r="J82" s="262" t="s">
        <v>508</v>
      </c>
      <c r="K82" s="264" t="s">
        <v>569</v>
      </c>
    </row>
    <row r="83" spans="1:11" ht="13.5" thickBot="1" x14ac:dyDescent="0.25">
      <c r="A83" s="262" t="s">
        <v>502</v>
      </c>
      <c r="B83" s="263" t="s">
        <v>753</v>
      </c>
      <c r="C83" s="262" t="s">
        <v>754</v>
      </c>
      <c r="D83" s="262" t="s">
        <v>755</v>
      </c>
      <c r="E83" s="262" t="s">
        <v>269</v>
      </c>
      <c r="F83" s="262" t="s">
        <v>270</v>
      </c>
      <c r="G83" s="262" t="s">
        <v>375</v>
      </c>
      <c r="H83" s="262" t="s">
        <v>375</v>
      </c>
      <c r="I83" s="262" t="s">
        <v>279</v>
      </c>
      <c r="J83" s="262" t="s">
        <v>508</v>
      </c>
      <c r="K83" s="264" t="s">
        <v>564</v>
      </c>
    </row>
    <row r="84" spans="1:11" ht="13.5" thickBot="1" x14ac:dyDescent="0.25">
      <c r="A84" s="262" t="s">
        <v>502</v>
      </c>
      <c r="B84" s="263" t="s">
        <v>753</v>
      </c>
      <c r="C84" s="262" t="s">
        <v>756</v>
      </c>
      <c r="D84" s="262" t="s">
        <v>757</v>
      </c>
      <c r="E84" s="262" t="s">
        <v>269</v>
      </c>
      <c r="F84" s="262" t="s">
        <v>270</v>
      </c>
      <c r="G84" s="262" t="s">
        <v>375</v>
      </c>
      <c r="H84" s="262" t="s">
        <v>375</v>
      </c>
      <c r="I84" s="262" t="s">
        <v>279</v>
      </c>
      <c r="J84" s="262" t="s">
        <v>508</v>
      </c>
      <c r="K84" s="264" t="s">
        <v>273</v>
      </c>
    </row>
    <row r="85" spans="1:11" ht="13.5" thickBot="1" x14ac:dyDescent="0.25">
      <c r="A85" s="262" t="s">
        <v>502</v>
      </c>
      <c r="B85" s="263" t="s">
        <v>753</v>
      </c>
      <c r="C85" s="262" t="s">
        <v>758</v>
      </c>
      <c r="D85" s="262" t="s">
        <v>759</v>
      </c>
      <c r="E85" s="262" t="s">
        <v>269</v>
      </c>
      <c r="F85" s="262" t="s">
        <v>270</v>
      </c>
      <c r="G85" s="262" t="s">
        <v>377</v>
      </c>
      <c r="H85" s="262" t="s">
        <v>760</v>
      </c>
      <c r="I85" s="262" t="s">
        <v>272</v>
      </c>
      <c r="J85" s="262" t="s">
        <v>508</v>
      </c>
      <c r="K85" s="264" t="s">
        <v>564</v>
      </c>
    </row>
    <row r="86" spans="1:11" ht="13.5" thickBot="1" x14ac:dyDescent="0.25">
      <c r="A86" s="262" t="s">
        <v>502</v>
      </c>
      <c r="B86" s="263" t="s">
        <v>761</v>
      </c>
      <c r="C86" s="262" t="s">
        <v>762</v>
      </c>
      <c r="D86" s="262" t="s">
        <v>763</v>
      </c>
      <c r="E86" s="262" t="s">
        <v>269</v>
      </c>
      <c r="F86" s="262" t="s">
        <v>270</v>
      </c>
      <c r="G86" s="262" t="s">
        <v>375</v>
      </c>
      <c r="H86" s="262" t="s">
        <v>375</v>
      </c>
      <c r="I86" s="262" t="s">
        <v>279</v>
      </c>
      <c r="J86" s="262" t="s">
        <v>508</v>
      </c>
      <c r="K86" s="264" t="s">
        <v>564</v>
      </c>
    </row>
    <row r="87" spans="1:11" ht="13.5" thickBot="1" x14ac:dyDescent="0.25">
      <c r="A87" s="262" t="s">
        <v>502</v>
      </c>
      <c r="B87" s="263" t="s">
        <v>764</v>
      </c>
      <c r="C87" s="262" t="s">
        <v>312</v>
      </c>
      <c r="D87" s="262" t="s">
        <v>765</v>
      </c>
      <c r="E87" s="262" t="s">
        <v>269</v>
      </c>
      <c r="F87" s="262" t="s">
        <v>270</v>
      </c>
      <c r="G87" s="262" t="s">
        <v>375</v>
      </c>
      <c r="H87" s="262" t="s">
        <v>375</v>
      </c>
      <c r="I87" s="262" t="s">
        <v>279</v>
      </c>
      <c r="J87" s="262" t="s">
        <v>766</v>
      </c>
      <c r="K87" s="264" t="s">
        <v>564</v>
      </c>
    </row>
    <row r="88" spans="1:11" ht="13.5" thickBot="1" x14ac:dyDescent="0.25">
      <c r="A88" s="262" t="s">
        <v>502</v>
      </c>
      <c r="B88" s="263" t="s">
        <v>767</v>
      </c>
      <c r="C88" s="262" t="s">
        <v>768</v>
      </c>
      <c r="D88" s="262" t="s">
        <v>769</v>
      </c>
      <c r="E88" s="262" t="s">
        <v>269</v>
      </c>
      <c r="F88" s="262" t="s">
        <v>270</v>
      </c>
      <c r="G88" s="262" t="s">
        <v>375</v>
      </c>
      <c r="H88" s="262" t="s">
        <v>375</v>
      </c>
      <c r="I88" s="262" t="s">
        <v>279</v>
      </c>
      <c r="J88" s="262" t="s">
        <v>508</v>
      </c>
      <c r="K88" s="264" t="s">
        <v>534</v>
      </c>
    </row>
    <row r="89" spans="1:11" ht="13.5" thickBot="1" x14ac:dyDescent="0.25">
      <c r="A89" s="262" t="s">
        <v>502</v>
      </c>
      <c r="B89" s="263" t="s">
        <v>770</v>
      </c>
      <c r="C89" s="262" t="s">
        <v>771</v>
      </c>
      <c r="D89" s="262" t="s">
        <v>772</v>
      </c>
      <c r="E89" s="262" t="s">
        <v>269</v>
      </c>
      <c r="F89" s="262" t="s">
        <v>270</v>
      </c>
      <c r="G89" s="262" t="s">
        <v>506</v>
      </c>
      <c r="H89" s="262" t="s">
        <v>381</v>
      </c>
      <c r="I89" s="262" t="s">
        <v>274</v>
      </c>
      <c r="J89" s="262" t="s">
        <v>271</v>
      </c>
      <c r="K89" s="264" t="s">
        <v>398</v>
      </c>
    </row>
    <row r="90" spans="1:11" ht="13.5" thickBot="1" x14ac:dyDescent="0.25">
      <c r="A90" s="262" t="s">
        <v>502</v>
      </c>
      <c r="B90" s="263" t="s">
        <v>773</v>
      </c>
      <c r="C90" s="262" t="s">
        <v>774</v>
      </c>
      <c r="D90" s="262" t="s">
        <v>775</v>
      </c>
      <c r="E90" s="262" t="s">
        <v>277</v>
      </c>
      <c r="F90" s="262" t="s">
        <v>270</v>
      </c>
      <c r="G90" s="262" t="s">
        <v>375</v>
      </c>
      <c r="H90" s="262" t="s">
        <v>375</v>
      </c>
      <c r="I90" s="262" t="s">
        <v>279</v>
      </c>
      <c r="J90" s="262" t="s">
        <v>508</v>
      </c>
      <c r="K90" s="264" t="s">
        <v>273</v>
      </c>
    </row>
    <row r="91" spans="1:11" ht="13.5" thickBot="1" x14ac:dyDescent="0.25">
      <c r="A91" s="262" t="s">
        <v>502</v>
      </c>
      <c r="B91" s="263" t="s">
        <v>776</v>
      </c>
      <c r="C91" s="262" t="s">
        <v>777</v>
      </c>
      <c r="D91" s="262" t="s">
        <v>778</v>
      </c>
      <c r="E91" s="262" t="s">
        <v>269</v>
      </c>
      <c r="F91" s="262" t="s">
        <v>270</v>
      </c>
      <c r="G91" s="262" t="s">
        <v>375</v>
      </c>
      <c r="H91" s="262" t="s">
        <v>375</v>
      </c>
      <c r="I91" s="262" t="s">
        <v>279</v>
      </c>
      <c r="J91" s="262" t="s">
        <v>508</v>
      </c>
      <c r="K91" s="264" t="s">
        <v>492</v>
      </c>
    </row>
    <row r="92" spans="1:11" ht="13.5" thickBot="1" x14ac:dyDescent="0.25">
      <c r="A92" s="262" t="s">
        <v>502</v>
      </c>
      <c r="B92" s="263" t="s">
        <v>779</v>
      </c>
      <c r="C92" s="262" t="s">
        <v>617</v>
      </c>
      <c r="D92" s="262" t="s">
        <v>780</v>
      </c>
      <c r="E92" s="262" t="s">
        <v>269</v>
      </c>
      <c r="F92" s="262" t="s">
        <v>270</v>
      </c>
      <c r="G92" s="262" t="s">
        <v>506</v>
      </c>
      <c r="H92" s="262" t="s">
        <v>781</v>
      </c>
      <c r="I92" s="262" t="s">
        <v>274</v>
      </c>
      <c r="J92" s="262" t="s">
        <v>508</v>
      </c>
      <c r="K92" s="264" t="s">
        <v>655</v>
      </c>
    </row>
    <row r="93" spans="1:11" ht="13.5" thickBot="1" x14ac:dyDescent="0.25">
      <c r="A93" s="262" t="s">
        <v>502</v>
      </c>
      <c r="B93" s="263" t="s">
        <v>782</v>
      </c>
      <c r="C93" s="262" t="s">
        <v>783</v>
      </c>
      <c r="D93" s="262" t="s">
        <v>784</v>
      </c>
      <c r="E93" s="262" t="s">
        <v>269</v>
      </c>
      <c r="F93" s="262" t="s">
        <v>270</v>
      </c>
      <c r="G93" s="262" t="s">
        <v>374</v>
      </c>
      <c r="H93" s="262" t="s">
        <v>785</v>
      </c>
      <c r="I93" s="262" t="s">
        <v>272</v>
      </c>
      <c r="J93" s="262" t="s">
        <v>508</v>
      </c>
      <c r="K93" s="264" t="s">
        <v>569</v>
      </c>
    </row>
    <row r="94" spans="1:11" ht="13.5" thickBot="1" x14ac:dyDescent="0.25">
      <c r="A94" s="262" t="s">
        <v>502</v>
      </c>
      <c r="B94" s="263" t="s">
        <v>786</v>
      </c>
      <c r="C94" s="262" t="s">
        <v>787</v>
      </c>
      <c r="D94" s="262" t="s">
        <v>788</v>
      </c>
      <c r="E94" s="262" t="s">
        <v>269</v>
      </c>
      <c r="F94" s="262" t="s">
        <v>270</v>
      </c>
      <c r="G94" s="262" t="s">
        <v>375</v>
      </c>
      <c r="H94" s="262" t="s">
        <v>375</v>
      </c>
      <c r="I94" s="262" t="s">
        <v>279</v>
      </c>
      <c r="J94" s="262" t="s">
        <v>508</v>
      </c>
      <c r="K94" s="264" t="s">
        <v>623</v>
      </c>
    </row>
    <row r="95" spans="1:11" ht="13.5" thickBot="1" x14ac:dyDescent="0.25">
      <c r="A95" s="262" t="s">
        <v>502</v>
      </c>
      <c r="B95" s="263" t="s">
        <v>789</v>
      </c>
      <c r="C95" s="262" t="s">
        <v>790</v>
      </c>
      <c r="D95" s="262" t="s">
        <v>791</v>
      </c>
      <c r="E95" s="262" t="s">
        <v>269</v>
      </c>
      <c r="F95" s="262" t="s">
        <v>270</v>
      </c>
      <c r="G95" s="262" t="s">
        <v>375</v>
      </c>
      <c r="H95" s="262" t="s">
        <v>375</v>
      </c>
      <c r="I95" s="262" t="s">
        <v>279</v>
      </c>
      <c r="J95" s="262" t="s">
        <v>508</v>
      </c>
      <c r="K95" s="264" t="s">
        <v>273</v>
      </c>
    </row>
    <row r="96" spans="1:11" ht="13.5" thickBot="1" x14ac:dyDescent="0.25">
      <c r="A96" s="262" t="s">
        <v>502</v>
      </c>
      <c r="B96" s="263" t="s">
        <v>792</v>
      </c>
      <c r="C96" s="262" t="s">
        <v>793</v>
      </c>
      <c r="D96" s="262" t="s">
        <v>794</v>
      </c>
      <c r="E96" s="262" t="s">
        <v>269</v>
      </c>
      <c r="F96" s="262" t="s">
        <v>270</v>
      </c>
      <c r="G96" s="262" t="s">
        <v>375</v>
      </c>
      <c r="H96" s="262" t="s">
        <v>375</v>
      </c>
      <c r="I96" s="262" t="s">
        <v>279</v>
      </c>
      <c r="J96" s="262" t="s">
        <v>524</v>
      </c>
      <c r="K96" s="264" t="s">
        <v>611</v>
      </c>
    </row>
    <row r="97" spans="1:11" ht="13.5" thickBot="1" x14ac:dyDescent="0.25">
      <c r="A97" s="262" t="s">
        <v>502</v>
      </c>
      <c r="B97" s="263" t="s">
        <v>795</v>
      </c>
      <c r="C97" s="262" t="s">
        <v>302</v>
      </c>
      <c r="D97" s="262" t="s">
        <v>796</v>
      </c>
      <c r="E97" s="262" t="s">
        <v>269</v>
      </c>
      <c r="F97" s="262" t="s">
        <v>270</v>
      </c>
      <c r="G97" s="262" t="s">
        <v>375</v>
      </c>
      <c r="H97" s="262" t="s">
        <v>375</v>
      </c>
      <c r="I97" s="262" t="s">
        <v>274</v>
      </c>
      <c r="J97" s="262" t="s">
        <v>508</v>
      </c>
      <c r="K97" s="264" t="s">
        <v>273</v>
      </c>
    </row>
    <row r="98" spans="1:11" ht="13.5" thickBot="1" x14ac:dyDescent="0.25">
      <c r="A98" s="262" t="s">
        <v>502</v>
      </c>
      <c r="B98" s="263" t="s">
        <v>309</v>
      </c>
      <c r="C98" s="262" t="s">
        <v>797</v>
      </c>
      <c r="D98" s="262" t="s">
        <v>798</v>
      </c>
      <c r="E98" s="262" t="s">
        <v>269</v>
      </c>
      <c r="F98" s="262" t="s">
        <v>270</v>
      </c>
      <c r="G98" s="262" t="s">
        <v>375</v>
      </c>
      <c r="H98" s="262" t="s">
        <v>375</v>
      </c>
      <c r="I98" s="262" t="s">
        <v>279</v>
      </c>
      <c r="J98" s="262" t="s">
        <v>271</v>
      </c>
      <c r="K98" s="264" t="s">
        <v>273</v>
      </c>
    </row>
    <row r="99" spans="1:11" ht="13.5" thickBot="1" x14ac:dyDescent="0.25">
      <c r="A99" s="262" t="s">
        <v>502</v>
      </c>
      <c r="B99" s="263" t="s">
        <v>799</v>
      </c>
      <c r="C99" s="262" t="s">
        <v>800</v>
      </c>
      <c r="D99" s="262" t="s">
        <v>801</v>
      </c>
      <c r="E99" s="262" t="s">
        <v>269</v>
      </c>
      <c r="F99" s="262" t="s">
        <v>270</v>
      </c>
      <c r="G99" s="262" t="s">
        <v>375</v>
      </c>
      <c r="H99" s="262" t="s">
        <v>375</v>
      </c>
      <c r="I99" s="262" t="s">
        <v>279</v>
      </c>
      <c r="J99" s="262" t="s">
        <v>766</v>
      </c>
      <c r="K99" s="264" t="s">
        <v>569</v>
      </c>
    </row>
    <row r="100" spans="1:11" ht="13.5" thickBot="1" x14ac:dyDescent="0.25">
      <c r="A100" s="262" t="s">
        <v>502</v>
      </c>
      <c r="B100" s="263" t="s">
        <v>802</v>
      </c>
      <c r="C100" s="262" t="s">
        <v>320</v>
      </c>
      <c r="D100" s="262" t="s">
        <v>803</v>
      </c>
      <c r="E100" s="262" t="s">
        <v>269</v>
      </c>
      <c r="F100" s="262" t="s">
        <v>270</v>
      </c>
      <c r="G100" s="262" t="s">
        <v>375</v>
      </c>
      <c r="H100" s="262" t="s">
        <v>375</v>
      </c>
      <c r="I100" s="262" t="s">
        <v>279</v>
      </c>
      <c r="J100" s="262" t="s">
        <v>271</v>
      </c>
      <c r="K100" s="264" t="s">
        <v>492</v>
      </c>
    </row>
    <row r="101" spans="1:11" ht="13.5" thickBot="1" x14ac:dyDescent="0.25">
      <c r="A101" s="262" t="s">
        <v>502</v>
      </c>
      <c r="B101" s="263" t="s">
        <v>804</v>
      </c>
      <c r="C101" s="262" t="s">
        <v>316</v>
      </c>
      <c r="D101" s="262" t="s">
        <v>805</v>
      </c>
      <c r="E101" s="262" t="s">
        <v>269</v>
      </c>
      <c r="F101" s="262" t="s">
        <v>270</v>
      </c>
      <c r="G101" s="262" t="s">
        <v>375</v>
      </c>
      <c r="H101" s="262" t="s">
        <v>375</v>
      </c>
      <c r="I101" s="262" t="s">
        <v>279</v>
      </c>
      <c r="J101" s="262" t="s">
        <v>615</v>
      </c>
      <c r="K101" s="264" t="s">
        <v>273</v>
      </c>
    </row>
    <row r="102" spans="1:11" ht="13.5" thickBot="1" x14ac:dyDescent="0.25">
      <c r="A102" s="262" t="s">
        <v>502</v>
      </c>
      <c r="B102" s="263" t="s">
        <v>806</v>
      </c>
      <c r="C102" s="262" t="s">
        <v>807</v>
      </c>
      <c r="D102" s="262" t="s">
        <v>808</v>
      </c>
      <c r="E102" s="262" t="s">
        <v>269</v>
      </c>
      <c r="F102" s="262" t="s">
        <v>270</v>
      </c>
      <c r="G102" s="262" t="s">
        <v>375</v>
      </c>
      <c r="H102" s="262" t="s">
        <v>375</v>
      </c>
      <c r="I102" s="262" t="s">
        <v>279</v>
      </c>
      <c r="J102" s="262" t="s">
        <v>508</v>
      </c>
      <c r="K102" s="264" t="s">
        <v>492</v>
      </c>
    </row>
    <row r="103" spans="1:11" ht="13.5" thickBot="1" x14ac:dyDescent="0.25">
      <c r="A103" s="262" t="s">
        <v>502</v>
      </c>
      <c r="B103" s="263" t="s">
        <v>806</v>
      </c>
      <c r="C103" s="262" t="s">
        <v>809</v>
      </c>
      <c r="D103" s="262" t="s">
        <v>810</v>
      </c>
      <c r="E103" s="262" t="s">
        <v>269</v>
      </c>
      <c r="F103" s="262" t="s">
        <v>270</v>
      </c>
      <c r="G103" s="262" t="s">
        <v>375</v>
      </c>
      <c r="H103" s="262" t="s">
        <v>375</v>
      </c>
      <c r="I103" s="262" t="s">
        <v>274</v>
      </c>
      <c r="J103" s="262" t="s">
        <v>508</v>
      </c>
      <c r="K103" s="264" t="s">
        <v>273</v>
      </c>
    </row>
    <row r="104" spans="1:11" ht="13.5" thickBot="1" x14ac:dyDescent="0.25">
      <c r="A104" s="262" t="s">
        <v>502</v>
      </c>
      <c r="B104" s="263" t="s">
        <v>811</v>
      </c>
      <c r="C104" s="262" t="s">
        <v>812</v>
      </c>
      <c r="D104" s="262" t="s">
        <v>813</v>
      </c>
      <c r="E104" s="262" t="s">
        <v>269</v>
      </c>
      <c r="F104" s="262" t="s">
        <v>270</v>
      </c>
      <c r="G104" s="262" t="s">
        <v>375</v>
      </c>
      <c r="H104" s="262" t="s">
        <v>375</v>
      </c>
      <c r="I104" s="262" t="s">
        <v>279</v>
      </c>
      <c r="J104" s="262" t="s">
        <v>508</v>
      </c>
      <c r="K104" s="264" t="s">
        <v>273</v>
      </c>
    </row>
    <row r="105" spans="1:11" ht="13.5" thickBot="1" x14ac:dyDescent="0.25">
      <c r="A105" s="262" t="s">
        <v>502</v>
      </c>
      <c r="B105" s="263" t="s">
        <v>814</v>
      </c>
      <c r="C105" s="262" t="s">
        <v>815</v>
      </c>
      <c r="D105" s="262" t="s">
        <v>816</v>
      </c>
      <c r="E105" s="262" t="s">
        <v>269</v>
      </c>
      <c r="F105" s="262" t="s">
        <v>270</v>
      </c>
      <c r="G105" s="262" t="s">
        <v>375</v>
      </c>
      <c r="H105" s="262" t="s">
        <v>375</v>
      </c>
      <c r="I105" s="262" t="s">
        <v>279</v>
      </c>
      <c r="J105" s="262" t="s">
        <v>508</v>
      </c>
      <c r="K105" s="264" t="s">
        <v>273</v>
      </c>
    </row>
    <row r="106" spans="1:11" ht="13.5" thickBot="1" x14ac:dyDescent="0.25">
      <c r="A106" s="262" t="s">
        <v>502</v>
      </c>
      <c r="B106" s="263" t="s">
        <v>817</v>
      </c>
      <c r="C106" s="262" t="s">
        <v>818</v>
      </c>
      <c r="D106" s="262" t="s">
        <v>819</v>
      </c>
      <c r="E106" s="262" t="s">
        <v>269</v>
      </c>
      <c r="F106" s="262" t="s">
        <v>270</v>
      </c>
      <c r="G106" s="262" t="s">
        <v>506</v>
      </c>
      <c r="H106" s="262" t="s">
        <v>820</v>
      </c>
      <c r="I106" s="262" t="s">
        <v>274</v>
      </c>
      <c r="J106" s="262" t="s">
        <v>508</v>
      </c>
      <c r="K106" s="264" t="s">
        <v>538</v>
      </c>
    </row>
    <row r="107" spans="1:11" ht="13.5" thickBot="1" x14ac:dyDescent="0.25">
      <c r="A107" s="262" t="s">
        <v>502</v>
      </c>
      <c r="B107" s="263" t="s">
        <v>821</v>
      </c>
      <c r="C107" s="262" t="s">
        <v>822</v>
      </c>
      <c r="D107" s="262" t="s">
        <v>823</v>
      </c>
      <c r="E107" s="262" t="s">
        <v>269</v>
      </c>
      <c r="F107" s="262" t="s">
        <v>270</v>
      </c>
      <c r="G107" s="262" t="s">
        <v>375</v>
      </c>
      <c r="H107" s="262" t="s">
        <v>375</v>
      </c>
      <c r="I107" s="262" t="s">
        <v>279</v>
      </c>
      <c r="J107" s="262" t="s">
        <v>508</v>
      </c>
      <c r="K107" s="264" t="s">
        <v>492</v>
      </c>
    </row>
    <row r="108" spans="1:11" ht="13.5" thickBot="1" x14ac:dyDescent="0.25">
      <c r="A108" s="262" t="s">
        <v>502</v>
      </c>
      <c r="B108" s="263" t="s">
        <v>294</v>
      </c>
      <c r="C108" s="262" t="s">
        <v>293</v>
      </c>
      <c r="D108" s="262" t="s">
        <v>824</v>
      </c>
      <c r="E108" s="262" t="s">
        <v>269</v>
      </c>
      <c r="F108" s="262" t="s">
        <v>270</v>
      </c>
      <c r="G108" s="262" t="s">
        <v>375</v>
      </c>
      <c r="H108" s="262" t="s">
        <v>375</v>
      </c>
      <c r="I108" s="262" t="s">
        <v>279</v>
      </c>
      <c r="J108" s="262" t="s">
        <v>508</v>
      </c>
      <c r="K108" s="264" t="s">
        <v>273</v>
      </c>
    </row>
    <row r="109" spans="1:11" ht="13.5" thickBot="1" x14ac:dyDescent="0.25">
      <c r="A109" s="262" t="s">
        <v>502</v>
      </c>
      <c r="B109" s="263" t="s">
        <v>294</v>
      </c>
      <c r="C109" s="262" t="s">
        <v>825</v>
      </c>
      <c r="D109" s="262" t="s">
        <v>826</v>
      </c>
      <c r="E109" s="262" t="s">
        <v>269</v>
      </c>
      <c r="F109" s="262" t="s">
        <v>270</v>
      </c>
      <c r="G109" s="262" t="s">
        <v>374</v>
      </c>
      <c r="H109" s="262" t="s">
        <v>827</v>
      </c>
      <c r="I109" s="262" t="s">
        <v>272</v>
      </c>
      <c r="J109" s="262" t="s">
        <v>271</v>
      </c>
      <c r="K109" s="264" t="s">
        <v>273</v>
      </c>
    </row>
    <row r="110" spans="1:11" ht="13.5" thickBot="1" x14ac:dyDescent="0.25">
      <c r="A110" s="262" t="s">
        <v>502</v>
      </c>
      <c r="B110" s="263" t="s">
        <v>828</v>
      </c>
      <c r="C110" s="262" t="s">
        <v>829</v>
      </c>
      <c r="D110" s="262" t="s">
        <v>830</v>
      </c>
      <c r="E110" s="262" t="s">
        <v>269</v>
      </c>
      <c r="F110" s="262" t="s">
        <v>270</v>
      </c>
      <c r="G110" s="262" t="s">
        <v>375</v>
      </c>
      <c r="H110" s="262" t="s">
        <v>375</v>
      </c>
      <c r="I110" s="262" t="s">
        <v>279</v>
      </c>
      <c r="J110" s="262" t="s">
        <v>508</v>
      </c>
      <c r="K110" s="264" t="s">
        <v>534</v>
      </c>
    </row>
    <row r="111" spans="1:11" ht="13.5" thickBot="1" x14ac:dyDescent="0.25">
      <c r="A111" s="262" t="s">
        <v>502</v>
      </c>
      <c r="B111" s="263" t="s">
        <v>831</v>
      </c>
      <c r="C111" s="262" t="s">
        <v>832</v>
      </c>
      <c r="D111" s="262" t="s">
        <v>833</v>
      </c>
      <c r="E111" s="262" t="s">
        <v>269</v>
      </c>
      <c r="F111" s="262" t="s">
        <v>270</v>
      </c>
      <c r="G111" s="262" t="s">
        <v>375</v>
      </c>
      <c r="H111" s="262" t="s">
        <v>375</v>
      </c>
      <c r="I111" s="262" t="s">
        <v>279</v>
      </c>
      <c r="J111" s="262" t="s">
        <v>508</v>
      </c>
      <c r="K111" s="264" t="s">
        <v>491</v>
      </c>
    </row>
    <row r="112" spans="1:11" ht="13.5" thickBot="1" x14ac:dyDescent="0.25">
      <c r="A112" s="262" t="s">
        <v>502</v>
      </c>
      <c r="B112" s="263" t="s">
        <v>834</v>
      </c>
      <c r="C112" s="262" t="s">
        <v>835</v>
      </c>
      <c r="D112" s="262" t="s">
        <v>836</v>
      </c>
      <c r="E112" s="262" t="s">
        <v>269</v>
      </c>
      <c r="F112" s="262" t="s">
        <v>270</v>
      </c>
      <c r="G112" s="262" t="s">
        <v>375</v>
      </c>
      <c r="H112" s="262" t="s">
        <v>375</v>
      </c>
      <c r="I112" s="262" t="s">
        <v>279</v>
      </c>
      <c r="J112" s="262" t="s">
        <v>508</v>
      </c>
      <c r="K112" s="264" t="s">
        <v>273</v>
      </c>
    </row>
    <row r="113" spans="1:11" ht="13.5" thickBot="1" x14ac:dyDescent="0.25">
      <c r="A113" s="262" t="s">
        <v>502</v>
      </c>
      <c r="B113" s="263" t="s">
        <v>837</v>
      </c>
      <c r="C113" s="262" t="s">
        <v>838</v>
      </c>
      <c r="D113" s="262" t="s">
        <v>839</v>
      </c>
      <c r="E113" s="262" t="s">
        <v>269</v>
      </c>
      <c r="F113" s="262" t="s">
        <v>270</v>
      </c>
      <c r="G113" s="262" t="s">
        <v>506</v>
      </c>
      <c r="H113" s="262" t="s">
        <v>840</v>
      </c>
      <c r="I113" s="262" t="s">
        <v>274</v>
      </c>
      <c r="J113" s="262" t="s">
        <v>508</v>
      </c>
      <c r="K113" s="264" t="s">
        <v>715</v>
      </c>
    </row>
    <row r="114" spans="1:11" ht="13.5" thickBot="1" x14ac:dyDescent="0.25">
      <c r="A114" s="262" t="s">
        <v>502</v>
      </c>
      <c r="B114" s="263" t="s">
        <v>841</v>
      </c>
      <c r="C114" s="262" t="s">
        <v>288</v>
      </c>
      <c r="D114" s="262" t="s">
        <v>842</v>
      </c>
      <c r="E114" s="262" t="s">
        <v>269</v>
      </c>
      <c r="F114" s="262" t="s">
        <v>270</v>
      </c>
      <c r="G114" s="262" t="s">
        <v>375</v>
      </c>
      <c r="H114" s="262" t="s">
        <v>375</v>
      </c>
      <c r="I114" s="262" t="s">
        <v>279</v>
      </c>
      <c r="J114" s="262" t="s">
        <v>508</v>
      </c>
      <c r="K114" s="264" t="s">
        <v>492</v>
      </c>
    </row>
    <row r="115" spans="1:11" ht="13.5" thickBot="1" x14ac:dyDescent="0.25">
      <c r="A115" s="262" t="s">
        <v>502</v>
      </c>
      <c r="B115" s="263" t="s">
        <v>843</v>
      </c>
      <c r="C115" s="262" t="s">
        <v>325</v>
      </c>
      <c r="D115" s="262" t="s">
        <v>844</v>
      </c>
      <c r="E115" s="262" t="s">
        <v>269</v>
      </c>
      <c r="F115" s="262" t="s">
        <v>270</v>
      </c>
      <c r="G115" s="262" t="s">
        <v>375</v>
      </c>
      <c r="H115" s="262" t="s">
        <v>375</v>
      </c>
      <c r="I115" s="262" t="s">
        <v>279</v>
      </c>
      <c r="J115" s="262" t="s">
        <v>508</v>
      </c>
      <c r="K115" s="264" t="s">
        <v>534</v>
      </c>
    </row>
    <row r="116" spans="1:11" ht="13.5" thickBot="1" x14ac:dyDescent="0.25">
      <c r="A116" s="262" t="s">
        <v>502</v>
      </c>
      <c r="B116" s="263" t="s">
        <v>845</v>
      </c>
      <c r="C116" s="262" t="s">
        <v>846</v>
      </c>
      <c r="D116" s="262" t="s">
        <v>847</v>
      </c>
      <c r="E116" s="262" t="s">
        <v>269</v>
      </c>
      <c r="F116" s="262" t="s">
        <v>270</v>
      </c>
      <c r="G116" s="262" t="s">
        <v>375</v>
      </c>
      <c r="H116" s="262" t="s">
        <v>375</v>
      </c>
      <c r="I116" s="262" t="s">
        <v>279</v>
      </c>
      <c r="J116" s="262" t="s">
        <v>615</v>
      </c>
      <c r="K116" s="264" t="s">
        <v>492</v>
      </c>
    </row>
    <row r="117" spans="1:11" ht="13.5" thickBot="1" x14ac:dyDescent="0.25">
      <c r="A117" s="262" t="s">
        <v>502</v>
      </c>
      <c r="B117" s="263" t="s">
        <v>848</v>
      </c>
      <c r="C117" s="262" t="s">
        <v>849</v>
      </c>
      <c r="D117" s="262" t="s">
        <v>850</v>
      </c>
      <c r="E117" s="262" t="s">
        <v>269</v>
      </c>
      <c r="F117" s="262" t="s">
        <v>270</v>
      </c>
      <c r="G117" s="262" t="s">
        <v>506</v>
      </c>
      <c r="H117" s="262" t="s">
        <v>851</v>
      </c>
      <c r="I117" s="262" t="s">
        <v>274</v>
      </c>
      <c r="J117" s="262" t="s">
        <v>615</v>
      </c>
      <c r="K117" s="264" t="s">
        <v>491</v>
      </c>
    </row>
    <row r="118" spans="1:11" ht="13.5" thickBot="1" x14ac:dyDescent="0.25">
      <c r="A118" s="262" t="s">
        <v>502</v>
      </c>
      <c r="B118" s="263" t="s">
        <v>852</v>
      </c>
      <c r="C118" s="262" t="s">
        <v>853</v>
      </c>
      <c r="D118" s="262" t="s">
        <v>854</v>
      </c>
      <c r="E118" s="262" t="s">
        <v>269</v>
      </c>
      <c r="F118" s="262" t="s">
        <v>270</v>
      </c>
      <c r="G118" s="262" t="s">
        <v>375</v>
      </c>
      <c r="H118" s="262" t="s">
        <v>375</v>
      </c>
      <c r="I118" s="262" t="s">
        <v>279</v>
      </c>
      <c r="J118" s="262" t="s">
        <v>508</v>
      </c>
      <c r="K118" s="264" t="s">
        <v>273</v>
      </c>
    </row>
    <row r="119" spans="1:11" ht="13.5" thickBot="1" x14ac:dyDescent="0.25">
      <c r="A119" s="262" t="s">
        <v>502</v>
      </c>
      <c r="B119" s="263" t="s">
        <v>855</v>
      </c>
      <c r="C119" s="262" t="s">
        <v>285</v>
      </c>
      <c r="D119" s="262" t="s">
        <v>856</v>
      </c>
      <c r="E119" s="262" t="s">
        <v>269</v>
      </c>
      <c r="F119" s="262" t="s">
        <v>270</v>
      </c>
      <c r="G119" s="262" t="s">
        <v>506</v>
      </c>
      <c r="H119" s="262" t="s">
        <v>857</v>
      </c>
      <c r="I119" s="262" t="s">
        <v>274</v>
      </c>
      <c r="J119" s="262" t="s">
        <v>508</v>
      </c>
      <c r="K119" s="264" t="s">
        <v>715</v>
      </c>
    </row>
    <row r="120" spans="1:11" ht="13.5" thickBot="1" x14ac:dyDescent="0.25">
      <c r="A120" s="262" t="s">
        <v>502</v>
      </c>
      <c r="B120" s="263" t="s">
        <v>858</v>
      </c>
      <c r="C120" s="262" t="s">
        <v>300</v>
      </c>
      <c r="D120" s="262" t="s">
        <v>859</v>
      </c>
      <c r="E120" s="262" t="s">
        <v>269</v>
      </c>
      <c r="F120" s="262" t="s">
        <v>270</v>
      </c>
      <c r="G120" s="262" t="s">
        <v>375</v>
      </c>
      <c r="H120" s="262" t="s">
        <v>375</v>
      </c>
      <c r="I120" s="262" t="s">
        <v>279</v>
      </c>
      <c r="J120" s="262" t="s">
        <v>508</v>
      </c>
      <c r="K120" s="264" t="s">
        <v>860</v>
      </c>
    </row>
    <row r="121" spans="1:11" ht="13.5" thickBot="1" x14ac:dyDescent="0.25">
      <c r="A121" s="262" t="s">
        <v>502</v>
      </c>
      <c r="B121" s="263" t="s">
        <v>861</v>
      </c>
      <c r="C121" s="262" t="s">
        <v>293</v>
      </c>
      <c r="D121" s="262" t="s">
        <v>862</v>
      </c>
      <c r="E121" s="262" t="s">
        <v>269</v>
      </c>
      <c r="F121" s="262" t="s">
        <v>270</v>
      </c>
      <c r="G121" s="262" t="s">
        <v>375</v>
      </c>
      <c r="H121" s="262" t="s">
        <v>375</v>
      </c>
      <c r="I121" s="262" t="s">
        <v>279</v>
      </c>
      <c r="J121" s="262" t="s">
        <v>766</v>
      </c>
      <c r="K121" s="264" t="s">
        <v>492</v>
      </c>
    </row>
    <row r="122" spans="1:11" ht="13.5" thickBot="1" x14ac:dyDescent="0.25">
      <c r="A122" s="262" t="s">
        <v>502</v>
      </c>
      <c r="B122" s="263" t="s">
        <v>863</v>
      </c>
      <c r="C122" s="262" t="s">
        <v>308</v>
      </c>
      <c r="D122" s="262" t="s">
        <v>864</v>
      </c>
      <c r="E122" s="262" t="s">
        <v>269</v>
      </c>
      <c r="F122" s="262" t="s">
        <v>270</v>
      </c>
      <c r="G122" s="262" t="s">
        <v>377</v>
      </c>
      <c r="H122" s="262" t="s">
        <v>865</v>
      </c>
      <c r="I122" s="262" t="s">
        <v>272</v>
      </c>
      <c r="J122" s="262" t="s">
        <v>508</v>
      </c>
      <c r="K122" s="264" t="s">
        <v>569</v>
      </c>
    </row>
    <row r="123" spans="1:11" ht="13.5" thickBot="1" x14ac:dyDescent="0.25">
      <c r="A123" s="262" t="s">
        <v>502</v>
      </c>
      <c r="B123" s="263" t="s">
        <v>866</v>
      </c>
      <c r="C123" s="262" t="s">
        <v>867</v>
      </c>
      <c r="D123" s="262" t="s">
        <v>868</v>
      </c>
      <c r="E123" s="262" t="s">
        <v>269</v>
      </c>
      <c r="F123" s="262" t="s">
        <v>270</v>
      </c>
      <c r="G123" s="262" t="s">
        <v>375</v>
      </c>
      <c r="H123" s="262" t="s">
        <v>375</v>
      </c>
      <c r="I123" s="262" t="s">
        <v>279</v>
      </c>
      <c r="J123" s="262" t="s">
        <v>508</v>
      </c>
      <c r="K123" s="264" t="s">
        <v>273</v>
      </c>
    </row>
    <row r="124" spans="1:11" ht="13.5" thickBot="1" x14ac:dyDescent="0.25">
      <c r="A124" s="262" t="s">
        <v>502</v>
      </c>
      <c r="B124" s="263" t="s">
        <v>869</v>
      </c>
      <c r="C124" s="262" t="s">
        <v>870</v>
      </c>
      <c r="D124" s="262" t="s">
        <v>871</v>
      </c>
      <c r="E124" s="262" t="s">
        <v>269</v>
      </c>
      <c r="F124" s="262" t="s">
        <v>270</v>
      </c>
      <c r="G124" s="262" t="s">
        <v>506</v>
      </c>
      <c r="H124" s="262" t="s">
        <v>380</v>
      </c>
      <c r="I124" s="262" t="s">
        <v>274</v>
      </c>
      <c r="J124" s="262" t="s">
        <v>615</v>
      </c>
      <c r="K124" s="264" t="s">
        <v>273</v>
      </c>
    </row>
    <row r="125" spans="1:11" ht="13.5" thickBot="1" x14ac:dyDescent="0.25">
      <c r="A125" s="262" t="s">
        <v>502</v>
      </c>
      <c r="B125" s="263" t="s">
        <v>872</v>
      </c>
      <c r="C125" s="262" t="s">
        <v>873</v>
      </c>
      <c r="D125" s="262" t="s">
        <v>874</v>
      </c>
      <c r="E125" s="262" t="s">
        <v>269</v>
      </c>
      <c r="F125" s="262" t="s">
        <v>270</v>
      </c>
      <c r="G125" s="262" t="s">
        <v>375</v>
      </c>
      <c r="H125" s="262" t="s">
        <v>375</v>
      </c>
      <c r="I125" s="262" t="s">
        <v>279</v>
      </c>
      <c r="J125" s="262" t="s">
        <v>271</v>
      </c>
      <c r="K125" s="264" t="s">
        <v>491</v>
      </c>
    </row>
    <row r="126" spans="1:11" ht="13.5" thickBot="1" x14ac:dyDescent="0.25">
      <c r="A126" s="262" t="s">
        <v>502</v>
      </c>
      <c r="B126" s="263" t="s">
        <v>875</v>
      </c>
      <c r="C126" s="262" t="s">
        <v>876</v>
      </c>
      <c r="D126" s="262" t="s">
        <v>877</v>
      </c>
      <c r="E126" s="262" t="s">
        <v>269</v>
      </c>
      <c r="F126" s="262" t="s">
        <v>270</v>
      </c>
      <c r="G126" s="262" t="s">
        <v>375</v>
      </c>
      <c r="H126" s="262" t="s">
        <v>375</v>
      </c>
      <c r="I126" s="262" t="s">
        <v>279</v>
      </c>
      <c r="J126" s="262" t="s">
        <v>508</v>
      </c>
      <c r="K126" s="264" t="s">
        <v>623</v>
      </c>
    </row>
    <row r="127" spans="1:11" ht="13.5" thickBot="1" x14ac:dyDescent="0.25">
      <c r="A127" s="262" t="s">
        <v>502</v>
      </c>
      <c r="B127" s="263" t="s">
        <v>878</v>
      </c>
      <c r="C127" s="262" t="s">
        <v>879</v>
      </c>
      <c r="D127" s="262" t="s">
        <v>880</v>
      </c>
      <c r="E127" s="262" t="s">
        <v>269</v>
      </c>
      <c r="F127" s="262" t="s">
        <v>270</v>
      </c>
      <c r="G127" s="262" t="s">
        <v>374</v>
      </c>
      <c r="H127" s="262" t="s">
        <v>881</v>
      </c>
      <c r="I127" s="262" t="s">
        <v>272</v>
      </c>
      <c r="J127" s="262" t="s">
        <v>615</v>
      </c>
      <c r="K127" s="264" t="s">
        <v>579</v>
      </c>
    </row>
    <row r="128" spans="1:11" ht="13.5" thickBot="1" x14ac:dyDescent="0.25">
      <c r="A128" s="262" t="s">
        <v>502</v>
      </c>
      <c r="B128" s="263" t="s">
        <v>882</v>
      </c>
      <c r="C128" s="262" t="s">
        <v>883</v>
      </c>
      <c r="D128" s="262" t="s">
        <v>884</v>
      </c>
      <c r="E128" s="262" t="s">
        <v>269</v>
      </c>
      <c r="F128" s="262" t="s">
        <v>270</v>
      </c>
      <c r="G128" s="262" t="s">
        <v>374</v>
      </c>
      <c r="H128" s="262" t="s">
        <v>885</v>
      </c>
      <c r="I128" s="262" t="s">
        <v>272</v>
      </c>
      <c r="J128" s="262" t="s">
        <v>508</v>
      </c>
      <c r="K128" s="264" t="s">
        <v>547</v>
      </c>
    </row>
    <row r="129" spans="1:11" ht="13.5" thickBot="1" x14ac:dyDescent="0.25">
      <c r="A129" s="262" t="s">
        <v>502</v>
      </c>
      <c r="B129" s="263" t="s">
        <v>886</v>
      </c>
      <c r="C129" s="262" t="s">
        <v>295</v>
      </c>
      <c r="D129" s="262" t="s">
        <v>887</v>
      </c>
      <c r="E129" s="262" t="s">
        <v>269</v>
      </c>
      <c r="F129" s="262" t="s">
        <v>270</v>
      </c>
      <c r="G129" s="262" t="s">
        <v>375</v>
      </c>
      <c r="H129" s="262" t="s">
        <v>375</v>
      </c>
      <c r="I129" s="262" t="s">
        <v>279</v>
      </c>
      <c r="J129" s="262" t="s">
        <v>508</v>
      </c>
      <c r="K129" s="264" t="s">
        <v>579</v>
      </c>
    </row>
    <row r="130" spans="1:11" ht="13.5" thickBot="1" x14ac:dyDescent="0.25">
      <c r="A130" s="262" t="s">
        <v>502</v>
      </c>
      <c r="B130" s="263" t="s">
        <v>888</v>
      </c>
      <c r="C130" s="262" t="s">
        <v>889</v>
      </c>
      <c r="D130" s="262" t="s">
        <v>890</v>
      </c>
      <c r="E130" s="262" t="s">
        <v>269</v>
      </c>
      <c r="F130" s="262" t="s">
        <v>270</v>
      </c>
      <c r="G130" s="262" t="s">
        <v>375</v>
      </c>
      <c r="H130" s="262" t="s">
        <v>375</v>
      </c>
      <c r="I130" s="262" t="s">
        <v>279</v>
      </c>
      <c r="J130" s="262" t="s">
        <v>524</v>
      </c>
      <c r="K130" s="264" t="s">
        <v>322</v>
      </c>
    </row>
    <row r="131" spans="1:11" ht="13.5" thickBot="1" x14ac:dyDescent="0.25">
      <c r="A131" s="262" t="s">
        <v>502</v>
      </c>
      <c r="B131" s="263" t="s">
        <v>891</v>
      </c>
      <c r="C131" s="262" t="s">
        <v>892</v>
      </c>
      <c r="D131" s="262" t="s">
        <v>893</v>
      </c>
      <c r="E131" s="262" t="s">
        <v>269</v>
      </c>
      <c r="F131" s="262" t="s">
        <v>270</v>
      </c>
      <c r="G131" s="262" t="s">
        <v>506</v>
      </c>
      <c r="H131" s="262" t="s">
        <v>387</v>
      </c>
      <c r="I131" s="262" t="s">
        <v>274</v>
      </c>
      <c r="J131" s="262" t="s">
        <v>508</v>
      </c>
      <c r="K131" s="264" t="s">
        <v>547</v>
      </c>
    </row>
    <row r="132" spans="1:11" ht="13.5" thickBot="1" x14ac:dyDescent="0.25">
      <c r="A132" s="262" t="s">
        <v>502</v>
      </c>
      <c r="B132" s="263" t="s">
        <v>275</v>
      </c>
      <c r="C132" s="262" t="s">
        <v>379</v>
      </c>
      <c r="D132" s="262" t="s">
        <v>894</v>
      </c>
      <c r="E132" s="262" t="s">
        <v>277</v>
      </c>
      <c r="F132" s="262" t="s">
        <v>270</v>
      </c>
      <c r="G132" s="262" t="s">
        <v>378</v>
      </c>
      <c r="H132" s="262" t="s">
        <v>895</v>
      </c>
      <c r="I132" s="262" t="s">
        <v>274</v>
      </c>
      <c r="J132" s="262" t="s">
        <v>508</v>
      </c>
      <c r="K132" s="264" t="s">
        <v>273</v>
      </c>
    </row>
    <row r="133" spans="1:11" ht="13.5" thickBot="1" x14ac:dyDescent="0.25">
      <c r="A133" s="262" t="s">
        <v>502</v>
      </c>
      <c r="B133" s="263" t="s">
        <v>896</v>
      </c>
      <c r="C133" s="262" t="s">
        <v>897</v>
      </c>
      <c r="D133" s="262" t="s">
        <v>898</v>
      </c>
      <c r="E133" s="262" t="s">
        <v>269</v>
      </c>
      <c r="F133" s="262" t="s">
        <v>270</v>
      </c>
      <c r="G133" s="262" t="s">
        <v>375</v>
      </c>
      <c r="H133" s="262" t="s">
        <v>375</v>
      </c>
      <c r="I133" s="262" t="s">
        <v>279</v>
      </c>
      <c r="J133" s="262" t="s">
        <v>271</v>
      </c>
      <c r="K133" s="264" t="s">
        <v>273</v>
      </c>
    </row>
    <row r="134" spans="1:11" ht="13.5" thickBot="1" x14ac:dyDescent="0.25">
      <c r="A134" s="262" t="s">
        <v>502</v>
      </c>
      <c r="B134" s="263" t="s">
        <v>899</v>
      </c>
      <c r="C134" s="262" t="s">
        <v>797</v>
      </c>
      <c r="D134" s="262" t="s">
        <v>900</v>
      </c>
      <c r="E134" s="262" t="s">
        <v>269</v>
      </c>
      <c r="F134" s="262" t="s">
        <v>270</v>
      </c>
      <c r="G134" s="262" t="s">
        <v>375</v>
      </c>
      <c r="H134" s="262" t="s">
        <v>375</v>
      </c>
      <c r="I134" s="262" t="s">
        <v>274</v>
      </c>
      <c r="J134" s="262" t="s">
        <v>508</v>
      </c>
      <c r="K134" s="264" t="s">
        <v>273</v>
      </c>
    </row>
    <row r="135" spans="1:11" ht="13.5" thickBot="1" x14ac:dyDescent="0.25">
      <c r="A135" s="262" t="s">
        <v>502</v>
      </c>
      <c r="B135" s="263" t="s">
        <v>901</v>
      </c>
      <c r="C135" s="262" t="s">
        <v>902</v>
      </c>
      <c r="D135" s="262" t="s">
        <v>903</v>
      </c>
      <c r="E135" s="262" t="s">
        <v>269</v>
      </c>
      <c r="F135" s="262" t="s">
        <v>270</v>
      </c>
      <c r="G135" s="262" t="s">
        <v>375</v>
      </c>
      <c r="H135" s="262" t="s">
        <v>375</v>
      </c>
      <c r="I135" s="262" t="s">
        <v>279</v>
      </c>
      <c r="J135" s="262" t="s">
        <v>508</v>
      </c>
      <c r="K135" s="264" t="s">
        <v>611</v>
      </c>
    </row>
    <row r="136" spans="1:11" ht="13.5" thickBot="1" x14ac:dyDescent="0.25">
      <c r="A136" s="262" t="s">
        <v>502</v>
      </c>
      <c r="B136" s="263" t="s">
        <v>904</v>
      </c>
      <c r="C136" s="262" t="s">
        <v>309</v>
      </c>
      <c r="D136" s="262" t="s">
        <v>905</v>
      </c>
      <c r="E136" s="262" t="s">
        <v>269</v>
      </c>
      <c r="F136" s="262" t="s">
        <v>270</v>
      </c>
      <c r="G136" s="262" t="s">
        <v>506</v>
      </c>
      <c r="H136" s="262" t="s">
        <v>906</v>
      </c>
      <c r="I136" s="262" t="s">
        <v>274</v>
      </c>
      <c r="J136" s="262" t="s">
        <v>508</v>
      </c>
      <c r="K136" s="264" t="s">
        <v>538</v>
      </c>
    </row>
    <row r="137" spans="1:11" ht="13.5" thickBot="1" x14ac:dyDescent="0.25">
      <c r="A137" s="262" t="s">
        <v>502</v>
      </c>
      <c r="B137" s="263" t="s">
        <v>907</v>
      </c>
      <c r="C137" s="262" t="s">
        <v>310</v>
      </c>
      <c r="D137" s="262" t="s">
        <v>908</v>
      </c>
      <c r="E137" s="262" t="s">
        <v>269</v>
      </c>
      <c r="F137" s="262" t="s">
        <v>270</v>
      </c>
      <c r="G137" s="262" t="s">
        <v>375</v>
      </c>
      <c r="H137" s="262" t="s">
        <v>375</v>
      </c>
      <c r="I137" s="262" t="s">
        <v>279</v>
      </c>
      <c r="J137" s="262" t="s">
        <v>508</v>
      </c>
      <c r="K137" s="264" t="s">
        <v>534</v>
      </c>
    </row>
    <row r="138" spans="1:11" ht="13.5" thickBot="1" x14ac:dyDescent="0.25">
      <c r="A138" s="262" t="s">
        <v>502</v>
      </c>
      <c r="B138" s="263" t="s">
        <v>909</v>
      </c>
      <c r="C138" s="262" t="s">
        <v>301</v>
      </c>
      <c r="D138" s="262" t="s">
        <v>910</v>
      </c>
      <c r="E138" s="262" t="s">
        <v>269</v>
      </c>
      <c r="F138" s="262" t="s">
        <v>270</v>
      </c>
      <c r="G138" s="262" t="s">
        <v>375</v>
      </c>
      <c r="H138" s="262" t="s">
        <v>375</v>
      </c>
      <c r="I138" s="262" t="s">
        <v>279</v>
      </c>
      <c r="J138" s="262" t="s">
        <v>303</v>
      </c>
      <c r="K138" s="264" t="s">
        <v>611</v>
      </c>
    </row>
    <row r="139" spans="1:11" ht="13.5" thickBot="1" x14ac:dyDescent="0.25">
      <c r="A139" s="262" t="s">
        <v>502</v>
      </c>
      <c r="B139" s="263" t="s">
        <v>911</v>
      </c>
      <c r="C139" s="262" t="s">
        <v>912</v>
      </c>
      <c r="D139" s="262" t="s">
        <v>913</v>
      </c>
      <c r="E139" s="262" t="s">
        <v>269</v>
      </c>
      <c r="F139" s="262" t="s">
        <v>270</v>
      </c>
      <c r="G139" s="262" t="s">
        <v>375</v>
      </c>
      <c r="H139" s="262" t="s">
        <v>375</v>
      </c>
      <c r="I139" s="262" t="s">
        <v>279</v>
      </c>
      <c r="J139" s="262" t="s">
        <v>508</v>
      </c>
      <c r="K139" s="264" t="s">
        <v>715</v>
      </c>
    </row>
    <row r="140" spans="1:11" ht="13.5" thickBot="1" x14ac:dyDescent="0.25">
      <c r="A140" s="262" t="s">
        <v>502</v>
      </c>
      <c r="B140" s="263" t="s">
        <v>914</v>
      </c>
      <c r="C140" s="262" t="s">
        <v>382</v>
      </c>
      <c r="D140" s="262" t="s">
        <v>915</v>
      </c>
      <c r="E140" s="262" t="s">
        <v>269</v>
      </c>
      <c r="F140" s="262" t="s">
        <v>270</v>
      </c>
      <c r="G140" s="262" t="s">
        <v>375</v>
      </c>
      <c r="H140" s="262" t="s">
        <v>375</v>
      </c>
      <c r="I140" s="262" t="s">
        <v>279</v>
      </c>
      <c r="J140" s="262" t="s">
        <v>508</v>
      </c>
      <c r="K140" s="264" t="s">
        <v>916</v>
      </c>
    </row>
    <row r="141" spans="1:11" ht="13.5" thickBot="1" x14ac:dyDescent="0.25">
      <c r="A141" s="262" t="s">
        <v>502</v>
      </c>
      <c r="B141" s="263" t="s">
        <v>917</v>
      </c>
      <c r="C141" s="262" t="s">
        <v>918</v>
      </c>
      <c r="D141" s="262" t="s">
        <v>919</v>
      </c>
      <c r="E141" s="262" t="s">
        <v>269</v>
      </c>
      <c r="F141" s="262" t="s">
        <v>270</v>
      </c>
      <c r="G141" s="262" t="s">
        <v>375</v>
      </c>
      <c r="H141" s="262" t="s">
        <v>375</v>
      </c>
      <c r="I141" s="262" t="s">
        <v>279</v>
      </c>
      <c r="J141" s="262" t="s">
        <v>508</v>
      </c>
      <c r="K141" s="264" t="s">
        <v>273</v>
      </c>
    </row>
    <row r="142" spans="1:11" ht="13.5" thickBot="1" x14ac:dyDescent="0.25">
      <c r="A142" s="262" t="s">
        <v>502</v>
      </c>
      <c r="B142" s="263" t="s">
        <v>920</v>
      </c>
      <c r="C142" s="262" t="s">
        <v>921</v>
      </c>
      <c r="D142" s="262" t="s">
        <v>922</v>
      </c>
      <c r="E142" s="262" t="s">
        <v>269</v>
      </c>
      <c r="F142" s="262" t="s">
        <v>270</v>
      </c>
      <c r="G142" s="262" t="s">
        <v>375</v>
      </c>
      <c r="H142" s="262" t="s">
        <v>375</v>
      </c>
      <c r="I142" s="262" t="s">
        <v>279</v>
      </c>
      <c r="J142" s="262" t="s">
        <v>615</v>
      </c>
      <c r="K142" s="264" t="s">
        <v>273</v>
      </c>
    </row>
    <row r="143" spans="1:11" ht="13.5" thickBot="1" x14ac:dyDescent="0.25">
      <c r="A143" s="262" t="s">
        <v>502</v>
      </c>
      <c r="B143" s="263" t="s">
        <v>923</v>
      </c>
      <c r="C143" s="262" t="s">
        <v>924</v>
      </c>
      <c r="D143" s="262" t="s">
        <v>925</v>
      </c>
      <c r="E143" s="262" t="s">
        <v>277</v>
      </c>
      <c r="F143" s="262" t="s">
        <v>270</v>
      </c>
      <c r="G143" s="262" t="s">
        <v>375</v>
      </c>
      <c r="H143" s="262" t="s">
        <v>375</v>
      </c>
      <c r="I143" s="262" t="s">
        <v>279</v>
      </c>
      <c r="J143" s="262" t="s">
        <v>508</v>
      </c>
      <c r="K143" s="264" t="s">
        <v>273</v>
      </c>
    </row>
    <row r="144" spans="1:11" ht="13.5" thickBot="1" x14ac:dyDescent="0.25">
      <c r="A144" s="262" t="s">
        <v>502</v>
      </c>
      <c r="B144" s="263" t="s">
        <v>926</v>
      </c>
      <c r="C144" s="262" t="s">
        <v>927</v>
      </c>
      <c r="D144" s="262" t="s">
        <v>928</v>
      </c>
      <c r="E144" s="262" t="s">
        <v>269</v>
      </c>
      <c r="F144" s="262" t="s">
        <v>270</v>
      </c>
      <c r="G144" s="262" t="s">
        <v>506</v>
      </c>
      <c r="H144" s="262" t="s">
        <v>929</v>
      </c>
      <c r="I144" s="262" t="s">
        <v>274</v>
      </c>
      <c r="J144" s="262" t="s">
        <v>508</v>
      </c>
      <c r="K144" s="264" t="s">
        <v>557</v>
      </c>
    </row>
    <row r="145" spans="1:11" ht="13.5" thickBot="1" x14ac:dyDescent="0.25">
      <c r="A145" s="262" t="s">
        <v>502</v>
      </c>
      <c r="B145" s="263" t="s">
        <v>926</v>
      </c>
      <c r="C145" s="262" t="s">
        <v>927</v>
      </c>
      <c r="D145" s="262" t="s">
        <v>928</v>
      </c>
      <c r="E145" s="262" t="s">
        <v>269</v>
      </c>
      <c r="F145" s="262" t="s">
        <v>270</v>
      </c>
      <c r="G145" s="262" t="s">
        <v>506</v>
      </c>
      <c r="H145" s="262" t="s">
        <v>929</v>
      </c>
      <c r="I145" s="262" t="s">
        <v>274</v>
      </c>
      <c r="J145" s="262" t="s">
        <v>508</v>
      </c>
      <c r="K145" s="264" t="s">
        <v>557</v>
      </c>
    </row>
    <row r="146" spans="1:11" ht="13.5" thickBot="1" x14ac:dyDescent="0.25">
      <c r="A146" s="262" t="s">
        <v>502</v>
      </c>
      <c r="B146" s="263" t="s">
        <v>930</v>
      </c>
      <c r="C146" s="262" t="s">
        <v>395</v>
      </c>
      <c r="D146" s="262" t="s">
        <v>931</v>
      </c>
      <c r="E146" s="262" t="s">
        <v>277</v>
      </c>
      <c r="F146" s="262" t="s">
        <v>270</v>
      </c>
      <c r="G146" s="262" t="s">
        <v>375</v>
      </c>
      <c r="H146" s="262" t="s">
        <v>375</v>
      </c>
      <c r="I146" s="262" t="s">
        <v>279</v>
      </c>
      <c r="J146" s="262" t="s">
        <v>508</v>
      </c>
      <c r="K146" s="264" t="s">
        <v>273</v>
      </c>
    </row>
    <row r="147" spans="1:11" ht="13.5" thickBot="1" x14ac:dyDescent="0.25">
      <c r="A147" s="262" t="s">
        <v>502</v>
      </c>
      <c r="B147" s="263" t="s">
        <v>932</v>
      </c>
      <c r="C147" s="262" t="s">
        <v>320</v>
      </c>
      <c r="D147" s="262" t="s">
        <v>933</v>
      </c>
      <c r="E147" s="262" t="s">
        <v>269</v>
      </c>
      <c r="F147" s="262" t="s">
        <v>270</v>
      </c>
      <c r="G147" s="262" t="s">
        <v>375</v>
      </c>
      <c r="H147" s="262" t="s">
        <v>375</v>
      </c>
      <c r="I147" s="262" t="s">
        <v>279</v>
      </c>
      <c r="J147" s="262" t="s">
        <v>934</v>
      </c>
      <c r="K147" s="264" t="s">
        <v>557</v>
      </c>
    </row>
    <row r="148" spans="1:11" ht="13.5" thickBot="1" x14ac:dyDescent="0.25">
      <c r="A148" s="262" t="s">
        <v>502</v>
      </c>
      <c r="B148" s="263" t="s">
        <v>935</v>
      </c>
      <c r="C148" s="262" t="s">
        <v>281</v>
      </c>
      <c r="D148" s="262" t="s">
        <v>936</v>
      </c>
      <c r="E148" s="262" t="s">
        <v>269</v>
      </c>
      <c r="F148" s="262" t="s">
        <v>270</v>
      </c>
      <c r="G148" s="262" t="s">
        <v>937</v>
      </c>
      <c r="H148" s="262" t="s">
        <v>375</v>
      </c>
      <c r="I148" s="262" t="s">
        <v>272</v>
      </c>
      <c r="J148" s="262" t="s">
        <v>508</v>
      </c>
      <c r="K148" s="264" t="s">
        <v>273</v>
      </c>
    </row>
    <row r="149" spans="1:11" ht="13.5" thickBot="1" x14ac:dyDescent="0.25">
      <c r="A149" s="262" t="s">
        <v>502</v>
      </c>
      <c r="B149" s="263" t="s">
        <v>938</v>
      </c>
      <c r="C149" s="262" t="s">
        <v>625</v>
      </c>
      <c r="D149" s="262" t="s">
        <v>939</v>
      </c>
      <c r="E149" s="262" t="s">
        <v>269</v>
      </c>
      <c r="F149" s="262" t="s">
        <v>270</v>
      </c>
      <c r="G149" s="262" t="s">
        <v>506</v>
      </c>
      <c r="H149" s="262" t="s">
        <v>940</v>
      </c>
      <c r="I149" s="262" t="s">
        <v>274</v>
      </c>
      <c r="J149" s="262" t="s">
        <v>508</v>
      </c>
      <c r="K149" s="264" t="s">
        <v>398</v>
      </c>
    </row>
    <row r="150" spans="1:11" ht="13.5" thickBot="1" x14ac:dyDescent="0.25">
      <c r="A150" s="262" t="s">
        <v>502</v>
      </c>
      <c r="B150" s="263" t="s">
        <v>390</v>
      </c>
      <c r="C150" s="262" t="s">
        <v>297</v>
      </c>
      <c r="D150" s="262" t="s">
        <v>941</v>
      </c>
      <c r="E150" s="262" t="s">
        <v>269</v>
      </c>
      <c r="F150" s="262" t="s">
        <v>270</v>
      </c>
      <c r="G150" s="262" t="s">
        <v>506</v>
      </c>
      <c r="H150" s="262" t="s">
        <v>942</v>
      </c>
      <c r="I150" s="262" t="s">
        <v>274</v>
      </c>
      <c r="J150" s="262" t="s">
        <v>508</v>
      </c>
      <c r="K150" s="264" t="s">
        <v>557</v>
      </c>
    </row>
    <row r="151" spans="1:11" ht="13.5" thickBot="1" x14ac:dyDescent="0.25">
      <c r="A151" s="262" t="s">
        <v>502</v>
      </c>
      <c r="B151" s="263" t="s">
        <v>943</v>
      </c>
      <c r="C151" s="262" t="s">
        <v>944</v>
      </c>
      <c r="D151" s="262" t="s">
        <v>945</v>
      </c>
      <c r="E151" s="262" t="s">
        <v>269</v>
      </c>
      <c r="F151" s="262" t="s">
        <v>270</v>
      </c>
      <c r="G151" s="262" t="s">
        <v>375</v>
      </c>
      <c r="H151" s="262" t="s">
        <v>375</v>
      </c>
      <c r="I151" s="262" t="s">
        <v>274</v>
      </c>
      <c r="J151" s="262" t="s">
        <v>508</v>
      </c>
      <c r="K151" s="264" t="s">
        <v>273</v>
      </c>
    </row>
    <row r="152" spans="1:11" ht="13.5" thickBot="1" x14ac:dyDescent="0.25">
      <c r="A152" s="262" t="s">
        <v>502</v>
      </c>
      <c r="B152" s="263" t="s">
        <v>946</v>
      </c>
      <c r="C152" s="262" t="s">
        <v>609</v>
      </c>
      <c r="D152" s="262" t="s">
        <v>947</v>
      </c>
      <c r="E152" s="262" t="s">
        <v>269</v>
      </c>
      <c r="F152" s="262" t="s">
        <v>270</v>
      </c>
      <c r="G152" s="262" t="s">
        <v>375</v>
      </c>
      <c r="H152" s="262" t="s">
        <v>375</v>
      </c>
      <c r="I152" s="262" t="s">
        <v>279</v>
      </c>
      <c r="J152" s="262" t="s">
        <v>508</v>
      </c>
      <c r="K152" s="264" t="s">
        <v>322</v>
      </c>
    </row>
    <row r="153" spans="1:11" ht="13.5" thickBot="1" x14ac:dyDescent="0.25">
      <c r="A153" s="262" t="s">
        <v>502</v>
      </c>
      <c r="B153" s="263" t="s">
        <v>948</v>
      </c>
      <c r="C153" s="262" t="s">
        <v>949</v>
      </c>
      <c r="D153" s="262" t="s">
        <v>950</v>
      </c>
      <c r="E153" s="262" t="s">
        <v>269</v>
      </c>
      <c r="F153" s="262" t="s">
        <v>270</v>
      </c>
      <c r="G153" s="262" t="s">
        <v>375</v>
      </c>
      <c r="H153" s="262" t="s">
        <v>375</v>
      </c>
      <c r="I153" s="262" t="s">
        <v>279</v>
      </c>
      <c r="J153" s="262" t="s">
        <v>508</v>
      </c>
      <c r="K153" s="264" t="s">
        <v>534</v>
      </c>
    </row>
    <row r="154" spans="1:11" ht="13.5" thickBot="1" x14ac:dyDescent="0.25">
      <c r="A154" s="262" t="s">
        <v>502</v>
      </c>
      <c r="B154" s="263" t="s">
        <v>951</v>
      </c>
      <c r="C154" s="262" t="s">
        <v>952</v>
      </c>
      <c r="D154" s="262" t="s">
        <v>953</v>
      </c>
      <c r="E154" s="262" t="s">
        <v>269</v>
      </c>
      <c r="F154" s="262" t="s">
        <v>270</v>
      </c>
      <c r="G154" s="262" t="s">
        <v>375</v>
      </c>
      <c r="H154" s="262" t="s">
        <v>375</v>
      </c>
      <c r="I154" s="262" t="s">
        <v>279</v>
      </c>
      <c r="J154" s="262" t="s">
        <v>508</v>
      </c>
      <c r="K154" s="264" t="s">
        <v>564</v>
      </c>
    </row>
    <row r="155" spans="1:11" ht="13.5" thickBot="1" x14ac:dyDescent="0.25">
      <c r="A155" s="262" t="s">
        <v>502</v>
      </c>
      <c r="B155" s="263" t="s">
        <v>954</v>
      </c>
      <c r="C155" s="262" t="s">
        <v>955</v>
      </c>
      <c r="D155" s="262" t="s">
        <v>956</v>
      </c>
      <c r="E155" s="262" t="s">
        <v>269</v>
      </c>
      <c r="F155" s="262" t="s">
        <v>270</v>
      </c>
      <c r="G155" s="262" t="s">
        <v>375</v>
      </c>
      <c r="H155" s="262" t="s">
        <v>375</v>
      </c>
      <c r="I155" s="262" t="s">
        <v>279</v>
      </c>
      <c r="J155" s="262" t="s">
        <v>508</v>
      </c>
      <c r="K155" s="264" t="s">
        <v>564</v>
      </c>
    </row>
    <row r="156" spans="1:11" ht="13.5" thickBot="1" x14ac:dyDescent="0.25">
      <c r="A156" s="262" t="s">
        <v>502</v>
      </c>
      <c r="B156" s="263" t="s">
        <v>957</v>
      </c>
      <c r="C156" s="262" t="s">
        <v>278</v>
      </c>
      <c r="D156" s="262" t="s">
        <v>958</v>
      </c>
      <c r="E156" s="262" t="s">
        <v>269</v>
      </c>
      <c r="F156" s="262" t="s">
        <v>270</v>
      </c>
      <c r="G156" s="262" t="s">
        <v>506</v>
      </c>
      <c r="H156" s="262" t="s">
        <v>959</v>
      </c>
      <c r="I156" s="262" t="s">
        <v>274</v>
      </c>
      <c r="J156" s="262" t="s">
        <v>508</v>
      </c>
      <c r="K156" s="264" t="s">
        <v>534</v>
      </c>
    </row>
    <row r="157" spans="1:11" ht="13.5" thickBot="1" x14ac:dyDescent="0.25">
      <c r="A157" s="262" t="s">
        <v>502</v>
      </c>
      <c r="B157" s="263" t="s">
        <v>960</v>
      </c>
      <c r="C157" s="262" t="s">
        <v>961</v>
      </c>
      <c r="D157" s="262" t="s">
        <v>962</v>
      </c>
      <c r="E157" s="262" t="s">
        <v>269</v>
      </c>
      <c r="F157" s="262" t="s">
        <v>270</v>
      </c>
      <c r="G157" s="262" t="s">
        <v>375</v>
      </c>
      <c r="H157" s="262" t="s">
        <v>375</v>
      </c>
      <c r="I157" s="262" t="s">
        <v>279</v>
      </c>
      <c r="J157" s="262" t="s">
        <v>508</v>
      </c>
      <c r="K157" s="264" t="s">
        <v>611</v>
      </c>
    </row>
    <row r="158" spans="1:11" ht="13.5" thickBot="1" x14ac:dyDescent="0.25">
      <c r="A158" s="262" t="s">
        <v>502</v>
      </c>
      <c r="B158" s="263" t="s">
        <v>963</v>
      </c>
      <c r="C158" s="262" t="s">
        <v>964</v>
      </c>
      <c r="D158" s="262" t="s">
        <v>965</v>
      </c>
      <c r="E158" s="262" t="s">
        <v>269</v>
      </c>
      <c r="F158" s="262" t="s">
        <v>270</v>
      </c>
      <c r="G158" s="262" t="s">
        <v>375</v>
      </c>
      <c r="H158" s="262" t="s">
        <v>375</v>
      </c>
      <c r="I158" s="262" t="s">
        <v>279</v>
      </c>
      <c r="J158" s="262" t="s">
        <v>508</v>
      </c>
      <c r="K158" s="264" t="s">
        <v>273</v>
      </c>
    </row>
    <row r="159" spans="1:11" ht="13.5" thickBot="1" x14ac:dyDescent="0.25">
      <c r="A159" s="262" t="s">
        <v>502</v>
      </c>
      <c r="B159" s="263" t="s">
        <v>966</v>
      </c>
      <c r="C159" s="262" t="s">
        <v>304</v>
      </c>
      <c r="D159" s="262" t="s">
        <v>967</v>
      </c>
      <c r="E159" s="262" t="s">
        <v>269</v>
      </c>
      <c r="F159" s="262" t="s">
        <v>270</v>
      </c>
      <c r="G159" s="262" t="s">
        <v>375</v>
      </c>
      <c r="H159" s="262" t="s">
        <v>375</v>
      </c>
      <c r="I159" s="262" t="s">
        <v>279</v>
      </c>
      <c r="J159" s="262" t="s">
        <v>508</v>
      </c>
      <c r="K159" s="264" t="s">
        <v>273</v>
      </c>
    </row>
    <row r="160" spans="1:11" ht="13.5" thickBot="1" x14ac:dyDescent="0.25">
      <c r="A160" s="262" t="s">
        <v>502</v>
      </c>
      <c r="B160" s="263" t="s">
        <v>306</v>
      </c>
      <c r="C160" s="262" t="s">
        <v>391</v>
      </c>
      <c r="D160" s="262" t="s">
        <v>968</v>
      </c>
      <c r="E160" s="262" t="s">
        <v>269</v>
      </c>
      <c r="F160" s="262" t="s">
        <v>270</v>
      </c>
      <c r="G160" s="262" t="s">
        <v>375</v>
      </c>
      <c r="H160" s="262" t="s">
        <v>375</v>
      </c>
      <c r="I160" s="262" t="s">
        <v>279</v>
      </c>
      <c r="J160" s="262" t="s">
        <v>508</v>
      </c>
      <c r="K160" s="264" t="s">
        <v>534</v>
      </c>
    </row>
    <row r="161" spans="1:11" ht="13.5" thickBot="1" x14ac:dyDescent="0.25">
      <c r="A161" s="262" t="s">
        <v>502</v>
      </c>
      <c r="B161" s="263" t="s">
        <v>306</v>
      </c>
      <c r="C161" s="262" t="s">
        <v>290</v>
      </c>
      <c r="D161" s="262" t="s">
        <v>969</v>
      </c>
      <c r="E161" s="262" t="s">
        <v>269</v>
      </c>
      <c r="F161" s="262" t="s">
        <v>270</v>
      </c>
      <c r="G161" s="262" t="s">
        <v>506</v>
      </c>
      <c r="H161" s="262" t="s">
        <v>645</v>
      </c>
      <c r="I161" s="262" t="s">
        <v>274</v>
      </c>
      <c r="J161" s="262" t="s">
        <v>508</v>
      </c>
      <c r="K161" s="264" t="s">
        <v>662</v>
      </c>
    </row>
    <row r="162" spans="1:11" ht="13.5" thickBot="1" x14ac:dyDescent="0.25">
      <c r="A162" s="262" t="s">
        <v>502</v>
      </c>
      <c r="B162" s="263" t="s">
        <v>306</v>
      </c>
      <c r="C162" s="262" t="s">
        <v>970</v>
      </c>
      <c r="D162" s="262" t="s">
        <v>971</v>
      </c>
      <c r="E162" s="262" t="s">
        <v>269</v>
      </c>
      <c r="F162" s="262" t="s">
        <v>270</v>
      </c>
      <c r="G162" s="262" t="s">
        <v>375</v>
      </c>
      <c r="H162" s="262" t="s">
        <v>375</v>
      </c>
      <c r="I162" s="262" t="s">
        <v>279</v>
      </c>
      <c r="J162" s="262" t="s">
        <v>508</v>
      </c>
      <c r="K162" s="264" t="s">
        <v>322</v>
      </c>
    </row>
    <row r="163" spans="1:11" ht="13.5" thickBot="1" x14ac:dyDescent="0.25">
      <c r="A163" s="262" t="s">
        <v>502</v>
      </c>
      <c r="B163" s="263" t="s">
        <v>972</v>
      </c>
      <c r="C163" s="262" t="s">
        <v>324</v>
      </c>
      <c r="D163" s="262" t="s">
        <v>973</v>
      </c>
      <c r="E163" s="262" t="s">
        <v>277</v>
      </c>
      <c r="F163" s="262" t="s">
        <v>270</v>
      </c>
      <c r="G163" s="262" t="s">
        <v>375</v>
      </c>
      <c r="H163" s="262" t="s">
        <v>375</v>
      </c>
      <c r="I163" s="262" t="s">
        <v>279</v>
      </c>
      <c r="J163" s="262" t="s">
        <v>508</v>
      </c>
      <c r="K163" s="264" t="s">
        <v>273</v>
      </c>
    </row>
    <row r="164" spans="1:11" ht="13.5" thickBot="1" x14ac:dyDescent="0.25">
      <c r="A164" s="262" t="s">
        <v>502</v>
      </c>
      <c r="B164" s="263" t="s">
        <v>974</v>
      </c>
      <c r="C164" s="262" t="s">
        <v>975</v>
      </c>
      <c r="D164" s="262" t="s">
        <v>976</v>
      </c>
      <c r="E164" s="262" t="s">
        <v>277</v>
      </c>
      <c r="F164" s="262" t="s">
        <v>270</v>
      </c>
      <c r="G164" s="262" t="s">
        <v>375</v>
      </c>
      <c r="H164" s="262" t="s">
        <v>375</v>
      </c>
      <c r="I164" s="262" t="s">
        <v>279</v>
      </c>
      <c r="J164" s="262" t="s">
        <v>508</v>
      </c>
      <c r="K164" s="264" t="s">
        <v>273</v>
      </c>
    </row>
    <row r="165" spans="1:11" ht="13.5" thickBot="1" x14ac:dyDescent="0.25">
      <c r="A165" s="262" t="s">
        <v>502</v>
      </c>
      <c r="B165" s="263" t="s">
        <v>307</v>
      </c>
      <c r="C165" s="262" t="s">
        <v>790</v>
      </c>
      <c r="D165" s="262" t="s">
        <v>977</v>
      </c>
      <c r="E165" s="262" t="s">
        <v>269</v>
      </c>
      <c r="F165" s="262" t="s">
        <v>270</v>
      </c>
      <c r="G165" s="262" t="s">
        <v>375</v>
      </c>
      <c r="H165" s="262" t="s">
        <v>375</v>
      </c>
      <c r="I165" s="262" t="s">
        <v>272</v>
      </c>
      <c r="J165" s="262" t="s">
        <v>508</v>
      </c>
      <c r="K165" s="264" t="s">
        <v>564</v>
      </c>
    </row>
    <row r="166" spans="1:11" ht="13.5" thickBot="1" x14ac:dyDescent="0.25">
      <c r="A166" s="262" t="s">
        <v>502</v>
      </c>
      <c r="B166" s="263" t="s">
        <v>307</v>
      </c>
      <c r="C166" s="262" t="s">
        <v>293</v>
      </c>
      <c r="D166" s="262" t="s">
        <v>978</v>
      </c>
      <c r="E166" s="262" t="s">
        <v>269</v>
      </c>
      <c r="F166" s="262" t="s">
        <v>270</v>
      </c>
      <c r="G166" s="262" t="s">
        <v>374</v>
      </c>
      <c r="H166" s="262" t="s">
        <v>979</v>
      </c>
      <c r="I166" s="262" t="s">
        <v>272</v>
      </c>
      <c r="J166" s="262" t="s">
        <v>508</v>
      </c>
      <c r="K166" s="264" t="s">
        <v>569</v>
      </c>
    </row>
    <row r="167" spans="1:11" ht="13.5" thickBot="1" x14ac:dyDescent="0.25">
      <c r="A167" s="262" t="s">
        <v>502</v>
      </c>
      <c r="B167" s="263" t="s">
        <v>980</v>
      </c>
      <c r="C167" s="262" t="s">
        <v>981</v>
      </c>
      <c r="D167" s="262" t="s">
        <v>982</v>
      </c>
      <c r="E167" s="262" t="s">
        <v>269</v>
      </c>
      <c r="F167" s="262" t="s">
        <v>270</v>
      </c>
      <c r="G167" s="262" t="s">
        <v>506</v>
      </c>
      <c r="H167" s="262" t="s">
        <v>983</v>
      </c>
      <c r="I167" s="262" t="s">
        <v>274</v>
      </c>
      <c r="J167" s="262" t="s">
        <v>508</v>
      </c>
      <c r="K167" s="264" t="s">
        <v>746</v>
      </c>
    </row>
    <row r="168" spans="1:11" ht="13.5" thickBot="1" x14ac:dyDescent="0.25">
      <c r="A168" s="262" t="s">
        <v>502</v>
      </c>
      <c r="B168" s="263" t="s">
        <v>984</v>
      </c>
      <c r="C168" s="262" t="s">
        <v>800</v>
      </c>
      <c r="D168" s="262" t="s">
        <v>985</v>
      </c>
      <c r="E168" s="262" t="s">
        <v>269</v>
      </c>
      <c r="F168" s="262" t="s">
        <v>270</v>
      </c>
      <c r="G168" s="262" t="s">
        <v>375</v>
      </c>
      <c r="H168" s="262" t="s">
        <v>375</v>
      </c>
      <c r="I168" s="262" t="s">
        <v>279</v>
      </c>
      <c r="J168" s="262" t="s">
        <v>508</v>
      </c>
      <c r="K168" s="264" t="s">
        <v>273</v>
      </c>
    </row>
    <row r="169" spans="1:11" ht="13.5" thickBot="1" x14ac:dyDescent="0.25">
      <c r="A169" s="262" t="s">
        <v>502</v>
      </c>
      <c r="B169" s="263" t="s">
        <v>986</v>
      </c>
      <c r="C169" s="262" t="s">
        <v>984</v>
      </c>
      <c r="D169" s="262" t="s">
        <v>987</v>
      </c>
      <c r="E169" s="262" t="s">
        <v>269</v>
      </c>
      <c r="F169" s="262" t="s">
        <v>270</v>
      </c>
      <c r="G169" s="262" t="s">
        <v>375</v>
      </c>
      <c r="H169" s="262" t="s">
        <v>375</v>
      </c>
      <c r="I169" s="262" t="s">
        <v>279</v>
      </c>
      <c r="J169" s="262" t="s">
        <v>508</v>
      </c>
      <c r="K169" s="264" t="s">
        <v>492</v>
      </c>
    </row>
    <row r="170" spans="1:11" ht="13.5" thickBot="1" x14ac:dyDescent="0.25">
      <c r="A170" s="262" t="s">
        <v>502</v>
      </c>
      <c r="B170" s="263" t="s">
        <v>988</v>
      </c>
      <c r="C170" s="262" t="s">
        <v>276</v>
      </c>
      <c r="D170" s="262" t="s">
        <v>989</v>
      </c>
      <c r="E170" s="262" t="s">
        <v>269</v>
      </c>
      <c r="F170" s="262" t="s">
        <v>270</v>
      </c>
      <c r="G170" s="262" t="s">
        <v>375</v>
      </c>
      <c r="H170" s="262" t="s">
        <v>375</v>
      </c>
      <c r="I170" s="262" t="s">
        <v>279</v>
      </c>
      <c r="J170" s="262" t="s">
        <v>508</v>
      </c>
      <c r="K170" s="264" t="s">
        <v>860</v>
      </c>
    </row>
    <row r="171" spans="1:11" ht="13.5" thickBot="1" x14ac:dyDescent="0.25">
      <c r="A171" s="262" t="s">
        <v>502</v>
      </c>
      <c r="B171" s="263" t="s">
        <v>990</v>
      </c>
      <c r="C171" s="262" t="s">
        <v>790</v>
      </c>
      <c r="D171" s="262" t="s">
        <v>991</v>
      </c>
      <c r="E171" s="262" t="s">
        <v>269</v>
      </c>
      <c r="F171" s="262" t="s">
        <v>270</v>
      </c>
      <c r="G171" s="262" t="s">
        <v>375</v>
      </c>
      <c r="H171" s="262" t="s">
        <v>375</v>
      </c>
      <c r="I171" s="262" t="s">
        <v>279</v>
      </c>
      <c r="J171" s="262" t="s">
        <v>508</v>
      </c>
      <c r="K171" s="264" t="s">
        <v>322</v>
      </c>
    </row>
    <row r="172" spans="1:11" ht="13.5" thickBot="1" x14ac:dyDescent="0.25">
      <c r="A172" s="262" t="s">
        <v>502</v>
      </c>
      <c r="B172" s="263" t="s">
        <v>992</v>
      </c>
      <c r="C172" s="262" t="s">
        <v>993</v>
      </c>
      <c r="D172" s="262" t="s">
        <v>994</v>
      </c>
      <c r="E172" s="262" t="s">
        <v>269</v>
      </c>
      <c r="F172" s="262" t="s">
        <v>270</v>
      </c>
      <c r="G172" s="262" t="s">
        <v>375</v>
      </c>
      <c r="H172" s="262" t="s">
        <v>375</v>
      </c>
      <c r="I172" s="262" t="s">
        <v>279</v>
      </c>
      <c r="J172" s="262" t="s">
        <v>508</v>
      </c>
      <c r="K172" s="264" t="s">
        <v>746</v>
      </c>
    </row>
    <row r="173" spans="1:11" ht="13.5" thickBot="1" x14ac:dyDescent="0.25">
      <c r="A173" s="262" t="s">
        <v>502</v>
      </c>
      <c r="B173" s="263" t="s">
        <v>995</v>
      </c>
      <c r="C173" s="262" t="s">
        <v>324</v>
      </c>
      <c r="D173" s="262" t="s">
        <v>996</v>
      </c>
      <c r="E173" s="262" t="s">
        <v>269</v>
      </c>
      <c r="F173" s="262" t="s">
        <v>270</v>
      </c>
      <c r="G173" s="262" t="s">
        <v>374</v>
      </c>
      <c r="H173" s="262" t="s">
        <v>381</v>
      </c>
      <c r="I173" s="262" t="s">
        <v>272</v>
      </c>
      <c r="J173" s="262" t="s">
        <v>615</v>
      </c>
      <c r="K173" s="264" t="s">
        <v>398</v>
      </c>
    </row>
    <row r="174" spans="1:11" ht="13.5" thickBot="1" x14ac:dyDescent="0.25">
      <c r="A174" s="262" t="s">
        <v>502</v>
      </c>
      <c r="B174" s="263" t="s">
        <v>997</v>
      </c>
      <c r="C174" s="262" t="s">
        <v>314</v>
      </c>
      <c r="D174" s="262" t="s">
        <v>998</v>
      </c>
      <c r="E174" s="262" t="s">
        <v>269</v>
      </c>
      <c r="F174" s="262" t="s">
        <v>270</v>
      </c>
      <c r="G174" s="262" t="s">
        <v>375</v>
      </c>
      <c r="H174" s="262" t="s">
        <v>375</v>
      </c>
      <c r="I174" s="262" t="s">
        <v>279</v>
      </c>
      <c r="J174" s="262" t="s">
        <v>619</v>
      </c>
      <c r="K174" s="264" t="s">
        <v>611</v>
      </c>
    </row>
    <row r="175" spans="1:11" ht="13.5" thickBot="1" x14ac:dyDescent="0.25">
      <c r="A175" s="262" t="s">
        <v>502</v>
      </c>
      <c r="B175" s="263" t="s">
        <v>999</v>
      </c>
      <c r="C175" s="262" t="s">
        <v>1000</v>
      </c>
      <c r="D175" s="262" t="s">
        <v>1001</v>
      </c>
      <c r="E175" s="262" t="s">
        <v>269</v>
      </c>
      <c r="F175" s="262" t="s">
        <v>270</v>
      </c>
      <c r="G175" s="262" t="s">
        <v>375</v>
      </c>
      <c r="H175" s="262" t="s">
        <v>375</v>
      </c>
      <c r="I175" s="262" t="s">
        <v>279</v>
      </c>
      <c r="J175" s="262" t="s">
        <v>508</v>
      </c>
      <c r="K175" s="264" t="s">
        <v>273</v>
      </c>
    </row>
    <row r="176" spans="1:11" ht="13.5" thickBot="1" x14ac:dyDescent="0.25">
      <c r="A176" s="262" t="s">
        <v>502</v>
      </c>
      <c r="B176" s="263" t="s">
        <v>1002</v>
      </c>
      <c r="C176" s="262" t="s">
        <v>278</v>
      </c>
      <c r="D176" s="262" t="s">
        <v>1003</v>
      </c>
      <c r="E176" s="262" t="s">
        <v>269</v>
      </c>
      <c r="F176" s="262" t="s">
        <v>270</v>
      </c>
      <c r="G176" s="262" t="s">
        <v>375</v>
      </c>
      <c r="H176" s="262" t="s">
        <v>375</v>
      </c>
      <c r="I176" s="262" t="s">
        <v>279</v>
      </c>
      <c r="J176" s="262" t="s">
        <v>508</v>
      </c>
      <c r="K176" s="264" t="s">
        <v>491</v>
      </c>
    </row>
    <row r="177" spans="1:11" ht="13.5" thickBot="1" x14ac:dyDescent="0.25">
      <c r="A177" s="262" t="s">
        <v>502</v>
      </c>
      <c r="B177" s="263" t="s">
        <v>1004</v>
      </c>
      <c r="C177" s="262" t="s">
        <v>1005</v>
      </c>
      <c r="D177" s="262" t="s">
        <v>1006</v>
      </c>
      <c r="E177" s="262" t="s">
        <v>269</v>
      </c>
      <c r="F177" s="262" t="s">
        <v>270</v>
      </c>
      <c r="G177" s="262" t="s">
        <v>375</v>
      </c>
      <c r="H177" s="262" t="s">
        <v>375</v>
      </c>
      <c r="I177" s="262" t="s">
        <v>279</v>
      </c>
      <c r="J177" s="262" t="s">
        <v>508</v>
      </c>
      <c r="K177" s="264" t="s">
        <v>273</v>
      </c>
    </row>
    <row r="178" spans="1:11" ht="13.5" thickBot="1" x14ac:dyDescent="0.25">
      <c r="A178" s="262" t="s">
        <v>502</v>
      </c>
      <c r="B178" s="263" t="s">
        <v>1004</v>
      </c>
      <c r="C178" s="262" t="s">
        <v>1007</v>
      </c>
      <c r="D178" s="262" t="s">
        <v>1008</v>
      </c>
      <c r="E178" s="262" t="s">
        <v>269</v>
      </c>
      <c r="F178" s="262" t="s">
        <v>270</v>
      </c>
      <c r="G178" s="262" t="s">
        <v>377</v>
      </c>
      <c r="H178" s="262" t="s">
        <v>1009</v>
      </c>
      <c r="I178" s="262" t="s">
        <v>272</v>
      </c>
      <c r="J178" s="262" t="s">
        <v>508</v>
      </c>
      <c r="K178" s="264" t="s">
        <v>534</v>
      </c>
    </row>
    <row r="179" spans="1:11" ht="13.5" thickBot="1" x14ac:dyDescent="0.25">
      <c r="A179" s="262" t="s">
        <v>502</v>
      </c>
      <c r="B179" s="263" t="s">
        <v>1010</v>
      </c>
      <c r="C179" s="262" t="s">
        <v>1011</v>
      </c>
      <c r="D179" s="262" t="s">
        <v>1012</v>
      </c>
      <c r="E179" s="262" t="s">
        <v>269</v>
      </c>
      <c r="F179" s="262" t="s">
        <v>270</v>
      </c>
      <c r="G179" s="262" t="s">
        <v>375</v>
      </c>
      <c r="H179" s="262" t="s">
        <v>375</v>
      </c>
      <c r="I179" s="262" t="s">
        <v>279</v>
      </c>
      <c r="J179" s="262" t="s">
        <v>508</v>
      </c>
      <c r="K179" s="264" t="s">
        <v>569</v>
      </c>
    </row>
    <row r="180" spans="1:11" ht="13.5" thickBot="1" x14ac:dyDescent="0.25">
      <c r="A180" s="262" t="s">
        <v>502</v>
      </c>
      <c r="B180" s="263" t="s">
        <v>1013</v>
      </c>
      <c r="C180" s="262" t="s">
        <v>1014</v>
      </c>
      <c r="D180" s="262" t="s">
        <v>1015</v>
      </c>
      <c r="E180" s="262" t="s">
        <v>269</v>
      </c>
      <c r="F180" s="262" t="s">
        <v>270</v>
      </c>
      <c r="G180" s="262" t="s">
        <v>506</v>
      </c>
      <c r="H180" s="262" t="s">
        <v>1016</v>
      </c>
      <c r="I180" s="262" t="s">
        <v>274</v>
      </c>
      <c r="J180" s="262" t="s">
        <v>615</v>
      </c>
      <c r="K180" s="264" t="s">
        <v>273</v>
      </c>
    </row>
    <row r="181" spans="1:11" ht="13.5" thickBot="1" x14ac:dyDescent="0.25">
      <c r="A181" s="262" t="s">
        <v>502</v>
      </c>
      <c r="B181" s="263" t="s">
        <v>1017</v>
      </c>
      <c r="C181" s="262" t="s">
        <v>846</v>
      </c>
      <c r="D181" s="262" t="s">
        <v>1018</v>
      </c>
      <c r="E181" s="262" t="s">
        <v>269</v>
      </c>
      <c r="F181" s="262" t="s">
        <v>270</v>
      </c>
      <c r="G181" s="262" t="s">
        <v>506</v>
      </c>
      <c r="H181" s="262" t="s">
        <v>1019</v>
      </c>
      <c r="I181" s="262" t="s">
        <v>274</v>
      </c>
      <c r="J181" s="262" t="s">
        <v>508</v>
      </c>
      <c r="K181" s="264" t="s">
        <v>273</v>
      </c>
    </row>
    <row r="182" spans="1:11" ht="13.5" thickBot="1" x14ac:dyDescent="0.25">
      <c r="A182" s="262" t="s">
        <v>502</v>
      </c>
      <c r="B182" s="263" t="s">
        <v>1020</v>
      </c>
      <c r="C182" s="262" t="s">
        <v>1021</v>
      </c>
      <c r="D182" s="262" t="s">
        <v>1022</v>
      </c>
      <c r="E182" s="262" t="s">
        <v>269</v>
      </c>
      <c r="F182" s="262" t="s">
        <v>270</v>
      </c>
      <c r="G182" s="262" t="s">
        <v>377</v>
      </c>
      <c r="H182" s="262" t="s">
        <v>1023</v>
      </c>
      <c r="I182" s="262" t="s">
        <v>272</v>
      </c>
      <c r="J182" s="262" t="s">
        <v>508</v>
      </c>
      <c r="K182" s="264" t="s">
        <v>534</v>
      </c>
    </row>
    <row r="183" spans="1:11" ht="13.5" thickBot="1" x14ac:dyDescent="0.25">
      <c r="A183" s="262" t="s">
        <v>502</v>
      </c>
      <c r="B183" s="263" t="s">
        <v>1024</v>
      </c>
      <c r="C183" s="262" t="s">
        <v>320</v>
      </c>
      <c r="D183" s="262" t="s">
        <v>1025</v>
      </c>
      <c r="E183" s="262" t="s">
        <v>269</v>
      </c>
      <c r="F183" s="262" t="s">
        <v>270</v>
      </c>
      <c r="G183" s="262" t="s">
        <v>375</v>
      </c>
      <c r="H183" s="262" t="s">
        <v>375</v>
      </c>
      <c r="I183" s="262" t="s">
        <v>272</v>
      </c>
      <c r="J183" s="262" t="s">
        <v>508</v>
      </c>
      <c r="K183" s="264" t="s">
        <v>492</v>
      </c>
    </row>
    <row r="184" spans="1:11" ht="13.5" thickBot="1" x14ac:dyDescent="0.25">
      <c r="A184" s="262" t="s">
        <v>502</v>
      </c>
      <c r="B184" s="263" t="s">
        <v>1026</v>
      </c>
      <c r="C184" s="262" t="s">
        <v>1027</v>
      </c>
      <c r="D184" s="262" t="s">
        <v>1028</v>
      </c>
      <c r="E184" s="262" t="s">
        <v>269</v>
      </c>
      <c r="F184" s="262" t="s">
        <v>270</v>
      </c>
      <c r="G184" s="262" t="s">
        <v>375</v>
      </c>
      <c r="H184" s="262" t="s">
        <v>375</v>
      </c>
      <c r="I184" s="262" t="s">
        <v>274</v>
      </c>
      <c r="J184" s="262" t="s">
        <v>508</v>
      </c>
      <c r="K184" s="264" t="s">
        <v>273</v>
      </c>
    </row>
    <row r="185" spans="1:11" ht="13.5" thickBot="1" x14ac:dyDescent="0.25">
      <c r="A185" s="262" t="s">
        <v>502</v>
      </c>
      <c r="B185" s="263" t="s">
        <v>1029</v>
      </c>
      <c r="C185" s="262" t="s">
        <v>1030</v>
      </c>
      <c r="D185" s="262" t="s">
        <v>1031</v>
      </c>
      <c r="E185" s="262" t="s">
        <v>277</v>
      </c>
      <c r="F185" s="262" t="s">
        <v>270</v>
      </c>
      <c r="G185" s="262" t="s">
        <v>375</v>
      </c>
      <c r="H185" s="262" t="s">
        <v>375</v>
      </c>
      <c r="I185" s="262" t="s">
        <v>279</v>
      </c>
      <c r="J185" s="262" t="s">
        <v>284</v>
      </c>
      <c r="K185" s="264" t="s">
        <v>273</v>
      </c>
    </row>
    <row r="186" spans="1:11" ht="13.5" thickBot="1" x14ac:dyDescent="0.25">
      <c r="A186" s="262" t="s">
        <v>502</v>
      </c>
      <c r="B186" s="263" t="s">
        <v>1032</v>
      </c>
      <c r="C186" s="262" t="s">
        <v>1033</v>
      </c>
      <c r="D186" s="262" t="s">
        <v>1034</v>
      </c>
      <c r="E186" s="262" t="s">
        <v>269</v>
      </c>
      <c r="F186" s="262" t="s">
        <v>270</v>
      </c>
      <c r="G186" s="262" t="s">
        <v>375</v>
      </c>
      <c r="H186" s="262" t="s">
        <v>375</v>
      </c>
      <c r="I186" s="262" t="s">
        <v>279</v>
      </c>
      <c r="J186" s="262" t="s">
        <v>508</v>
      </c>
      <c r="K186" s="264" t="s">
        <v>492</v>
      </c>
    </row>
    <row r="187" spans="1:11" ht="13.5" thickBot="1" x14ac:dyDescent="0.25">
      <c r="A187" s="262" t="s">
        <v>502</v>
      </c>
      <c r="B187" s="263" t="s">
        <v>1035</v>
      </c>
      <c r="C187" s="262" t="s">
        <v>876</v>
      </c>
      <c r="D187" s="262" t="s">
        <v>1036</v>
      </c>
      <c r="E187" s="262" t="s">
        <v>269</v>
      </c>
      <c r="F187" s="262" t="s">
        <v>270</v>
      </c>
      <c r="G187" s="262" t="s">
        <v>506</v>
      </c>
      <c r="H187" s="262" t="s">
        <v>1037</v>
      </c>
      <c r="I187" s="262" t="s">
        <v>274</v>
      </c>
      <c r="J187" s="262" t="s">
        <v>508</v>
      </c>
      <c r="K187" s="264" t="s">
        <v>547</v>
      </c>
    </row>
    <row r="188" spans="1:11" ht="13.5" thickBot="1" x14ac:dyDescent="0.25">
      <c r="A188" s="262" t="s">
        <v>502</v>
      </c>
      <c r="B188" s="263" t="s">
        <v>1038</v>
      </c>
      <c r="C188" s="262" t="s">
        <v>1039</v>
      </c>
      <c r="D188" s="262" t="s">
        <v>1040</v>
      </c>
      <c r="E188" s="262" t="s">
        <v>269</v>
      </c>
      <c r="F188" s="262" t="s">
        <v>270</v>
      </c>
      <c r="G188" s="262" t="s">
        <v>375</v>
      </c>
      <c r="H188" s="262" t="s">
        <v>375</v>
      </c>
      <c r="I188" s="262" t="s">
        <v>279</v>
      </c>
      <c r="J188" s="262" t="s">
        <v>508</v>
      </c>
      <c r="K188" s="264" t="s">
        <v>564</v>
      </c>
    </row>
    <row r="189" spans="1:11" ht="13.5" thickBot="1" x14ac:dyDescent="0.25">
      <c r="A189" s="262" t="s">
        <v>502</v>
      </c>
      <c r="B189" s="263" t="s">
        <v>1041</v>
      </c>
      <c r="C189" s="262" t="s">
        <v>296</v>
      </c>
      <c r="D189" s="262" t="s">
        <v>1042</v>
      </c>
      <c r="E189" s="262" t="s">
        <v>269</v>
      </c>
      <c r="F189" s="262" t="s">
        <v>270</v>
      </c>
      <c r="G189" s="262" t="s">
        <v>375</v>
      </c>
      <c r="H189" s="262" t="s">
        <v>375</v>
      </c>
      <c r="I189" s="262" t="s">
        <v>279</v>
      </c>
      <c r="J189" s="262" t="s">
        <v>615</v>
      </c>
      <c r="K189" s="264" t="s">
        <v>492</v>
      </c>
    </row>
    <row r="190" spans="1:11" ht="13.5" thickBot="1" x14ac:dyDescent="0.25">
      <c r="A190" s="262" t="s">
        <v>502</v>
      </c>
      <c r="B190" s="263" t="s">
        <v>1043</v>
      </c>
      <c r="C190" s="262" t="s">
        <v>1044</v>
      </c>
      <c r="D190" s="262" t="s">
        <v>1045</v>
      </c>
      <c r="E190" s="262" t="s">
        <v>269</v>
      </c>
      <c r="F190" s="262" t="s">
        <v>270</v>
      </c>
      <c r="G190" s="262" t="s">
        <v>375</v>
      </c>
      <c r="H190" s="262" t="s">
        <v>375</v>
      </c>
      <c r="I190" s="262" t="s">
        <v>272</v>
      </c>
      <c r="J190" s="262" t="s">
        <v>508</v>
      </c>
      <c r="K190" s="264" t="s">
        <v>547</v>
      </c>
    </row>
    <row r="191" spans="1:11" ht="13.5" thickBot="1" x14ac:dyDescent="0.25">
      <c r="A191" s="262" t="s">
        <v>502</v>
      </c>
      <c r="B191" s="263" t="s">
        <v>1046</v>
      </c>
      <c r="C191" s="262" t="s">
        <v>1047</v>
      </c>
      <c r="D191" s="262" t="s">
        <v>1048</v>
      </c>
      <c r="E191" s="262" t="s">
        <v>269</v>
      </c>
      <c r="F191" s="262" t="s">
        <v>270</v>
      </c>
      <c r="G191" s="262" t="s">
        <v>375</v>
      </c>
      <c r="H191" s="262" t="s">
        <v>375</v>
      </c>
      <c r="I191" s="262" t="s">
        <v>279</v>
      </c>
      <c r="J191" s="262" t="s">
        <v>508</v>
      </c>
      <c r="K191" s="264" t="s">
        <v>322</v>
      </c>
    </row>
    <row r="192" spans="1:11" ht="13.5" thickBot="1" x14ac:dyDescent="0.25">
      <c r="A192" s="262" t="s">
        <v>502</v>
      </c>
      <c r="B192" s="263" t="s">
        <v>1049</v>
      </c>
      <c r="C192" s="262" t="s">
        <v>532</v>
      </c>
      <c r="D192" s="262" t="s">
        <v>1050</v>
      </c>
      <c r="E192" s="262" t="s">
        <v>269</v>
      </c>
      <c r="F192" s="262" t="s">
        <v>270</v>
      </c>
      <c r="G192" s="262" t="s">
        <v>375</v>
      </c>
      <c r="H192" s="262" t="s">
        <v>375</v>
      </c>
      <c r="I192" s="262" t="s">
        <v>279</v>
      </c>
      <c r="J192" s="262" t="s">
        <v>508</v>
      </c>
      <c r="K192" s="264" t="s">
        <v>1051</v>
      </c>
    </row>
    <row r="193" spans="1:11" ht="13.5" thickBot="1" x14ac:dyDescent="0.25">
      <c r="A193" s="262" t="s">
        <v>502</v>
      </c>
      <c r="B193" s="263" t="s">
        <v>324</v>
      </c>
      <c r="C193" s="262" t="s">
        <v>391</v>
      </c>
      <c r="D193" s="262" t="s">
        <v>1052</v>
      </c>
      <c r="E193" s="262" t="s">
        <v>269</v>
      </c>
      <c r="F193" s="262" t="s">
        <v>270</v>
      </c>
      <c r="G193" s="262" t="s">
        <v>375</v>
      </c>
      <c r="H193" s="262" t="s">
        <v>375</v>
      </c>
      <c r="I193" s="262" t="s">
        <v>274</v>
      </c>
      <c r="J193" s="262" t="s">
        <v>508</v>
      </c>
      <c r="K193" s="264" t="s">
        <v>273</v>
      </c>
    </row>
    <row r="194" spans="1:11" ht="13.5" thickBot="1" x14ac:dyDescent="0.25">
      <c r="A194" s="262" t="s">
        <v>502</v>
      </c>
      <c r="B194" s="263" t="s">
        <v>1053</v>
      </c>
      <c r="C194" s="262" t="s">
        <v>1054</v>
      </c>
      <c r="D194" s="262" t="s">
        <v>1055</v>
      </c>
      <c r="E194" s="262" t="s">
        <v>269</v>
      </c>
      <c r="F194" s="262" t="s">
        <v>270</v>
      </c>
      <c r="G194" s="262" t="s">
        <v>375</v>
      </c>
      <c r="H194" s="262" t="s">
        <v>375</v>
      </c>
      <c r="I194" s="262" t="s">
        <v>279</v>
      </c>
      <c r="J194" s="262" t="s">
        <v>508</v>
      </c>
      <c r="K194" s="264" t="s">
        <v>273</v>
      </c>
    </row>
    <row r="195" spans="1:11" ht="13.5" thickBot="1" x14ac:dyDescent="0.25">
      <c r="A195" s="262" t="s">
        <v>502</v>
      </c>
      <c r="B195" s="263" t="s">
        <v>1056</v>
      </c>
      <c r="C195" s="262" t="s">
        <v>1057</v>
      </c>
      <c r="D195" s="262" t="s">
        <v>1058</v>
      </c>
      <c r="E195" s="262" t="s">
        <v>277</v>
      </c>
      <c r="F195" s="262" t="s">
        <v>270</v>
      </c>
      <c r="G195" s="262" t="s">
        <v>506</v>
      </c>
      <c r="H195" s="262" t="s">
        <v>1059</v>
      </c>
      <c r="I195" s="262" t="s">
        <v>274</v>
      </c>
      <c r="J195" s="262" t="s">
        <v>508</v>
      </c>
      <c r="K195" s="264" t="s">
        <v>273</v>
      </c>
    </row>
    <row r="196" spans="1:11" ht="13.5" thickBot="1" x14ac:dyDescent="0.25">
      <c r="A196" s="262" t="s">
        <v>502</v>
      </c>
      <c r="B196" s="263" t="s">
        <v>1060</v>
      </c>
      <c r="C196" s="262" t="s">
        <v>1061</v>
      </c>
      <c r="D196" s="262" t="s">
        <v>1062</v>
      </c>
      <c r="E196" s="262" t="s">
        <v>269</v>
      </c>
      <c r="F196" s="262" t="s">
        <v>270</v>
      </c>
      <c r="G196" s="262" t="s">
        <v>375</v>
      </c>
      <c r="H196" s="262" t="s">
        <v>375</v>
      </c>
      <c r="I196" s="262" t="s">
        <v>279</v>
      </c>
      <c r="J196" s="262" t="s">
        <v>508</v>
      </c>
      <c r="K196" s="264" t="s">
        <v>746</v>
      </c>
    </row>
    <row r="197" spans="1:11" ht="13.5" thickBot="1" x14ac:dyDescent="0.25">
      <c r="A197" s="262" t="s">
        <v>502</v>
      </c>
      <c r="B197" s="263" t="s">
        <v>1063</v>
      </c>
      <c r="C197" s="262" t="s">
        <v>1064</v>
      </c>
      <c r="D197" s="262" t="s">
        <v>1065</v>
      </c>
      <c r="E197" s="262" t="s">
        <v>269</v>
      </c>
      <c r="F197" s="262" t="s">
        <v>270</v>
      </c>
      <c r="G197" s="262" t="s">
        <v>506</v>
      </c>
      <c r="H197" s="262" t="s">
        <v>1066</v>
      </c>
      <c r="I197" s="262" t="s">
        <v>274</v>
      </c>
      <c r="J197" s="262" t="s">
        <v>508</v>
      </c>
      <c r="K197" s="264" t="s">
        <v>273</v>
      </c>
    </row>
    <row r="198" spans="1:11" ht="13.5" thickBot="1" x14ac:dyDescent="0.25">
      <c r="A198" s="262" t="s">
        <v>502</v>
      </c>
      <c r="B198" s="263" t="s">
        <v>1067</v>
      </c>
      <c r="C198" s="262" t="s">
        <v>289</v>
      </c>
      <c r="D198" s="262" t="s">
        <v>1068</v>
      </c>
      <c r="E198" s="262" t="s">
        <v>269</v>
      </c>
      <c r="F198" s="262" t="s">
        <v>270</v>
      </c>
      <c r="G198" s="262" t="s">
        <v>375</v>
      </c>
      <c r="H198" s="262" t="s">
        <v>375</v>
      </c>
      <c r="I198" s="262" t="s">
        <v>279</v>
      </c>
      <c r="J198" s="262" t="s">
        <v>508</v>
      </c>
      <c r="K198" s="264" t="s">
        <v>579</v>
      </c>
    </row>
    <row r="199" spans="1:11" ht="13.5" thickBot="1" x14ac:dyDescent="0.25">
      <c r="A199" s="262" t="s">
        <v>502</v>
      </c>
      <c r="B199" s="263" t="s">
        <v>1069</v>
      </c>
      <c r="C199" s="262" t="s">
        <v>1070</v>
      </c>
      <c r="D199" s="262" t="s">
        <v>1071</v>
      </c>
      <c r="E199" s="262" t="s">
        <v>269</v>
      </c>
      <c r="F199" s="262" t="s">
        <v>270</v>
      </c>
      <c r="G199" s="262" t="s">
        <v>375</v>
      </c>
      <c r="H199" s="262" t="s">
        <v>375</v>
      </c>
      <c r="I199" s="262" t="s">
        <v>279</v>
      </c>
      <c r="J199" s="262" t="s">
        <v>615</v>
      </c>
      <c r="K199" s="264" t="s">
        <v>273</v>
      </c>
    </row>
    <row r="200" spans="1:11" ht="13.5" thickBot="1" x14ac:dyDescent="0.25">
      <c r="A200" s="262" t="s">
        <v>502</v>
      </c>
      <c r="B200" s="263" t="s">
        <v>1072</v>
      </c>
      <c r="C200" s="262" t="s">
        <v>1073</v>
      </c>
      <c r="D200" s="262" t="s">
        <v>1074</v>
      </c>
      <c r="E200" s="262" t="s">
        <v>269</v>
      </c>
      <c r="F200" s="262" t="s">
        <v>270</v>
      </c>
      <c r="G200" s="262" t="s">
        <v>375</v>
      </c>
      <c r="H200" s="262" t="s">
        <v>375</v>
      </c>
      <c r="I200" s="262" t="s">
        <v>279</v>
      </c>
      <c r="J200" s="262" t="s">
        <v>508</v>
      </c>
      <c r="K200" s="264" t="s">
        <v>538</v>
      </c>
    </row>
    <row r="201" spans="1:11" ht="13.5" thickBot="1" x14ac:dyDescent="0.25">
      <c r="A201" s="262" t="s">
        <v>502</v>
      </c>
      <c r="B201" s="263" t="s">
        <v>1075</v>
      </c>
      <c r="C201" s="262" t="s">
        <v>1076</v>
      </c>
      <c r="D201" s="262" t="s">
        <v>1077</v>
      </c>
      <c r="E201" s="262" t="s">
        <v>277</v>
      </c>
      <c r="F201" s="262" t="s">
        <v>270</v>
      </c>
      <c r="G201" s="262" t="s">
        <v>375</v>
      </c>
      <c r="H201" s="262" t="s">
        <v>375</v>
      </c>
      <c r="I201" s="262" t="s">
        <v>279</v>
      </c>
      <c r="J201" s="262" t="s">
        <v>508</v>
      </c>
      <c r="K201" s="264" t="s">
        <v>273</v>
      </c>
    </row>
    <row r="202" spans="1:11" ht="13.5" thickBot="1" x14ac:dyDescent="0.25">
      <c r="A202" s="262" t="s">
        <v>502</v>
      </c>
      <c r="B202" s="263" t="s">
        <v>1078</v>
      </c>
      <c r="C202" s="262" t="s">
        <v>809</v>
      </c>
      <c r="D202" s="262" t="s">
        <v>1079</v>
      </c>
      <c r="E202" s="262" t="s">
        <v>269</v>
      </c>
      <c r="F202" s="262" t="s">
        <v>270</v>
      </c>
      <c r="G202" s="262" t="s">
        <v>397</v>
      </c>
      <c r="H202" s="262" t="s">
        <v>1080</v>
      </c>
      <c r="I202" s="262" t="s">
        <v>274</v>
      </c>
      <c r="J202" s="262" t="s">
        <v>508</v>
      </c>
      <c r="K202" s="264" t="s">
        <v>746</v>
      </c>
    </row>
    <row r="203" spans="1:11" ht="13.5" thickBot="1" x14ac:dyDescent="0.25">
      <c r="A203" s="262" t="s">
        <v>502</v>
      </c>
      <c r="B203" s="263" t="s">
        <v>1081</v>
      </c>
      <c r="C203" s="262" t="s">
        <v>1082</v>
      </c>
      <c r="D203" s="262" t="s">
        <v>1083</v>
      </c>
      <c r="E203" s="262" t="s">
        <v>269</v>
      </c>
      <c r="F203" s="262" t="s">
        <v>270</v>
      </c>
      <c r="G203" s="262" t="s">
        <v>506</v>
      </c>
      <c r="H203" s="262" t="s">
        <v>383</v>
      </c>
      <c r="I203" s="262" t="s">
        <v>274</v>
      </c>
      <c r="J203" s="262" t="s">
        <v>508</v>
      </c>
      <c r="K203" s="264" t="s">
        <v>715</v>
      </c>
    </row>
    <row r="204" spans="1:11" ht="13.5" thickBot="1" x14ac:dyDescent="0.25">
      <c r="A204" s="262" t="s">
        <v>502</v>
      </c>
      <c r="B204" s="263" t="s">
        <v>1084</v>
      </c>
      <c r="C204" s="262" t="s">
        <v>296</v>
      </c>
      <c r="D204" s="262" t="s">
        <v>1085</v>
      </c>
      <c r="E204" s="262" t="s">
        <v>269</v>
      </c>
      <c r="F204" s="262" t="s">
        <v>270</v>
      </c>
      <c r="G204" s="262" t="s">
        <v>375</v>
      </c>
      <c r="H204" s="262" t="s">
        <v>375</v>
      </c>
      <c r="I204" s="262" t="s">
        <v>279</v>
      </c>
      <c r="J204" s="262" t="s">
        <v>615</v>
      </c>
      <c r="K204" s="264" t="s">
        <v>538</v>
      </c>
    </row>
    <row r="205" spans="1:11" ht="13.5" thickBot="1" x14ac:dyDescent="0.25">
      <c r="A205" s="262" t="s">
        <v>502</v>
      </c>
      <c r="B205" s="263" t="s">
        <v>1084</v>
      </c>
      <c r="C205" s="262" t="s">
        <v>320</v>
      </c>
      <c r="D205" s="262" t="s">
        <v>1086</v>
      </c>
      <c r="E205" s="262" t="s">
        <v>269</v>
      </c>
      <c r="F205" s="262" t="s">
        <v>270</v>
      </c>
      <c r="G205" s="262" t="s">
        <v>377</v>
      </c>
      <c r="H205" s="262" t="s">
        <v>1087</v>
      </c>
      <c r="I205" s="262" t="s">
        <v>272</v>
      </c>
      <c r="J205" s="262" t="s">
        <v>508</v>
      </c>
      <c r="K205" s="264" t="s">
        <v>534</v>
      </c>
    </row>
    <row r="206" spans="1:11" ht="13.5" thickBot="1" x14ac:dyDescent="0.25">
      <c r="A206" s="262" t="s">
        <v>502</v>
      </c>
      <c r="B206" s="263" t="s">
        <v>1088</v>
      </c>
      <c r="C206" s="262" t="s">
        <v>1089</v>
      </c>
      <c r="D206" s="262" t="s">
        <v>1090</v>
      </c>
      <c r="E206" s="262" t="s">
        <v>269</v>
      </c>
      <c r="F206" s="262" t="s">
        <v>270</v>
      </c>
      <c r="G206" s="262" t="s">
        <v>375</v>
      </c>
      <c r="H206" s="262" t="s">
        <v>375</v>
      </c>
      <c r="I206" s="262" t="s">
        <v>274</v>
      </c>
      <c r="J206" s="262" t="s">
        <v>508</v>
      </c>
      <c r="K206" s="264" t="s">
        <v>273</v>
      </c>
    </row>
    <row r="207" spans="1:11" ht="13.5" thickBot="1" x14ac:dyDescent="0.25">
      <c r="A207" s="262" t="s">
        <v>502</v>
      </c>
      <c r="B207" s="263" t="s">
        <v>1091</v>
      </c>
      <c r="C207" s="262" t="s">
        <v>301</v>
      </c>
      <c r="D207" s="262" t="s">
        <v>1092</v>
      </c>
      <c r="E207" s="262" t="s">
        <v>269</v>
      </c>
      <c r="F207" s="262" t="s">
        <v>270</v>
      </c>
      <c r="G207" s="262" t="s">
        <v>375</v>
      </c>
      <c r="H207" s="262" t="s">
        <v>375</v>
      </c>
      <c r="I207" s="262" t="s">
        <v>279</v>
      </c>
      <c r="J207" s="262" t="s">
        <v>508</v>
      </c>
      <c r="K207" s="264" t="s">
        <v>547</v>
      </c>
    </row>
    <row r="208" spans="1:11" ht="13.5" thickBot="1" x14ac:dyDescent="0.25">
      <c r="A208" s="262" t="s">
        <v>502</v>
      </c>
      <c r="B208" s="263" t="s">
        <v>1093</v>
      </c>
      <c r="C208" s="262" t="s">
        <v>1094</v>
      </c>
      <c r="D208" s="262" t="s">
        <v>1095</v>
      </c>
      <c r="E208" s="262" t="s">
        <v>269</v>
      </c>
      <c r="F208" s="262" t="s">
        <v>270</v>
      </c>
      <c r="G208" s="262" t="s">
        <v>506</v>
      </c>
      <c r="H208" s="262" t="s">
        <v>1096</v>
      </c>
      <c r="I208" s="262" t="s">
        <v>274</v>
      </c>
      <c r="J208" s="262" t="s">
        <v>615</v>
      </c>
      <c r="K208" s="264" t="s">
        <v>273</v>
      </c>
    </row>
    <row r="209" spans="1:11" ht="13.5" thickBot="1" x14ac:dyDescent="0.25">
      <c r="A209" s="262" t="s">
        <v>502</v>
      </c>
      <c r="B209" s="263" t="s">
        <v>1097</v>
      </c>
      <c r="C209" s="262" t="s">
        <v>1098</v>
      </c>
      <c r="D209" s="262" t="s">
        <v>1099</v>
      </c>
      <c r="E209" s="262" t="s">
        <v>269</v>
      </c>
      <c r="F209" s="262" t="s">
        <v>270</v>
      </c>
      <c r="G209" s="262" t="s">
        <v>375</v>
      </c>
      <c r="H209" s="262" t="s">
        <v>375</v>
      </c>
      <c r="I209" s="262" t="s">
        <v>279</v>
      </c>
      <c r="J209" s="262" t="s">
        <v>508</v>
      </c>
      <c r="K209" s="264" t="s">
        <v>273</v>
      </c>
    </row>
    <row r="210" spans="1:11" ht="13.5" thickBot="1" x14ac:dyDescent="0.25">
      <c r="A210" s="262" t="s">
        <v>502</v>
      </c>
      <c r="B210" s="263" t="s">
        <v>1100</v>
      </c>
      <c r="C210" s="262" t="s">
        <v>1101</v>
      </c>
      <c r="D210" s="262" t="s">
        <v>1102</v>
      </c>
      <c r="E210" s="262" t="s">
        <v>269</v>
      </c>
      <c r="F210" s="262" t="s">
        <v>270</v>
      </c>
      <c r="G210" s="262" t="s">
        <v>375</v>
      </c>
      <c r="H210" s="262" t="s">
        <v>375</v>
      </c>
      <c r="I210" s="262" t="s">
        <v>279</v>
      </c>
      <c r="J210" s="262" t="s">
        <v>508</v>
      </c>
      <c r="K210" s="264" t="s">
        <v>273</v>
      </c>
    </row>
    <row r="211" spans="1:11" ht="13.5" thickBot="1" x14ac:dyDescent="0.25">
      <c r="A211" s="262" t="s">
        <v>502</v>
      </c>
      <c r="B211" s="263" t="s">
        <v>1103</v>
      </c>
      <c r="C211" s="262" t="s">
        <v>319</v>
      </c>
      <c r="D211" s="262" t="s">
        <v>1104</v>
      </c>
      <c r="E211" s="262" t="s">
        <v>269</v>
      </c>
      <c r="F211" s="262" t="s">
        <v>270</v>
      </c>
      <c r="G211" s="262" t="s">
        <v>375</v>
      </c>
      <c r="H211" s="262" t="s">
        <v>375</v>
      </c>
      <c r="I211" s="262" t="s">
        <v>279</v>
      </c>
      <c r="J211" s="262" t="s">
        <v>508</v>
      </c>
      <c r="K211" s="264" t="s">
        <v>564</v>
      </c>
    </row>
    <row r="212" spans="1:11" ht="13.5" thickBot="1" x14ac:dyDescent="0.25">
      <c r="A212" s="262" t="s">
        <v>502</v>
      </c>
      <c r="B212" s="263" t="s">
        <v>1105</v>
      </c>
      <c r="C212" s="262" t="s">
        <v>292</v>
      </c>
      <c r="D212" s="262" t="s">
        <v>1106</v>
      </c>
      <c r="E212" s="262" t="s">
        <v>269</v>
      </c>
      <c r="F212" s="262" t="s">
        <v>270</v>
      </c>
      <c r="G212" s="262" t="s">
        <v>375</v>
      </c>
      <c r="H212" s="262" t="s">
        <v>375</v>
      </c>
      <c r="I212" s="262" t="s">
        <v>279</v>
      </c>
      <c r="J212" s="262" t="s">
        <v>508</v>
      </c>
      <c r="K212" s="264" t="s">
        <v>322</v>
      </c>
    </row>
    <row r="213" spans="1:11" ht="13.5" thickBot="1" x14ac:dyDescent="0.25">
      <c r="A213" s="262" t="s">
        <v>502</v>
      </c>
      <c r="B213" s="263" t="s">
        <v>1107</v>
      </c>
      <c r="C213" s="262" t="s">
        <v>1108</v>
      </c>
      <c r="D213" s="262" t="s">
        <v>1109</v>
      </c>
      <c r="E213" s="262" t="s">
        <v>269</v>
      </c>
      <c r="F213" s="262" t="s">
        <v>270</v>
      </c>
      <c r="G213" s="262" t="s">
        <v>375</v>
      </c>
      <c r="H213" s="262" t="s">
        <v>375</v>
      </c>
      <c r="I213" s="262" t="s">
        <v>274</v>
      </c>
      <c r="J213" s="262" t="s">
        <v>508</v>
      </c>
      <c r="K213" s="264" t="s">
        <v>273</v>
      </c>
    </row>
    <row r="214" spans="1:11" ht="13.5" thickBot="1" x14ac:dyDescent="0.25">
      <c r="A214" s="262" t="s">
        <v>502</v>
      </c>
      <c r="B214" s="263" t="s">
        <v>1110</v>
      </c>
      <c r="C214" s="262" t="s">
        <v>1111</v>
      </c>
      <c r="D214" s="262" t="s">
        <v>1112</v>
      </c>
      <c r="E214" s="262" t="s">
        <v>269</v>
      </c>
      <c r="F214" s="262" t="s">
        <v>270</v>
      </c>
      <c r="G214" s="262" t="s">
        <v>375</v>
      </c>
      <c r="H214" s="262" t="s">
        <v>375</v>
      </c>
      <c r="I214" s="262" t="s">
        <v>279</v>
      </c>
      <c r="J214" s="262" t="s">
        <v>508</v>
      </c>
      <c r="K214" s="264" t="s">
        <v>273</v>
      </c>
    </row>
    <row r="215" spans="1:11" ht="13.5" thickBot="1" x14ac:dyDescent="0.25">
      <c r="A215" s="262" t="s">
        <v>502</v>
      </c>
      <c r="B215" s="263" t="s">
        <v>1113</v>
      </c>
      <c r="C215" s="262" t="s">
        <v>297</v>
      </c>
      <c r="D215" s="262" t="s">
        <v>1114</v>
      </c>
      <c r="E215" s="262" t="s">
        <v>269</v>
      </c>
      <c r="F215" s="262" t="s">
        <v>270</v>
      </c>
      <c r="G215" s="262" t="s">
        <v>374</v>
      </c>
      <c r="H215" s="262" t="s">
        <v>1115</v>
      </c>
      <c r="I215" s="262" t="s">
        <v>272</v>
      </c>
      <c r="J215" s="262" t="s">
        <v>271</v>
      </c>
      <c r="K215" s="264" t="s">
        <v>916</v>
      </c>
    </row>
    <row r="216" spans="1:11" ht="13.5" thickBot="1" x14ac:dyDescent="0.25">
      <c r="A216" s="262" t="s">
        <v>502</v>
      </c>
      <c r="B216" s="263" t="s">
        <v>1116</v>
      </c>
      <c r="C216" s="262" t="s">
        <v>310</v>
      </c>
      <c r="D216" s="262" t="s">
        <v>1117</v>
      </c>
      <c r="E216" s="262" t="s">
        <v>269</v>
      </c>
      <c r="F216" s="262" t="s">
        <v>270</v>
      </c>
      <c r="G216" s="262" t="s">
        <v>375</v>
      </c>
      <c r="H216" s="262" t="s">
        <v>375</v>
      </c>
      <c r="I216" s="262" t="s">
        <v>279</v>
      </c>
      <c r="J216" s="262" t="s">
        <v>619</v>
      </c>
      <c r="K216" s="264" t="s">
        <v>662</v>
      </c>
    </row>
    <row r="217" spans="1:11" ht="13.5" thickBot="1" x14ac:dyDescent="0.25">
      <c r="A217" s="262" t="s">
        <v>502</v>
      </c>
      <c r="B217" s="263" t="s">
        <v>1118</v>
      </c>
      <c r="C217" s="262" t="s">
        <v>298</v>
      </c>
      <c r="D217" s="262" t="s">
        <v>1119</v>
      </c>
      <c r="E217" s="262" t="s">
        <v>269</v>
      </c>
      <c r="F217" s="262" t="s">
        <v>270</v>
      </c>
      <c r="G217" s="262" t="s">
        <v>375</v>
      </c>
      <c r="H217" s="262" t="s">
        <v>375</v>
      </c>
      <c r="I217" s="262" t="s">
        <v>279</v>
      </c>
      <c r="J217" s="262" t="s">
        <v>508</v>
      </c>
      <c r="K217" s="264" t="s">
        <v>547</v>
      </c>
    </row>
    <row r="218" spans="1:11" ht="13.5" thickBot="1" x14ac:dyDescent="0.25">
      <c r="A218" s="262" t="s">
        <v>502</v>
      </c>
      <c r="B218" s="263" t="s">
        <v>1120</v>
      </c>
      <c r="C218" s="262" t="s">
        <v>1121</v>
      </c>
      <c r="D218" s="262" t="s">
        <v>1122</v>
      </c>
      <c r="E218" s="262" t="s">
        <v>269</v>
      </c>
      <c r="F218" s="262" t="s">
        <v>270</v>
      </c>
      <c r="G218" s="262" t="s">
        <v>375</v>
      </c>
      <c r="H218" s="262" t="s">
        <v>375</v>
      </c>
      <c r="I218" s="262" t="s">
        <v>279</v>
      </c>
      <c r="J218" s="262" t="s">
        <v>524</v>
      </c>
      <c r="K218" s="264" t="s">
        <v>322</v>
      </c>
    </row>
    <row r="219" spans="1:11" ht="13.5" thickBot="1" x14ac:dyDescent="0.25">
      <c r="A219" s="262" t="s">
        <v>502</v>
      </c>
      <c r="B219" s="263" t="s">
        <v>1123</v>
      </c>
      <c r="C219" s="262" t="s">
        <v>1124</v>
      </c>
      <c r="D219" s="262" t="s">
        <v>1125</v>
      </c>
      <c r="E219" s="262" t="s">
        <v>269</v>
      </c>
      <c r="F219" s="262" t="s">
        <v>270</v>
      </c>
      <c r="G219" s="262" t="s">
        <v>375</v>
      </c>
      <c r="H219" s="262" t="s">
        <v>375</v>
      </c>
      <c r="I219" s="262" t="s">
        <v>279</v>
      </c>
      <c r="J219" s="262" t="s">
        <v>508</v>
      </c>
      <c r="K219" s="264" t="s">
        <v>611</v>
      </c>
    </row>
    <row r="220" spans="1:11" ht="13.5" thickBot="1" x14ac:dyDescent="0.25">
      <c r="A220" s="262" t="s">
        <v>502</v>
      </c>
      <c r="B220" s="263" t="s">
        <v>1126</v>
      </c>
      <c r="C220" s="262" t="s">
        <v>1127</v>
      </c>
      <c r="D220" s="262" t="s">
        <v>1128</v>
      </c>
      <c r="E220" s="262" t="s">
        <v>277</v>
      </c>
      <c r="F220" s="262" t="s">
        <v>270</v>
      </c>
      <c r="G220" s="262" t="s">
        <v>375</v>
      </c>
      <c r="H220" s="262" t="s">
        <v>375</v>
      </c>
      <c r="I220" s="262" t="s">
        <v>279</v>
      </c>
      <c r="J220" s="262" t="s">
        <v>508</v>
      </c>
      <c r="K220" s="264" t="s">
        <v>273</v>
      </c>
    </row>
    <row r="221" spans="1:11" ht="13.5" thickBot="1" x14ac:dyDescent="0.25">
      <c r="A221" s="262" t="s">
        <v>502</v>
      </c>
      <c r="B221" s="263" t="s">
        <v>1129</v>
      </c>
      <c r="C221" s="262" t="s">
        <v>1130</v>
      </c>
      <c r="D221" s="262" t="s">
        <v>1131</v>
      </c>
      <c r="E221" s="262" t="s">
        <v>269</v>
      </c>
      <c r="F221" s="262" t="s">
        <v>270</v>
      </c>
      <c r="G221" s="262" t="s">
        <v>506</v>
      </c>
      <c r="H221" s="262" t="s">
        <v>1132</v>
      </c>
      <c r="I221" s="262" t="s">
        <v>274</v>
      </c>
      <c r="J221" s="262" t="s">
        <v>508</v>
      </c>
      <c r="K221" s="264" t="s">
        <v>273</v>
      </c>
    </row>
    <row r="222" spans="1:11" ht="13.5" thickBot="1" x14ac:dyDescent="0.25">
      <c r="A222" s="262" t="s">
        <v>502</v>
      </c>
      <c r="B222" s="263" t="s">
        <v>1133</v>
      </c>
      <c r="C222" s="262" t="s">
        <v>314</v>
      </c>
      <c r="D222" s="262" t="s">
        <v>1134</v>
      </c>
      <c r="E222" s="262" t="s">
        <v>269</v>
      </c>
      <c r="F222" s="262" t="s">
        <v>270</v>
      </c>
      <c r="G222" s="262" t="s">
        <v>377</v>
      </c>
      <c r="H222" s="262" t="s">
        <v>1135</v>
      </c>
      <c r="I222" s="262" t="s">
        <v>272</v>
      </c>
      <c r="J222" s="262" t="s">
        <v>508</v>
      </c>
      <c r="K222" s="264" t="s">
        <v>492</v>
      </c>
    </row>
    <row r="223" spans="1:11" ht="13.5" thickBot="1" x14ac:dyDescent="0.25">
      <c r="A223" s="262" t="s">
        <v>502</v>
      </c>
      <c r="B223" s="263" t="s">
        <v>1136</v>
      </c>
      <c r="C223" s="262" t="s">
        <v>970</v>
      </c>
      <c r="D223" s="262" t="s">
        <v>1137</v>
      </c>
      <c r="E223" s="262" t="s">
        <v>269</v>
      </c>
      <c r="F223" s="262" t="s">
        <v>270</v>
      </c>
      <c r="G223" s="262" t="s">
        <v>377</v>
      </c>
      <c r="H223" s="262" t="s">
        <v>1138</v>
      </c>
      <c r="I223" s="262" t="s">
        <v>272</v>
      </c>
      <c r="J223" s="262" t="s">
        <v>619</v>
      </c>
      <c r="K223" s="264" t="s">
        <v>589</v>
      </c>
    </row>
    <row r="224" spans="1:11" ht="13.5" thickBot="1" x14ac:dyDescent="0.25">
      <c r="A224" s="262" t="s">
        <v>502</v>
      </c>
      <c r="B224" s="263" t="s">
        <v>1139</v>
      </c>
      <c r="C224" s="262" t="s">
        <v>278</v>
      </c>
      <c r="D224" s="262" t="s">
        <v>1140</v>
      </c>
      <c r="E224" s="262" t="s">
        <v>269</v>
      </c>
      <c r="F224" s="262" t="s">
        <v>270</v>
      </c>
      <c r="G224" s="262" t="s">
        <v>375</v>
      </c>
      <c r="H224" s="262" t="s">
        <v>375</v>
      </c>
      <c r="I224" s="262" t="s">
        <v>279</v>
      </c>
      <c r="J224" s="262" t="s">
        <v>508</v>
      </c>
      <c r="K224" s="264" t="s">
        <v>547</v>
      </c>
    </row>
    <row r="225" spans="1:11" ht="13.5" thickBot="1" x14ac:dyDescent="0.25">
      <c r="A225" s="262" t="s">
        <v>502</v>
      </c>
      <c r="B225" s="263" t="s">
        <v>1141</v>
      </c>
      <c r="C225" s="262" t="s">
        <v>1142</v>
      </c>
      <c r="D225" s="262" t="s">
        <v>1143</v>
      </c>
      <c r="E225" s="262" t="s">
        <v>269</v>
      </c>
      <c r="F225" s="262" t="s">
        <v>270</v>
      </c>
      <c r="G225" s="262" t="s">
        <v>375</v>
      </c>
      <c r="H225" s="262" t="s">
        <v>375</v>
      </c>
      <c r="I225" s="262" t="s">
        <v>279</v>
      </c>
      <c r="J225" s="262" t="s">
        <v>508</v>
      </c>
      <c r="K225" s="264" t="s">
        <v>273</v>
      </c>
    </row>
    <row r="226" spans="1:11" ht="13.5" thickBot="1" x14ac:dyDescent="0.25">
      <c r="A226" s="262" t="s">
        <v>502</v>
      </c>
      <c r="B226" s="263" t="s">
        <v>1144</v>
      </c>
      <c r="C226" s="262" t="s">
        <v>320</v>
      </c>
      <c r="D226" s="262" t="s">
        <v>1145</v>
      </c>
      <c r="E226" s="262" t="s">
        <v>269</v>
      </c>
      <c r="F226" s="262" t="s">
        <v>270</v>
      </c>
      <c r="G226" s="262" t="s">
        <v>374</v>
      </c>
      <c r="H226" s="262" t="s">
        <v>1146</v>
      </c>
      <c r="I226" s="262" t="s">
        <v>272</v>
      </c>
      <c r="J226" s="262" t="s">
        <v>508</v>
      </c>
      <c r="K226" s="264" t="s">
        <v>1147</v>
      </c>
    </row>
    <row r="227" spans="1:11" ht="13.5" thickBot="1" x14ac:dyDescent="0.25">
      <c r="A227" s="262" t="s">
        <v>502</v>
      </c>
      <c r="B227" s="263" t="s">
        <v>1148</v>
      </c>
      <c r="C227" s="262" t="s">
        <v>692</v>
      </c>
      <c r="D227" s="262" t="s">
        <v>1149</v>
      </c>
      <c r="E227" s="262" t="s">
        <v>269</v>
      </c>
      <c r="F227" s="262" t="s">
        <v>270</v>
      </c>
      <c r="G227" s="262" t="s">
        <v>937</v>
      </c>
      <c r="H227" s="262" t="s">
        <v>375</v>
      </c>
      <c r="I227" s="262" t="s">
        <v>272</v>
      </c>
      <c r="J227" s="262" t="s">
        <v>508</v>
      </c>
      <c r="K227" s="264" t="s">
        <v>623</v>
      </c>
    </row>
    <row r="228" spans="1:11" ht="13.5" thickBot="1" x14ac:dyDescent="0.25">
      <c r="A228" s="262" t="s">
        <v>502</v>
      </c>
      <c r="B228" s="263" t="s">
        <v>476</v>
      </c>
      <c r="C228" s="262" t="s">
        <v>1150</v>
      </c>
      <c r="D228" s="262" t="s">
        <v>1151</v>
      </c>
      <c r="E228" s="262" t="s">
        <v>269</v>
      </c>
      <c r="F228" s="262" t="s">
        <v>270</v>
      </c>
      <c r="G228" s="262" t="s">
        <v>375</v>
      </c>
      <c r="H228" s="262" t="s">
        <v>375</v>
      </c>
      <c r="I228" s="262" t="s">
        <v>279</v>
      </c>
      <c r="J228" s="262" t="s">
        <v>508</v>
      </c>
      <c r="K228" s="264" t="s">
        <v>273</v>
      </c>
    </row>
    <row r="229" spans="1:11" ht="13.5" thickBot="1" x14ac:dyDescent="0.25">
      <c r="A229" s="262" t="s">
        <v>502</v>
      </c>
      <c r="B229" s="263" t="s">
        <v>1152</v>
      </c>
      <c r="C229" s="262" t="s">
        <v>1153</v>
      </c>
      <c r="D229" s="262" t="s">
        <v>1154</v>
      </c>
      <c r="E229" s="262" t="s">
        <v>269</v>
      </c>
      <c r="F229" s="262" t="s">
        <v>270</v>
      </c>
      <c r="G229" s="262" t="s">
        <v>377</v>
      </c>
      <c r="H229" s="262" t="s">
        <v>1155</v>
      </c>
      <c r="I229" s="262" t="s">
        <v>272</v>
      </c>
      <c r="J229" s="262" t="s">
        <v>508</v>
      </c>
      <c r="K229" s="264" t="s">
        <v>534</v>
      </c>
    </row>
    <row r="230" spans="1:11" ht="13.5" thickBot="1" x14ac:dyDescent="0.25">
      <c r="A230" s="262" t="s">
        <v>502</v>
      </c>
      <c r="B230" s="263" t="s">
        <v>1156</v>
      </c>
      <c r="C230" s="262" t="s">
        <v>1157</v>
      </c>
      <c r="D230" s="262" t="s">
        <v>1158</v>
      </c>
      <c r="E230" s="262" t="s">
        <v>269</v>
      </c>
      <c r="F230" s="262" t="s">
        <v>270</v>
      </c>
      <c r="G230" s="262" t="s">
        <v>375</v>
      </c>
      <c r="H230" s="262" t="s">
        <v>375</v>
      </c>
      <c r="I230" s="262" t="s">
        <v>279</v>
      </c>
      <c r="J230" s="262" t="s">
        <v>508</v>
      </c>
      <c r="K230" s="264" t="s">
        <v>564</v>
      </c>
    </row>
    <row r="231" spans="1:11" ht="13.5" thickBot="1" x14ac:dyDescent="0.25">
      <c r="A231" s="262" t="s">
        <v>502</v>
      </c>
      <c r="B231" s="263" t="s">
        <v>1159</v>
      </c>
      <c r="C231" s="262" t="s">
        <v>389</v>
      </c>
      <c r="D231" s="262" t="s">
        <v>1160</v>
      </c>
      <c r="E231" s="262" t="s">
        <v>269</v>
      </c>
      <c r="F231" s="262" t="s">
        <v>270</v>
      </c>
      <c r="G231" s="262" t="s">
        <v>375</v>
      </c>
      <c r="H231" s="262" t="s">
        <v>375</v>
      </c>
      <c r="I231" s="262" t="s">
        <v>279</v>
      </c>
      <c r="J231" s="262" t="s">
        <v>508</v>
      </c>
      <c r="K231" s="264" t="s">
        <v>564</v>
      </c>
    </row>
    <row r="232" spans="1:11" ht="13.5" thickBot="1" x14ac:dyDescent="0.25">
      <c r="A232" s="262" t="s">
        <v>502</v>
      </c>
      <c r="B232" s="263" t="s">
        <v>1161</v>
      </c>
      <c r="C232" s="262" t="s">
        <v>289</v>
      </c>
      <c r="D232" s="262" t="s">
        <v>1162</v>
      </c>
      <c r="E232" s="262" t="s">
        <v>269</v>
      </c>
      <c r="F232" s="262" t="s">
        <v>270</v>
      </c>
      <c r="G232" s="262" t="s">
        <v>375</v>
      </c>
      <c r="H232" s="262" t="s">
        <v>375</v>
      </c>
      <c r="I232" s="262" t="s">
        <v>279</v>
      </c>
      <c r="J232" s="262" t="s">
        <v>508</v>
      </c>
      <c r="K232" s="264" t="s">
        <v>662</v>
      </c>
    </row>
    <row r="233" spans="1:11" ht="13.5" thickBot="1" x14ac:dyDescent="0.25">
      <c r="A233" s="262" t="s">
        <v>502</v>
      </c>
      <c r="B233" s="263" t="s">
        <v>1163</v>
      </c>
      <c r="C233" s="262" t="s">
        <v>1033</v>
      </c>
      <c r="D233" s="262" t="s">
        <v>1164</v>
      </c>
      <c r="E233" s="262" t="s">
        <v>269</v>
      </c>
      <c r="F233" s="262" t="s">
        <v>270</v>
      </c>
      <c r="G233" s="262" t="s">
        <v>375</v>
      </c>
      <c r="H233" s="262" t="s">
        <v>375</v>
      </c>
      <c r="I233" s="262" t="s">
        <v>279</v>
      </c>
      <c r="J233" s="262" t="s">
        <v>608</v>
      </c>
      <c r="K233" s="264" t="s">
        <v>534</v>
      </c>
    </row>
    <row r="234" spans="1:11" ht="13.5" thickBot="1" x14ac:dyDescent="0.25">
      <c r="A234" s="262" t="s">
        <v>502</v>
      </c>
      <c r="B234" s="263" t="s">
        <v>1165</v>
      </c>
      <c r="C234" s="262" t="s">
        <v>1166</v>
      </c>
      <c r="D234" s="262" t="s">
        <v>1167</v>
      </c>
      <c r="E234" s="262" t="s">
        <v>269</v>
      </c>
      <c r="F234" s="262" t="s">
        <v>270</v>
      </c>
      <c r="G234" s="262" t="s">
        <v>375</v>
      </c>
      <c r="H234" s="262" t="s">
        <v>375</v>
      </c>
      <c r="I234" s="262" t="s">
        <v>279</v>
      </c>
      <c r="J234" s="262" t="s">
        <v>508</v>
      </c>
      <c r="K234" s="264" t="s">
        <v>1168</v>
      </c>
    </row>
    <row r="235" spans="1:11" ht="13.5" thickBot="1" x14ac:dyDescent="0.25">
      <c r="A235" s="262" t="s">
        <v>502</v>
      </c>
      <c r="B235" s="263" t="s">
        <v>1169</v>
      </c>
      <c r="C235" s="262" t="s">
        <v>389</v>
      </c>
      <c r="D235" s="262" t="s">
        <v>1170</v>
      </c>
      <c r="E235" s="262" t="s">
        <v>269</v>
      </c>
      <c r="F235" s="262" t="s">
        <v>270</v>
      </c>
      <c r="G235" s="262" t="s">
        <v>506</v>
      </c>
      <c r="H235" s="262" t="s">
        <v>1171</v>
      </c>
      <c r="I235" s="262" t="s">
        <v>274</v>
      </c>
      <c r="J235" s="262" t="s">
        <v>508</v>
      </c>
      <c r="K235" s="264" t="s">
        <v>715</v>
      </c>
    </row>
    <row r="236" spans="1:11" ht="13.5" thickBot="1" x14ac:dyDescent="0.25">
      <c r="A236" s="262" t="s">
        <v>502</v>
      </c>
      <c r="B236" s="263" t="s">
        <v>1172</v>
      </c>
      <c r="C236" s="262" t="s">
        <v>1173</v>
      </c>
      <c r="D236" s="262" t="s">
        <v>1174</v>
      </c>
      <c r="E236" s="262" t="s">
        <v>269</v>
      </c>
      <c r="F236" s="262" t="s">
        <v>270</v>
      </c>
      <c r="G236" s="262" t="s">
        <v>375</v>
      </c>
      <c r="H236" s="262" t="s">
        <v>375</v>
      </c>
      <c r="I236" s="262" t="s">
        <v>279</v>
      </c>
      <c r="J236" s="262" t="s">
        <v>508</v>
      </c>
      <c r="K236" s="264" t="s">
        <v>662</v>
      </c>
    </row>
    <row r="237" spans="1:11" ht="13.5" thickBot="1" x14ac:dyDescent="0.25">
      <c r="A237" s="262" t="s">
        <v>502</v>
      </c>
      <c r="B237" s="263" t="s">
        <v>1175</v>
      </c>
      <c r="C237" s="262" t="s">
        <v>1176</v>
      </c>
      <c r="D237" s="262" t="s">
        <v>1177</v>
      </c>
      <c r="E237" s="262" t="s">
        <v>277</v>
      </c>
      <c r="F237" s="262" t="s">
        <v>270</v>
      </c>
      <c r="G237" s="262" t="s">
        <v>375</v>
      </c>
      <c r="H237" s="262" t="s">
        <v>375</v>
      </c>
      <c r="I237" s="262" t="s">
        <v>279</v>
      </c>
      <c r="J237" s="262" t="s">
        <v>508</v>
      </c>
      <c r="K237" s="264" t="s">
        <v>273</v>
      </c>
    </row>
    <row r="238" spans="1:11" ht="13.5" thickBot="1" x14ac:dyDescent="0.25">
      <c r="A238" s="262" t="s">
        <v>502</v>
      </c>
      <c r="B238" s="263" t="s">
        <v>1178</v>
      </c>
      <c r="C238" s="262" t="s">
        <v>1179</v>
      </c>
      <c r="D238" s="262" t="s">
        <v>1180</v>
      </c>
      <c r="E238" s="262" t="s">
        <v>269</v>
      </c>
      <c r="F238" s="262" t="s">
        <v>270</v>
      </c>
      <c r="G238" s="262" t="s">
        <v>375</v>
      </c>
      <c r="H238" s="262" t="s">
        <v>375</v>
      </c>
      <c r="I238" s="262" t="s">
        <v>279</v>
      </c>
      <c r="J238" s="262" t="s">
        <v>615</v>
      </c>
      <c r="K238" s="264" t="s">
        <v>273</v>
      </c>
    </row>
    <row r="239" spans="1:11" ht="13.5" thickBot="1" x14ac:dyDescent="0.25">
      <c r="A239" s="262" t="s">
        <v>502</v>
      </c>
      <c r="B239" s="263" t="s">
        <v>1181</v>
      </c>
      <c r="C239" s="262" t="s">
        <v>600</v>
      </c>
      <c r="D239" s="262" t="s">
        <v>1182</v>
      </c>
      <c r="E239" s="262" t="s">
        <v>269</v>
      </c>
      <c r="F239" s="262" t="s">
        <v>270</v>
      </c>
      <c r="G239" s="262" t="s">
        <v>375</v>
      </c>
      <c r="H239" s="262" t="s">
        <v>375</v>
      </c>
      <c r="I239" s="262" t="s">
        <v>279</v>
      </c>
      <c r="J239" s="262" t="s">
        <v>615</v>
      </c>
      <c r="K239" s="264" t="s">
        <v>273</v>
      </c>
    </row>
    <row r="240" spans="1:11" ht="13.5" thickBot="1" x14ac:dyDescent="0.25">
      <c r="A240" s="262" t="s">
        <v>502</v>
      </c>
      <c r="B240" s="263" t="s">
        <v>1183</v>
      </c>
      <c r="C240" s="262" t="s">
        <v>1184</v>
      </c>
      <c r="D240" s="262" t="s">
        <v>1185</v>
      </c>
      <c r="E240" s="262" t="s">
        <v>269</v>
      </c>
      <c r="F240" s="262" t="s">
        <v>270</v>
      </c>
      <c r="G240" s="262" t="s">
        <v>375</v>
      </c>
      <c r="H240" s="262" t="s">
        <v>375</v>
      </c>
      <c r="I240" s="262" t="s">
        <v>279</v>
      </c>
      <c r="J240" s="262" t="s">
        <v>615</v>
      </c>
      <c r="K240" s="264" t="s">
        <v>273</v>
      </c>
    </row>
    <row r="241" spans="1:11" ht="13.5" thickBot="1" x14ac:dyDescent="0.25">
      <c r="A241" s="262" t="s">
        <v>502</v>
      </c>
      <c r="B241" s="263" t="s">
        <v>1186</v>
      </c>
      <c r="C241" s="262" t="s">
        <v>902</v>
      </c>
      <c r="D241" s="262" t="s">
        <v>1187</v>
      </c>
      <c r="E241" s="262" t="s">
        <v>269</v>
      </c>
      <c r="F241" s="262" t="s">
        <v>270</v>
      </c>
      <c r="G241" s="262" t="s">
        <v>375</v>
      </c>
      <c r="H241" s="262" t="s">
        <v>375</v>
      </c>
      <c r="I241" s="262" t="s">
        <v>279</v>
      </c>
      <c r="J241" s="262" t="s">
        <v>271</v>
      </c>
      <c r="K241" s="264" t="s">
        <v>273</v>
      </c>
    </row>
    <row r="242" spans="1:11" ht="13.5" thickBot="1" x14ac:dyDescent="0.25">
      <c r="A242" s="262" t="s">
        <v>502</v>
      </c>
      <c r="B242" s="263" t="s">
        <v>1188</v>
      </c>
      <c r="C242" s="262" t="s">
        <v>281</v>
      </c>
      <c r="D242" s="262" t="s">
        <v>1189</v>
      </c>
      <c r="E242" s="262" t="s">
        <v>269</v>
      </c>
      <c r="F242" s="262" t="s">
        <v>270</v>
      </c>
      <c r="G242" s="262" t="s">
        <v>506</v>
      </c>
      <c r="H242" s="262" t="s">
        <v>394</v>
      </c>
      <c r="I242" s="262" t="s">
        <v>274</v>
      </c>
      <c r="J242" s="262" t="s">
        <v>508</v>
      </c>
      <c r="K242" s="264" t="s">
        <v>557</v>
      </c>
    </row>
    <row r="243" spans="1:11" ht="13.5" thickBot="1" x14ac:dyDescent="0.25">
      <c r="A243" s="262" t="s">
        <v>502</v>
      </c>
      <c r="B243" s="263" t="s">
        <v>317</v>
      </c>
      <c r="C243" s="262" t="s">
        <v>325</v>
      </c>
      <c r="D243" s="262" t="s">
        <v>1190</v>
      </c>
      <c r="E243" s="262" t="s">
        <v>269</v>
      </c>
      <c r="F243" s="262" t="s">
        <v>270</v>
      </c>
      <c r="G243" s="262" t="s">
        <v>506</v>
      </c>
      <c r="H243" s="262" t="s">
        <v>1191</v>
      </c>
      <c r="I243" s="262" t="s">
        <v>274</v>
      </c>
      <c r="J243" s="262" t="s">
        <v>508</v>
      </c>
      <c r="K243" s="264" t="s">
        <v>534</v>
      </c>
    </row>
    <row r="244" spans="1:11" ht="13.5" thickBot="1" x14ac:dyDescent="0.25">
      <c r="A244" s="262" t="s">
        <v>502</v>
      </c>
      <c r="B244" s="263" t="s">
        <v>1192</v>
      </c>
      <c r="C244" s="262" t="s">
        <v>1193</v>
      </c>
      <c r="D244" s="262" t="s">
        <v>1194</v>
      </c>
      <c r="E244" s="262" t="s">
        <v>269</v>
      </c>
      <c r="F244" s="262" t="s">
        <v>270</v>
      </c>
      <c r="G244" s="262" t="s">
        <v>375</v>
      </c>
      <c r="H244" s="262" t="s">
        <v>375</v>
      </c>
      <c r="I244" s="262" t="s">
        <v>279</v>
      </c>
      <c r="J244" s="262" t="s">
        <v>508</v>
      </c>
      <c r="K244" s="264" t="s">
        <v>589</v>
      </c>
    </row>
    <row r="245" spans="1:11" ht="13.5" thickBot="1" x14ac:dyDescent="0.25">
      <c r="A245" s="262" t="s">
        <v>502</v>
      </c>
      <c r="B245" s="263" t="s">
        <v>1195</v>
      </c>
      <c r="C245" s="262" t="s">
        <v>1196</v>
      </c>
      <c r="D245" s="262" t="s">
        <v>1197</v>
      </c>
      <c r="E245" s="262" t="s">
        <v>269</v>
      </c>
      <c r="F245" s="262" t="s">
        <v>270</v>
      </c>
      <c r="G245" s="262" t="s">
        <v>375</v>
      </c>
      <c r="H245" s="262" t="s">
        <v>375</v>
      </c>
      <c r="I245" s="262" t="s">
        <v>279</v>
      </c>
      <c r="J245" s="262" t="s">
        <v>508</v>
      </c>
      <c r="K245" s="264" t="s">
        <v>273</v>
      </c>
    </row>
    <row r="246" spans="1:11" ht="13.5" thickBot="1" x14ac:dyDescent="0.25">
      <c r="A246" s="262" t="s">
        <v>502</v>
      </c>
      <c r="B246" s="263" t="s">
        <v>1198</v>
      </c>
      <c r="C246" s="262" t="s">
        <v>1199</v>
      </c>
      <c r="D246" s="262" t="s">
        <v>1200</v>
      </c>
      <c r="E246" s="262" t="s">
        <v>269</v>
      </c>
      <c r="F246" s="262" t="s">
        <v>270</v>
      </c>
      <c r="G246" s="262" t="s">
        <v>375</v>
      </c>
      <c r="H246" s="262" t="s">
        <v>375</v>
      </c>
      <c r="I246" s="262" t="s">
        <v>279</v>
      </c>
      <c r="J246" s="262" t="s">
        <v>508</v>
      </c>
      <c r="K246" s="264" t="s">
        <v>579</v>
      </c>
    </row>
    <row r="247" spans="1:11" ht="13.5" thickBot="1" x14ac:dyDescent="0.25">
      <c r="A247" s="262" t="s">
        <v>502</v>
      </c>
      <c r="B247" s="263" t="s">
        <v>493</v>
      </c>
      <c r="C247" s="262" t="s">
        <v>1201</v>
      </c>
      <c r="D247" s="262" t="s">
        <v>1202</v>
      </c>
      <c r="E247" s="262" t="s">
        <v>269</v>
      </c>
      <c r="F247" s="262" t="s">
        <v>270</v>
      </c>
      <c r="G247" s="262" t="s">
        <v>375</v>
      </c>
      <c r="H247" s="262" t="s">
        <v>375</v>
      </c>
      <c r="I247" s="262" t="s">
        <v>279</v>
      </c>
      <c r="J247" s="262" t="s">
        <v>524</v>
      </c>
      <c r="K247" s="264" t="s">
        <v>322</v>
      </c>
    </row>
    <row r="248" spans="1:11" ht="13.5" thickBot="1" x14ac:dyDescent="0.25">
      <c r="A248" s="262" t="s">
        <v>502</v>
      </c>
      <c r="B248" s="263" t="s">
        <v>1203</v>
      </c>
      <c r="C248" s="262" t="s">
        <v>311</v>
      </c>
      <c r="D248" s="262" t="s">
        <v>1204</v>
      </c>
      <c r="E248" s="262" t="s">
        <v>269</v>
      </c>
      <c r="F248" s="262" t="s">
        <v>270</v>
      </c>
      <c r="G248" s="262" t="s">
        <v>375</v>
      </c>
      <c r="H248" s="262" t="s">
        <v>375</v>
      </c>
      <c r="I248" s="262" t="s">
        <v>279</v>
      </c>
      <c r="J248" s="262" t="s">
        <v>508</v>
      </c>
      <c r="K248" s="264" t="s">
        <v>569</v>
      </c>
    </row>
    <row r="249" spans="1:11" ht="13.5" thickBot="1" x14ac:dyDescent="0.25">
      <c r="A249" s="262" t="s">
        <v>502</v>
      </c>
      <c r="B249" s="263" t="s">
        <v>1205</v>
      </c>
      <c r="C249" s="262" t="s">
        <v>1166</v>
      </c>
      <c r="D249" s="262" t="s">
        <v>1206</v>
      </c>
      <c r="E249" s="262" t="s">
        <v>269</v>
      </c>
      <c r="F249" s="262" t="s">
        <v>270</v>
      </c>
      <c r="G249" s="262" t="s">
        <v>506</v>
      </c>
      <c r="H249" s="262" t="s">
        <v>1207</v>
      </c>
      <c r="I249" s="262" t="s">
        <v>274</v>
      </c>
      <c r="J249" s="262" t="s">
        <v>508</v>
      </c>
      <c r="K249" s="264" t="s">
        <v>1208</v>
      </c>
    </row>
    <row r="250" spans="1:11" ht="13.5" thickBot="1" x14ac:dyDescent="0.25">
      <c r="A250" s="262" t="s">
        <v>502</v>
      </c>
      <c r="B250" s="263" t="s">
        <v>1209</v>
      </c>
      <c r="C250" s="262" t="s">
        <v>1210</v>
      </c>
      <c r="D250" s="262" t="s">
        <v>1211</v>
      </c>
      <c r="E250" s="262" t="s">
        <v>277</v>
      </c>
      <c r="F250" s="262" t="s">
        <v>270</v>
      </c>
      <c r="G250" s="262" t="s">
        <v>375</v>
      </c>
      <c r="H250" s="262" t="s">
        <v>375</v>
      </c>
      <c r="I250" s="262" t="s">
        <v>279</v>
      </c>
      <c r="J250" s="262" t="s">
        <v>508</v>
      </c>
      <c r="K250" s="264" t="s">
        <v>273</v>
      </c>
    </row>
    <row r="251" spans="1:11" ht="13.5" thickBot="1" x14ac:dyDescent="0.25">
      <c r="A251" s="262" t="s">
        <v>502</v>
      </c>
      <c r="B251" s="263" t="s">
        <v>1212</v>
      </c>
      <c r="C251" s="262" t="s">
        <v>600</v>
      </c>
      <c r="D251" s="262" t="s">
        <v>1213</v>
      </c>
      <c r="E251" s="262" t="s">
        <v>269</v>
      </c>
      <c r="F251" s="262" t="s">
        <v>270</v>
      </c>
      <c r="G251" s="262" t="s">
        <v>375</v>
      </c>
      <c r="H251" s="262" t="s">
        <v>375</v>
      </c>
      <c r="I251" s="262" t="s">
        <v>279</v>
      </c>
      <c r="J251" s="262" t="s">
        <v>615</v>
      </c>
      <c r="K251" s="264" t="s">
        <v>273</v>
      </c>
    </row>
    <row r="252" spans="1:11" ht="13.5" thickBot="1" x14ac:dyDescent="0.25">
      <c r="A252" s="262" t="s">
        <v>502</v>
      </c>
      <c r="B252" s="263" t="s">
        <v>1212</v>
      </c>
      <c r="C252" s="262" t="s">
        <v>313</v>
      </c>
      <c r="D252" s="262" t="s">
        <v>1214</v>
      </c>
      <c r="E252" s="262" t="s">
        <v>269</v>
      </c>
      <c r="F252" s="262" t="s">
        <v>270</v>
      </c>
      <c r="G252" s="262" t="s">
        <v>375</v>
      </c>
      <c r="H252" s="262" t="s">
        <v>375</v>
      </c>
      <c r="I252" s="262" t="s">
        <v>274</v>
      </c>
      <c r="J252" s="262" t="s">
        <v>508</v>
      </c>
      <c r="K252" s="264" t="s">
        <v>1168</v>
      </c>
    </row>
    <row r="253" spans="1:11" ht="13.5" thickBot="1" x14ac:dyDescent="0.25">
      <c r="A253" s="262" t="s">
        <v>502</v>
      </c>
      <c r="B253" s="263" t="s">
        <v>1212</v>
      </c>
      <c r="C253" s="262" t="s">
        <v>1215</v>
      </c>
      <c r="D253" s="262" t="s">
        <v>1216</v>
      </c>
      <c r="E253" s="262" t="s">
        <v>269</v>
      </c>
      <c r="F253" s="262" t="s">
        <v>270</v>
      </c>
      <c r="G253" s="262" t="s">
        <v>375</v>
      </c>
      <c r="H253" s="262" t="s">
        <v>375</v>
      </c>
      <c r="I253" s="262" t="s">
        <v>279</v>
      </c>
      <c r="J253" s="262" t="s">
        <v>508</v>
      </c>
      <c r="K253" s="264" t="s">
        <v>534</v>
      </c>
    </row>
    <row r="254" spans="1:11" ht="13.5" thickBot="1" x14ac:dyDescent="0.25">
      <c r="A254" s="262" t="s">
        <v>502</v>
      </c>
      <c r="B254" s="263" t="s">
        <v>1212</v>
      </c>
      <c r="C254" s="262" t="s">
        <v>1217</v>
      </c>
      <c r="D254" s="262" t="s">
        <v>1218</v>
      </c>
      <c r="E254" s="262" t="s">
        <v>269</v>
      </c>
      <c r="F254" s="262" t="s">
        <v>270</v>
      </c>
      <c r="G254" s="262" t="s">
        <v>506</v>
      </c>
      <c r="H254" s="262" t="s">
        <v>1219</v>
      </c>
      <c r="I254" s="262" t="s">
        <v>274</v>
      </c>
      <c r="J254" s="262" t="s">
        <v>271</v>
      </c>
      <c r="K254" s="264" t="s">
        <v>491</v>
      </c>
    </row>
    <row r="255" spans="1:11" ht="13.5" thickBot="1" x14ac:dyDescent="0.25">
      <c r="A255" s="262" t="s">
        <v>502</v>
      </c>
      <c r="B255" s="263" t="s">
        <v>1220</v>
      </c>
      <c r="C255" s="262" t="s">
        <v>1221</v>
      </c>
      <c r="D255" s="262" t="s">
        <v>1222</v>
      </c>
      <c r="E255" s="262" t="s">
        <v>269</v>
      </c>
      <c r="F255" s="262" t="s">
        <v>270</v>
      </c>
      <c r="G255" s="262" t="s">
        <v>506</v>
      </c>
      <c r="H255" s="262" t="s">
        <v>1223</v>
      </c>
      <c r="I255" s="262" t="s">
        <v>274</v>
      </c>
      <c r="J255" s="262" t="s">
        <v>508</v>
      </c>
      <c r="K255" s="264" t="s">
        <v>534</v>
      </c>
    </row>
    <row r="256" spans="1:11" ht="13.5" thickBot="1" x14ac:dyDescent="0.25">
      <c r="A256" s="262" t="s">
        <v>502</v>
      </c>
      <c r="B256" s="263" t="s">
        <v>1224</v>
      </c>
      <c r="C256" s="262" t="s">
        <v>296</v>
      </c>
      <c r="D256" s="262" t="s">
        <v>1225</v>
      </c>
      <c r="E256" s="262" t="s">
        <v>269</v>
      </c>
      <c r="F256" s="262" t="s">
        <v>270</v>
      </c>
      <c r="G256" s="262" t="s">
        <v>506</v>
      </c>
      <c r="H256" s="262" t="s">
        <v>385</v>
      </c>
      <c r="I256" s="262" t="s">
        <v>274</v>
      </c>
      <c r="J256" s="262" t="s">
        <v>508</v>
      </c>
      <c r="K256" s="264" t="s">
        <v>534</v>
      </c>
    </row>
    <row r="257" spans="1:11" ht="13.5" thickBot="1" x14ac:dyDescent="0.25">
      <c r="A257" s="262" t="s">
        <v>502</v>
      </c>
      <c r="B257" s="263" t="s">
        <v>1226</v>
      </c>
      <c r="C257" s="262" t="s">
        <v>1227</v>
      </c>
      <c r="D257" s="262" t="s">
        <v>1228</v>
      </c>
      <c r="E257" s="262" t="s">
        <v>277</v>
      </c>
      <c r="F257" s="262" t="s">
        <v>270</v>
      </c>
      <c r="G257" s="262" t="s">
        <v>506</v>
      </c>
      <c r="H257" s="262" t="s">
        <v>1229</v>
      </c>
      <c r="I257" s="262" t="s">
        <v>274</v>
      </c>
      <c r="J257" s="262" t="s">
        <v>508</v>
      </c>
      <c r="K257" s="264" t="s">
        <v>273</v>
      </c>
    </row>
    <row r="258" spans="1:11" ht="13.5" thickBot="1" x14ac:dyDescent="0.25">
      <c r="A258" s="262" t="s">
        <v>502</v>
      </c>
      <c r="B258" s="263" t="s">
        <v>1230</v>
      </c>
      <c r="C258" s="262" t="s">
        <v>1231</v>
      </c>
      <c r="D258" s="262" t="s">
        <v>1232</v>
      </c>
      <c r="E258" s="262" t="s">
        <v>269</v>
      </c>
      <c r="F258" s="262" t="s">
        <v>270</v>
      </c>
      <c r="G258" s="262" t="s">
        <v>375</v>
      </c>
      <c r="H258" s="262" t="s">
        <v>375</v>
      </c>
      <c r="I258" s="262" t="s">
        <v>279</v>
      </c>
      <c r="J258" s="262" t="s">
        <v>508</v>
      </c>
      <c r="K258" s="264" t="s">
        <v>273</v>
      </c>
    </row>
    <row r="259" spans="1:11" ht="13.5" thickBot="1" x14ac:dyDescent="0.25">
      <c r="A259" s="262" t="s">
        <v>502</v>
      </c>
      <c r="B259" s="263" t="s">
        <v>1233</v>
      </c>
      <c r="C259" s="262" t="s">
        <v>281</v>
      </c>
      <c r="D259" s="262" t="s">
        <v>1234</v>
      </c>
      <c r="E259" s="262" t="s">
        <v>269</v>
      </c>
      <c r="F259" s="262" t="s">
        <v>270</v>
      </c>
      <c r="G259" s="262" t="s">
        <v>376</v>
      </c>
      <c r="H259" s="262" t="s">
        <v>1235</v>
      </c>
      <c r="I259" s="262" t="s">
        <v>274</v>
      </c>
      <c r="J259" s="262" t="s">
        <v>615</v>
      </c>
      <c r="K259" s="264" t="s">
        <v>538</v>
      </c>
    </row>
    <row r="260" spans="1:11" ht="13.5" thickBot="1" x14ac:dyDescent="0.25">
      <c r="A260" s="262" t="s">
        <v>502</v>
      </c>
      <c r="B260" s="263" t="s">
        <v>268</v>
      </c>
      <c r="C260" s="262" t="s">
        <v>1236</v>
      </c>
      <c r="D260" s="262" t="s">
        <v>1237</v>
      </c>
      <c r="E260" s="262" t="s">
        <v>269</v>
      </c>
      <c r="F260" s="262" t="s">
        <v>270</v>
      </c>
      <c r="G260" s="262" t="s">
        <v>506</v>
      </c>
      <c r="H260" s="262" t="s">
        <v>1238</v>
      </c>
      <c r="I260" s="262" t="s">
        <v>274</v>
      </c>
      <c r="J260" s="262" t="s">
        <v>271</v>
      </c>
      <c r="K260" s="264" t="s">
        <v>398</v>
      </c>
    </row>
    <row r="261" spans="1:11" ht="13.5" thickBot="1" x14ac:dyDescent="0.25">
      <c r="A261" s="262" t="s">
        <v>502</v>
      </c>
      <c r="B261" s="263" t="s">
        <v>1239</v>
      </c>
      <c r="C261" s="262" t="s">
        <v>280</v>
      </c>
      <c r="D261" s="262" t="s">
        <v>1240</v>
      </c>
      <c r="E261" s="262" t="s">
        <v>269</v>
      </c>
      <c r="F261" s="262" t="s">
        <v>270</v>
      </c>
      <c r="G261" s="262" t="s">
        <v>506</v>
      </c>
      <c r="H261" s="262" t="s">
        <v>393</v>
      </c>
      <c r="I261" s="262" t="s">
        <v>274</v>
      </c>
      <c r="J261" s="262" t="s">
        <v>508</v>
      </c>
      <c r="K261" s="264" t="s">
        <v>557</v>
      </c>
    </row>
    <row r="262" spans="1:11" ht="13.5" thickBot="1" x14ac:dyDescent="0.25">
      <c r="A262" s="262" t="s">
        <v>502</v>
      </c>
      <c r="B262" s="263" t="s">
        <v>1241</v>
      </c>
      <c r="C262" s="262" t="s">
        <v>1242</v>
      </c>
      <c r="D262" s="262" t="s">
        <v>1243</v>
      </c>
      <c r="E262" s="262" t="s">
        <v>277</v>
      </c>
      <c r="F262" s="262" t="s">
        <v>270</v>
      </c>
      <c r="G262" s="262" t="s">
        <v>375</v>
      </c>
      <c r="H262" s="262" t="s">
        <v>375</v>
      </c>
      <c r="I262" s="262" t="s">
        <v>279</v>
      </c>
      <c r="J262" s="262" t="s">
        <v>508</v>
      </c>
      <c r="K262" s="264" t="s">
        <v>273</v>
      </c>
    </row>
    <row r="263" spans="1:11" ht="13.5" thickBot="1" x14ac:dyDescent="0.25">
      <c r="A263" s="262" t="s">
        <v>502</v>
      </c>
      <c r="B263" s="263" t="s">
        <v>1244</v>
      </c>
      <c r="C263" s="262" t="s">
        <v>1245</v>
      </c>
      <c r="D263" s="262" t="s">
        <v>1246</v>
      </c>
      <c r="E263" s="262" t="s">
        <v>269</v>
      </c>
      <c r="F263" s="262" t="s">
        <v>270</v>
      </c>
      <c r="G263" s="262" t="s">
        <v>375</v>
      </c>
      <c r="H263" s="262" t="s">
        <v>375</v>
      </c>
      <c r="I263" s="262" t="s">
        <v>279</v>
      </c>
      <c r="J263" s="262" t="s">
        <v>508</v>
      </c>
      <c r="K263" s="264" t="s">
        <v>273</v>
      </c>
    </row>
    <row r="264" spans="1:11" ht="13.5" thickBot="1" x14ac:dyDescent="0.25">
      <c r="A264" s="262" t="s">
        <v>502</v>
      </c>
      <c r="B264" s="263" t="s">
        <v>1244</v>
      </c>
      <c r="C264" s="262" t="s">
        <v>392</v>
      </c>
      <c r="D264" s="262" t="s">
        <v>1247</v>
      </c>
      <c r="E264" s="262" t="s">
        <v>269</v>
      </c>
      <c r="F264" s="262" t="s">
        <v>270</v>
      </c>
      <c r="G264" s="262" t="s">
        <v>375</v>
      </c>
      <c r="H264" s="262" t="s">
        <v>375</v>
      </c>
      <c r="I264" s="262" t="s">
        <v>279</v>
      </c>
      <c r="J264" s="262" t="s">
        <v>508</v>
      </c>
      <c r="K264" s="264" t="s">
        <v>623</v>
      </c>
    </row>
    <row r="265" spans="1:11" ht="13.5" thickBot="1" x14ac:dyDescent="0.25">
      <c r="A265" s="262" t="s">
        <v>502</v>
      </c>
      <c r="B265" s="263" t="s">
        <v>1248</v>
      </c>
      <c r="C265" s="262" t="s">
        <v>318</v>
      </c>
      <c r="D265" s="262" t="s">
        <v>1249</v>
      </c>
      <c r="E265" s="262" t="s">
        <v>269</v>
      </c>
      <c r="F265" s="262" t="s">
        <v>270</v>
      </c>
      <c r="G265" s="262" t="s">
        <v>375</v>
      </c>
      <c r="H265" s="262" t="s">
        <v>375</v>
      </c>
      <c r="I265" s="262" t="s">
        <v>279</v>
      </c>
      <c r="J265" s="262" t="s">
        <v>508</v>
      </c>
      <c r="K265" s="264" t="s">
        <v>398</v>
      </c>
    </row>
    <row r="266" spans="1:11" ht="13.5" thickBot="1" x14ac:dyDescent="0.25">
      <c r="A266" s="262" t="s">
        <v>502</v>
      </c>
      <c r="B266" s="263" t="s">
        <v>1250</v>
      </c>
      <c r="C266" s="262" t="s">
        <v>1251</v>
      </c>
      <c r="D266" s="262" t="s">
        <v>1252</v>
      </c>
      <c r="E266" s="262" t="s">
        <v>269</v>
      </c>
      <c r="F266" s="262" t="s">
        <v>270</v>
      </c>
      <c r="G266" s="262" t="s">
        <v>375</v>
      </c>
      <c r="H266" s="262" t="s">
        <v>375</v>
      </c>
      <c r="I266" s="262" t="s">
        <v>279</v>
      </c>
      <c r="J266" s="262" t="s">
        <v>508</v>
      </c>
      <c r="K266" s="264" t="s">
        <v>273</v>
      </c>
    </row>
    <row r="267" spans="1:11" ht="13.5" thickBot="1" x14ac:dyDescent="0.25">
      <c r="A267" s="262" t="s">
        <v>502</v>
      </c>
      <c r="B267" s="263" t="s">
        <v>321</v>
      </c>
      <c r="C267" s="262" t="s">
        <v>1253</v>
      </c>
      <c r="D267" s="262" t="s">
        <v>1254</v>
      </c>
      <c r="E267" s="262" t="s">
        <v>277</v>
      </c>
      <c r="F267" s="262" t="s">
        <v>270</v>
      </c>
      <c r="G267" s="262" t="s">
        <v>375</v>
      </c>
      <c r="H267" s="262" t="s">
        <v>375</v>
      </c>
      <c r="I267" s="262" t="s">
        <v>279</v>
      </c>
      <c r="J267" s="262" t="s">
        <v>508</v>
      </c>
      <c r="K267" s="264" t="s">
        <v>273</v>
      </c>
    </row>
    <row r="268" spans="1:11" ht="13.5" thickBot="1" x14ac:dyDescent="0.25">
      <c r="A268" s="262" t="s">
        <v>502</v>
      </c>
      <c r="B268" s="263" t="s">
        <v>321</v>
      </c>
      <c r="C268" s="262" t="s">
        <v>1255</v>
      </c>
      <c r="D268" s="262" t="s">
        <v>1256</v>
      </c>
      <c r="E268" s="262" t="s">
        <v>269</v>
      </c>
      <c r="F268" s="262" t="s">
        <v>270</v>
      </c>
      <c r="G268" s="262" t="s">
        <v>375</v>
      </c>
      <c r="H268" s="262" t="s">
        <v>375</v>
      </c>
      <c r="I268" s="262" t="s">
        <v>279</v>
      </c>
      <c r="J268" s="262" t="s">
        <v>1257</v>
      </c>
      <c r="K268" s="264" t="s">
        <v>492</v>
      </c>
    </row>
    <row r="269" spans="1:11" ht="13.5" thickBot="1" x14ac:dyDescent="0.25">
      <c r="A269" s="262" t="s">
        <v>502</v>
      </c>
      <c r="B269" s="263" t="s">
        <v>1258</v>
      </c>
      <c r="C269" s="262" t="s">
        <v>526</v>
      </c>
      <c r="D269" s="262" t="s">
        <v>1259</v>
      </c>
      <c r="E269" s="262" t="s">
        <v>269</v>
      </c>
      <c r="F269" s="262" t="s">
        <v>270</v>
      </c>
      <c r="G269" s="262" t="s">
        <v>375</v>
      </c>
      <c r="H269" s="262" t="s">
        <v>375</v>
      </c>
      <c r="I269" s="262" t="s">
        <v>279</v>
      </c>
      <c r="J269" s="262" t="s">
        <v>508</v>
      </c>
      <c r="K269" s="264" t="s">
        <v>273</v>
      </c>
    </row>
    <row r="270" spans="1:11" ht="13.5" thickBot="1" x14ac:dyDescent="0.25">
      <c r="A270" s="262" t="s">
        <v>502</v>
      </c>
      <c r="B270" s="263" t="s">
        <v>1260</v>
      </c>
      <c r="C270" s="262" t="s">
        <v>300</v>
      </c>
      <c r="D270" s="262" t="s">
        <v>1261</v>
      </c>
      <c r="E270" s="262" t="s">
        <v>269</v>
      </c>
      <c r="F270" s="262" t="s">
        <v>270</v>
      </c>
      <c r="G270" s="262" t="s">
        <v>506</v>
      </c>
      <c r="H270" s="262" t="s">
        <v>399</v>
      </c>
      <c r="I270" s="262" t="s">
        <v>274</v>
      </c>
      <c r="J270" s="262" t="s">
        <v>508</v>
      </c>
      <c r="K270" s="264" t="s">
        <v>534</v>
      </c>
    </row>
    <row r="271" spans="1:11" ht="13.5" thickBot="1" x14ac:dyDescent="0.25">
      <c r="A271" s="262" t="s">
        <v>502</v>
      </c>
      <c r="B271" s="263" t="s">
        <v>1262</v>
      </c>
      <c r="C271" s="262" t="s">
        <v>1263</v>
      </c>
      <c r="D271" s="262" t="s">
        <v>1264</v>
      </c>
      <c r="E271" s="262" t="s">
        <v>269</v>
      </c>
      <c r="F271" s="262" t="s">
        <v>270</v>
      </c>
      <c r="G271" s="262" t="s">
        <v>506</v>
      </c>
      <c r="H271" s="262" t="s">
        <v>388</v>
      </c>
      <c r="I271" s="262" t="s">
        <v>274</v>
      </c>
      <c r="J271" s="262" t="s">
        <v>508</v>
      </c>
      <c r="K271" s="264" t="s">
        <v>557</v>
      </c>
    </row>
    <row r="272" spans="1:11" ht="13.5" thickBot="1" x14ac:dyDescent="0.25">
      <c r="A272" s="262" t="s">
        <v>502</v>
      </c>
      <c r="B272" s="263" t="s">
        <v>1265</v>
      </c>
      <c r="C272" s="262" t="s">
        <v>281</v>
      </c>
      <c r="D272" s="262" t="s">
        <v>1266</v>
      </c>
      <c r="E272" s="262" t="s">
        <v>269</v>
      </c>
      <c r="F272" s="262" t="s">
        <v>270</v>
      </c>
      <c r="G272" s="262" t="s">
        <v>375</v>
      </c>
      <c r="H272" s="262" t="s">
        <v>375</v>
      </c>
      <c r="I272" s="262" t="s">
        <v>279</v>
      </c>
      <c r="J272" s="262" t="s">
        <v>508</v>
      </c>
      <c r="K272" s="264" t="s">
        <v>273</v>
      </c>
    </row>
    <row r="273" spans="1:11" ht="13.5" thickBot="1" x14ac:dyDescent="0.25">
      <c r="A273" s="262" t="s">
        <v>502</v>
      </c>
      <c r="B273" s="263" t="s">
        <v>1267</v>
      </c>
      <c r="C273" s="262" t="s">
        <v>1268</v>
      </c>
      <c r="D273" s="262" t="s">
        <v>1269</v>
      </c>
      <c r="E273" s="262" t="s">
        <v>269</v>
      </c>
      <c r="F273" s="262" t="s">
        <v>270</v>
      </c>
      <c r="G273" s="262" t="s">
        <v>506</v>
      </c>
      <c r="H273" s="262" t="s">
        <v>1270</v>
      </c>
      <c r="I273" s="262" t="s">
        <v>274</v>
      </c>
      <c r="J273" s="262" t="s">
        <v>508</v>
      </c>
      <c r="K273" s="264" t="s">
        <v>1051</v>
      </c>
    </row>
    <row r="274" spans="1:11" ht="13.5" thickBot="1" x14ac:dyDescent="0.25">
      <c r="A274" s="262" t="s">
        <v>502</v>
      </c>
      <c r="B274" s="263" t="s">
        <v>1267</v>
      </c>
      <c r="C274" s="262" t="s">
        <v>320</v>
      </c>
      <c r="D274" s="262" t="s">
        <v>1271</v>
      </c>
      <c r="E274" s="262" t="s">
        <v>269</v>
      </c>
      <c r="F274" s="262" t="s">
        <v>270</v>
      </c>
      <c r="G274" s="262" t="s">
        <v>375</v>
      </c>
      <c r="H274" s="262" t="s">
        <v>375</v>
      </c>
      <c r="I274" s="262" t="s">
        <v>279</v>
      </c>
      <c r="J274" s="262" t="s">
        <v>508</v>
      </c>
      <c r="K274" s="264" t="s">
        <v>273</v>
      </c>
    </row>
    <row r="275" spans="1:11" ht="13.5" thickBot="1" x14ac:dyDescent="0.25">
      <c r="A275" s="262" t="s">
        <v>502</v>
      </c>
      <c r="B275" s="263" t="s">
        <v>1272</v>
      </c>
      <c r="C275" s="262" t="s">
        <v>783</v>
      </c>
      <c r="D275" s="262" t="s">
        <v>1273</v>
      </c>
      <c r="E275" s="262" t="s">
        <v>269</v>
      </c>
      <c r="F275" s="262" t="s">
        <v>270</v>
      </c>
      <c r="G275" s="262" t="s">
        <v>375</v>
      </c>
      <c r="H275" s="262" t="s">
        <v>375</v>
      </c>
      <c r="I275" s="262" t="s">
        <v>279</v>
      </c>
      <c r="J275" s="262" t="s">
        <v>508</v>
      </c>
      <c r="K275" s="264" t="s">
        <v>492</v>
      </c>
    </row>
    <row r="276" spans="1:11" ht="13.5" thickBot="1" x14ac:dyDescent="0.25">
      <c r="A276" s="262" t="s">
        <v>502</v>
      </c>
      <c r="B276" s="263" t="s">
        <v>1274</v>
      </c>
      <c r="C276" s="262" t="s">
        <v>1275</v>
      </c>
      <c r="D276" s="262" t="s">
        <v>1276</v>
      </c>
      <c r="E276" s="262" t="s">
        <v>269</v>
      </c>
      <c r="F276" s="262" t="s">
        <v>270</v>
      </c>
      <c r="G276" s="262" t="s">
        <v>375</v>
      </c>
      <c r="H276" s="262" t="s">
        <v>375</v>
      </c>
      <c r="I276" s="262" t="s">
        <v>279</v>
      </c>
      <c r="J276" s="262" t="s">
        <v>508</v>
      </c>
      <c r="K276" s="264" t="s">
        <v>1277</v>
      </c>
    </row>
    <row r="277" spans="1:11" ht="13.5" thickBot="1" x14ac:dyDescent="0.25">
      <c r="A277" s="262" t="s">
        <v>502</v>
      </c>
      <c r="B277" s="263" t="s">
        <v>1278</v>
      </c>
      <c r="C277" s="262" t="s">
        <v>1279</v>
      </c>
      <c r="D277" s="262" t="s">
        <v>1280</v>
      </c>
      <c r="E277" s="262" t="s">
        <v>277</v>
      </c>
      <c r="F277" s="262" t="s">
        <v>270</v>
      </c>
      <c r="G277" s="262" t="s">
        <v>375</v>
      </c>
      <c r="H277" s="262" t="s">
        <v>375</v>
      </c>
      <c r="I277" s="262" t="s">
        <v>279</v>
      </c>
      <c r="J277" s="262" t="s">
        <v>508</v>
      </c>
      <c r="K277" s="264" t="s">
        <v>273</v>
      </c>
    </row>
    <row r="278" spans="1:11" ht="13.5" thickBot="1" x14ac:dyDescent="0.25">
      <c r="A278" s="262" t="s">
        <v>502</v>
      </c>
      <c r="B278" s="263" t="s">
        <v>1281</v>
      </c>
      <c r="C278" s="262" t="s">
        <v>305</v>
      </c>
      <c r="D278" s="262" t="s">
        <v>1282</v>
      </c>
      <c r="E278" s="262" t="s">
        <v>269</v>
      </c>
      <c r="F278" s="262" t="s">
        <v>270</v>
      </c>
      <c r="G278" s="262" t="s">
        <v>506</v>
      </c>
      <c r="H278" s="262" t="s">
        <v>384</v>
      </c>
      <c r="I278" s="262" t="s">
        <v>274</v>
      </c>
      <c r="J278" s="262" t="s">
        <v>508</v>
      </c>
      <c r="K278" s="264" t="s">
        <v>1283</v>
      </c>
    </row>
    <row r="279" spans="1:11" ht="13.5" thickBot="1" x14ac:dyDescent="0.25">
      <c r="A279" s="262" t="s">
        <v>502</v>
      </c>
      <c r="B279" s="263" t="s">
        <v>1281</v>
      </c>
      <c r="C279" s="262" t="s">
        <v>1284</v>
      </c>
      <c r="D279" s="262" t="s">
        <v>1285</v>
      </c>
      <c r="E279" s="262" t="s">
        <v>269</v>
      </c>
      <c r="F279" s="262" t="s">
        <v>270</v>
      </c>
      <c r="G279" s="262" t="s">
        <v>374</v>
      </c>
      <c r="H279" s="262" t="s">
        <v>1083</v>
      </c>
      <c r="I279" s="262" t="s">
        <v>272</v>
      </c>
      <c r="J279" s="262" t="s">
        <v>508</v>
      </c>
      <c r="K279" s="264" t="s">
        <v>273</v>
      </c>
    </row>
    <row r="280" spans="1:11" ht="13.5" thickBot="1" x14ac:dyDescent="0.25">
      <c r="A280" s="262" t="s">
        <v>502</v>
      </c>
      <c r="B280" s="263" t="s">
        <v>1286</v>
      </c>
      <c r="C280" s="262" t="s">
        <v>283</v>
      </c>
      <c r="D280" s="262" t="s">
        <v>1287</v>
      </c>
      <c r="E280" s="262" t="s">
        <v>269</v>
      </c>
      <c r="F280" s="262" t="s">
        <v>270</v>
      </c>
      <c r="G280" s="262" t="s">
        <v>397</v>
      </c>
      <c r="H280" s="262" t="s">
        <v>1288</v>
      </c>
      <c r="I280" s="262" t="s">
        <v>274</v>
      </c>
      <c r="J280" s="262" t="s">
        <v>508</v>
      </c>
      <c r="K280" s="264" t="s">
        <v>538</v>
      </c>
    </row>
    <row r="281" spans="1:11" ht="13.5" thickBot="1" x14ac:dyDescent="0.25">
      <c r="A281" s="262" t="s">
        <v>502</v>
      </c>
      <c r="B281" s="263" t="s">
        <v>1289</v>
      </c>
      <c r="C281" s="262" t="s">
        <v>1290</v>
      </c>
      <c r="D281" s="262" t="s">
        <v>1291</v>
      </c>
      <c r="E281" s="262" t="s">
        <v>269</v>
      </c>
      <c r="F281" s="262" t="s">
        <v>270</v>
      </c>
      <c r="G281" s="262" t="s">
        <v>375</v>
      </c>
      <c r="H281" s="262" t="s">
        <v>375</v>
      </c>
      <c r="I281" s="262" t="s">
        <v>274</v>
      </c>
      <c r="J281" s="262" t="s">
        <v>508</v>
      </c>
      <c r="K281" s="264" t="s">
        <v>1168</v>
      </c>
    </row>
    <row r="282" spans="1:11" ht="13.5" thickBot="1" x14ac:dyDescent="0.25">
      <c r="A282" s="262" t="s">
        <v>502</v>
      </c>
      <c r="B282" s="263" t="s">
        <v>1292</v>
      </c>
      <c r="C282" s="262" t="s">
        <v>1033</v>
      </c>
      <c r="D282" s="262" t="s">
        <v>1293</v>
      </c>
      <c r="E282" s="262" t="s">
        <v>269</v>
      </c>
      <c r="F282" s="262" t="s">
        <v>270</v>
      </c>
      <c r="G282" s="262" t="s">
        <v>506</v>
      </c>
      <c r="H282" s="262" t="s">
        <v>1294</v>
      </c>
      <c r="I282" s="262" t="s">
        <v>274</v>
      </c>
      <c r="J282" s="262" t="s">
        <v>508</v>
      </c>
      <c r="K282" s="264" t="s">
        <v>547</v>
      </c>
    </row>
    <row r="283" spans="1:11" ht="13.5" thickBot="1" x14ac:dyDescent="0.25">
      <c r="A283" s="262" t="s">
        <v>502</v>
      </c>
      <c r="B283" s="263" t="s">
        <v>1295</v>
      </c>
      <c r="C283" s="262" t="s">
        <v>1296</v>
      </c>
      <c r="D283" s="262" t="s">
        <v>1297</v>
      </c>
      <c r="E283" s="262" t="s">
        <v>269</v>
      </c>
      <c r="F283" s="262" t="s">
        <v>270</v>
      </c>
      <c r="G283" s="262" t="s">
        <v>375</v>
      </c>
      <c r="H283" s="262" t="s">
        <v>375</v>
      </c>
      <c r="I283" s="262" t="s">
        <v>279</v>
      </c>
      <c r="J283" s="262" t="s">
        <v>508</v>
      </c>
      <c r="K283" s="264" t="s">
        <v>1208</v>
      </c>
    </row>
    <row r="284" spans="1:11" ht="13.5" thickBot="1" x14ac:dyDescent="0.25">
      <c r="A284" s="262" t="s">
        <v>502</v>
      </c>
      <c r="B284" s="263" t="s">
        <v>1295</v>
      </c>
      <c r="C284" s="262" t="s">
        <v>305</v>
      </c>
      <c r="D284" s="262" t="s">
        <v>1298</v>
      </c>
      <c r="E284" s="262" t="s">
        <v>269</v>
      </c>
      <c r="F284" s="262" t="s">
        <v>270</v>
      </c>
      <c r="G284" s="262" t="s">
        <v>506</v>
      </c>
      <c r="H284" s="262" t="s">
        <v>386</v>
      </c>
      <c r="I284" s="262" t="s">
        <v>274</v>
      </c>
      <c r="J284" s="262" t="s">
        <v>508</v>
      </c>
      <c r="K284" s="264" t="s">
        <v>491</v>
      </c>
    </row>
    <row r="285" spans="1:11" ht="13.5" thickBot="1" x14ac:dyDescent="0.25">
      <c r="A285" s="262" t="s">
        <v>502</v>
      </c>
      <c r="B285" s="263" t="s">
        <v>1299</v>
      </c>
      <c r="C285" s="262" t="s">
        <v>1300</v>
      </c>
      <c r="D285" s="262" t="s">
        <v>1301</v>
      </c>
      <c r="E285" s="262" t="s">
        <v>277</v>
      </c>
      <c r="F285" s="262" t="s">
        <v>270</v>
      </c>
      <c r="G285" s="262" t="s">
        <v>375</v>
      </c>
      <c r="H285" s="262" t="s">
        <v>375</v>
      </c>
      <c r="I285" s="262" t="s">
        <v>279</v>
      </c>
      <c r="J285" s="262" t="s">
        <v>508</v>
      </c>
      <c r="K285" s="264" t="s">
        <v>273</v>
      </c>
    </row>
    <row r="286" spans="1:11" ht="13.5" thickBot="1" x14ac:dyDescent="0.25">
      <c r="A286" s="262" t="s">
        <v>502</v>
      </c>
      <c r="B286" s="263" t="s">
        <v>1302</v>
      </c>
      <c r="C286" s="262" t="s">
        <v>1303</v>
      </c>
      <c r="D286" s="262" t="s">
        <v>1304</v>
      </c>
      <c r="E286" s="262" t="s">
        <v>277</v>
      </c>
      <c r="F286" s="262" t="s">
        <v>270</v>
      </c>
      <c r="G286" s="262" t="s">
        <v>375</v>
      </c>
      <c r="H286" s="262" t="s">
        <v>375</v>
      </c>
      <c r="I286" s="262" t="s">
        <v>279</v>
      </c>
      <c r="J286" s="262" t="s">
        <v>508</v>
      </c>
      <c r="K286" s="264" t="s">
        <v>273</v>
      </c>
    </row>
    <row r="287" spans="1:11" ht="13.5" thickBot="1" x14ac:dyDescent="0.25">
      <c r="A287" s="262" t="s">
        <v>502</v>
      </c>
      <c r="B287" s="263" t="s">
        <v>1305</v>
      </c>
      <c r="C287" s="262" t="s">
        <v>1306</v>
      </c>
      <c r="D287" s="262" t="s">
        <v>1307</v>
      </c>
      <c r="E287" s="262" t="s">
        <v>269</v>
      </c>
      <c r="F287" s="262" t="s">
        <v>270</v>
      </c>
      <c r="G287" s="262" t="s">
        <v>506</v>
      </c>
      <c r="H287" s="262" t="s">
        <v>1308</v>
      </c>
      <c r="I287" s="262" t="s">
        <v>274</v>
      </c>
      <c r="J287" s="262" t="s">
        <v>508</v>
      </c>
      <c r="K287" s="264" t="s">
        <v>492</v>
      </c>
    </row>
    <row r="288" spans="1:11" ht="13.5" thickBot="1" x14ac:dyDescent="0.25">
      <c r="A288" s="262" t="s">
        <v>502</v>
      </c>
      <c r="B288" s="263" t="s">
        <v>1309</v>
      </c>
      <c r="C288" s="262" t="s">
        <v>1310</v>
      </c>
      <c r="D288" s="262" t="s">
        <v>1311</v>
      </c>
      <c r="E288" s="262" t="s">
        <v>277</v>
      </c>
      <c r="F288" s="262" t="s">
        <v>270</v>
      </c>
      <c r="G288" s="262" t="s">
        <v>375</v>
      </c>
      <c r="H288" s="262" t="s">
        <v>375</v>
      </c>
      <c r="I288" s="262" t="s">
        <v>279</v>
      </c>
      <c r="J288" s="262" t="s">
        <v>508</v>
      </c>
      <c r="K288" s="264" t="s">
        <v>273</v>
      </c>
    </row>
  </sheetData>
  <printOptions horizontalCentered="1"/>
  <pageMargins left="0.25" right="0.25" top="0.75" bottom="0.5" header="1" footer="1"/>
  <pageSetup scale="76" fitToHeight="20" orientation="landscape" r:id="rId1"/>
  <headerFooter alignWithMargins="0"/>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9</vt:i4>
      </vt:variant>
    </vt:vector>
  </HeadingPairs>
  <TitlesOfParts>
    <vt:vector size="16" baseType="lpstr">
      <vt:lpstr>Instructions</vt:lpstr>
      <vt:lpstr>Report Table</vt:lpstr>
      <vt:lpstr>Skill Set Alignment</vt:lpstr>
      <vt:lpstr>FTE Lookup fields</vt:lpstr>
      <vt:lpstr>Company Names</vt:lpstr>
      <vt:lpstr>NETL Codes</vt:lpstr>
      <vt:lpstr>2022 PTS List </vt:lpstr>
      <vt:lpstr>'Company Names'!Print_Area</vt:lpstr>
      <vt:lpstr>'FTE Lookup fields'!Print_Area</vt:lpstr>
      <vt:lpstr>Instructions!Print_Area</vt:lpstr>
      <vt:lpstr>'NETL Codes'!Print_Area</vt:lpstr>
      <vt:lpstr>'Report Table'!Print_Area</vt:lpstr>
      <vt:lpstr>'Skill Set Alignment'!Print_Area</vt:lpstr>
      <vt:lpstr>'2022 PTS List '!Print_Titles</vt:lpstr>
      <vt:lpstr>'NETL Codes'!Print_Titles</vt:lpstr>
      <vt:lpstr>'Skill Set Alignment'!Print_Titles</vt:lpstr>
    </vt:vector>
  </TitlesOfParts>
  <Company>U.S. Dept. Of Energy, NETL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NETLUser</dc:creator>
  <cp:lastModifiedBy>James F. Cox</cp:lastModifiedBy>
  <cp:lastPrinted>2022-08-30T13:26:54Z</cp:lastPrinted>
  <dcterms:created xsi:type="dcterms:W3CDTF">2007-01-22T17:48:48Z</dcterms:created>
  <dcterms:modified xsi:type="dcterms:W3CDTF">2023-02-28T12:41:16Z</dcterms:modified>
</cp:coreProperties>
</file>