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5330" windowHeight="4350" activeTab="1"/>
  </bookViews>
  <sheets>
    <sheet name="Info" sheetId="1" r:id="rId1"/>
    <sheet name="Data Summary" sheetId="2" r:id="rId2"/>
    <sheet name="PS" sheetId="3" r:id="rId3"/>
    <sheet name="Reference Source Info" sheetId="4" r:id="rId4"/>
    <sheet name="DQI" sheetId="5" r:id="rId5"/>
    <sheet name="Calculations" sheetId="6" r:id="rId6"/>
    <sheet name="Conversions" sheetId="7" r:id="rId7"/>
    <sheet name="Assumptions" sheetId="8" r:id="rId8"/>
    <sheet name="Chart" sheetId="9" r:id="rId9"/>
  </sheet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6" l="1"/>
  <c r="E24" i="2" l="1"/>
  <c r="B17" i="6" l="1"/>
  <c r="B15" i="6"/>
  <c r="B19" i="6" s="1"/>
  <c r="B20" i="6" s="1"/>
  <c r="E25" i="2" s="1"/>
  <c r="B9" i="6"/>
  <c r="E23" i="2" s="1"/>
  <c r="I8" i="5" l="1"/>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51" i="2"/>
  <c r="H51" i="2"/>
  <c r="G51" i="2"/>
  <c r="I50" i="2"/>
  <c r="H50" i="2"/>
  <c r="G50" i="2"/>
  <c r="H49" i="2"/>
  <c r="G49" i="2"/>
  <c r="I49" i="2" s="1"/>
  <c r="H48" i="2"/>
  <c r="G48" i="2"/>
  <c r="D48" i="2"/>
  <c r="I42" i="2"/>
  <c r="H42" i="2"/>
  <c r="G42" i="2"/>
  <c r="I41" i="2"/>
  <c r="H41" i="2"/>
  <c r="G41" i="2"/>
  <c r="I40" i="2"/>
  <c r="H40" i="2"/>
  <c r="G40" i="2"/>
  <c r="H39" i="2"/>
  <c r="G39" i="2"/>
  <c r="I39" i="2" s="1"/>
  <c r="H38" i="2"/>
  <c r="G38" i="2"/>
  <c r="I38" i="2" s="1"/>
  <c r="I37" i="2"/>
  <c r="H37" i="2"/>
  <c r="G37" i="2"/>
  <c r="H36" i="2"/>
  <c r="G36" i="2"/>
  <c r="I36" i="2" s="1"/>
  <c r="H35" i="2"/>
  <c r="G35" i="2"/>
  <c r="I35" i="2" s="1"/>
  <c r="H34" i="2"/>
  <c r="G34" i="2"/>
  <c r="I34" i="2" s="1"/>
  <c r="B28" i="2"/>
  <c r="B27" i="2"/>
  <c r="B26" i="2"/>
  <c r="B25" i="2"/>
  <c r="B24" i="2"/>
  <c r="B23" i="2"/>
  <c r="G11" i="2"/>
  <c r="D4" i="1"/>
  <c r="D3" i="1"/>
  <c r="C25" i="1" s="1"/>
  <c r="I48" i="2" l="1"/>
</calcChain>
</file>

<file path=xl/comments1.xml><?xml version="1.0" encoding="utf-8"?>
<comments xmlns="http://schemas.openxmlformats.org/spreadsheetml/2006/main">
  <authors>
    <author>Robert Eckard</author>
  </authors>
  <commentList>
    <comment ref="D48" authorId="0" shape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<sst xmlns="http://schemas.openxmlformats.org/spreadsheetml/2006/main" count="694" uniqueCount="469">
  <si>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</si>
  <si>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</si>
  <si>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</si>
  <si>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</si>
  <si>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</si>
  <si>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</si>
  <si>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</si>
  <si>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</si>
  <si>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</si>
  <si>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</si>
  <si>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</si>
  <si>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</si>
  <si>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</si>
  <si>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</si>
  <si>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</si>
  <si>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</si>
  <si>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</si>
  <si>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</si>
  <si>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</si>
  <si>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</si>
  <si>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</si>
  <si>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</si>
  <si>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</si>
  <si>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</si>
  <si>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</si>
  <si>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</si>
  <si>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</si>
  <si>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</si>
  <si>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</si>
  <si>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</si>
  <si>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</si>
  <si>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</si>
  <si>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</si>
  <si>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</si>
  <si>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</si>
  <si>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</si>
  <si>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</si>
  <si>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</si>
  <si>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</si>
  <si>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</si>
  <si>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</si>
  <si>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</si>
  <si>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</si>
  <si>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</si>
  <si>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</si>
  <si>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</si>
  <si>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</si>
  <si>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</si>
  <si>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</si>
  <si>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</si>
  <si>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</si>
  <si>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</si>
  <si>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</si>
  <si>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</si>
  <si>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</si>
  <si>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</si>
  <si>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</si>
  <si>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</si>
  <si>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</si>
  <si>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</si>
  <si>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</si>
  <si>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</si>
  <si>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</si>
  <si>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</si>
  <si>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</si>
  <si>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</si>
  <si>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</si>
  <si>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</si>
  <si>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</si>
  <si>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</si>
  <si>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</si>
  <si>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</si>
  <si>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</si>
  <si>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</si>
  <si>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</si>
  <si>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</si>
  <si>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</si>
  <si>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</si>
  <si>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</si>
  <si>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</si>
  <si>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</si>
  <si>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</si>
  <si>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</si>
  <si>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</si>
  <si>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</si>
  <si>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</si>
  <si>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</si>
  <si>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</si>
  <si>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</si>
  <si>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</si>
  <si>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</si>
  <si>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</si>
  <si>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</si>
  <si>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</si>
  <si>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</si>
  <si>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</si>
  <si>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</si>
  <si>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</si>
  <si>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</si>
  <si>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</si>
  <si>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</si>
  <si>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</si>
  <si>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</si>
  <si>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</si>
  <si>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</si>
  <si>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</si>
  <si>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</si>
  <si>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</si>
  <si>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</si>
  <si>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</si>
  <si>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</si>
  <si>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</si>
  <si>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</si>
  <si>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</si>
  <si>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</si>
  <si>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</si>
  <si>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</si>
  <si>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</si>
  <si>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</si>
  <si>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</si>
  <si>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</si>
  <si>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</si>
  <si>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</si>
  <si>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</si>
  <si>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</si>
  <si>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</si>
  <si>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</si>
  <si>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</si>
  <si>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</si>
  <si>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</si>
  <si>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</si>
  <si>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</si>
  <si>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</si>
  <si>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</si>
  <si>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</si>
  <si>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</si>
  <si>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</si>
  <si>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</si>
  <si>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</si>
  <si>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</si>
  <si>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</si>
  <si>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</si>
  <si>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</si>
  <si>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</si>
  <si>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</si>
  <si>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</si>
  <si>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</si>
  <si>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</si>
  <si>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</si>
  <si>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</si>
  <si>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</si>
  <si>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</si>
  <si>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</si>
  <si>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</si>
  <si>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</si>
  <si>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</si>
  <si>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</si>
  <si>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</si>
  <si>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</si>
  <si>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</si>
  <si>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</si>
  <si>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</si>
  <si>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</si>
  <si>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</si>
  <si>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</si>
  <si>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</si>
  <si>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</si>
  <si>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</si>
  <si>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</si>
  <si>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</si>
  <si>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</si>
  <si>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</si>
  <si>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</si>
  <si>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</si>
  <si>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</si>
  <si>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</si>
  <si>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</si>
  <si>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</si>
  <si>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</si>
  <si>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</si>
  <si>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</si>
  <si>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</si>
  <si>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</si>
  <si>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</si>
  <si>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</si>
  <si>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</si>
  <si>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</si>
  <si>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</si>
  <si>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</si>
  <si>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</si>
  <si>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</si>
  <si>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</si>
  <si>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</si>
  <si>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</si>
  <si>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</si>
  <si>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</si>
  <si>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</si>
  <si>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</si>
  <si>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</si>
  <si>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</si>
  <si>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</si>
  <si>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</si>
  <si>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</si>
  <si>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</si>
  <si>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</si>
  <si>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</si>
  <si>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</si>
  <si>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</si>
  <si>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</si>
  <si>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</si>
  <si>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</si>
  <si>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</si>
  <si>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</si>
  <si>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</si>
  <si>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</si>
  <si>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</si>
  <si>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</si>
  <si>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</si>
  <si>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</si>
  <si>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</si>
  <si>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</si>
  <si>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</si>
  <si>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</si>
  <si>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</si>
  <si>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</si>
  <si>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</si>
  <si>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</si>
  <si>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</si>
  <si>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</si>
  <si>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</si>
  <si>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</si>
  <si>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</si>
  <si>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</si>
  <si>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</si>
  <si>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</si>
  <si>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Concrete</t>
  </si>
  <si>
    <t>m^3</t>
  </si>
  <si>
    <t xml:space="preserve"> = </t>
  </si>
  <si>
    <t>Rebar</t>
  </si>
  <si>
    <t>tonne</t>
  </si>
  <si>
    <t>Coal Crushing Equipment</t>
  </si>
  <si>
    <t xml:space="preserve">Primary Crusher (Bradford Breaker) 14'x28' Weight </t>
  </si>
  <si>
    <t>lb</t>
  </si>
  <si>
    <t>Secondary Crusher (Reversible Impactor) 10-60 Weight</t>
  </si>
  <si>
    <t>Pennsylvania Crusher Reversible Impactor Model CA</t>
  </si>
  <si>
    <t>Total Crusher Weight</t>
  </si>
  <si>
    <t>Fabricated from "heavy steel plate" - Reversible Impactor pg. 4</t>
  </si>
  <si>
    <t>www.onlineconversion.com</t>
  </si>
  <si>
    <t>Density of Portland cement</t>
  </si>
  <si>
    <t>kg/m^3</t>
  </si>
  <si>
    <t>http://www.simetric.co.uk/si_materials.htm</t>
  </si>
  <si>
    <t>Coal Crushing Facility</t>
  </si>
  <si>
    <t>Onesteel SMR Crushing Plant</t>
  </si>
  <si>
    <t>Bradford Breaker--Capacities up to 2500 tph</t>
  </si>
  <si>
    <t>Reversible Impactor--Capacities up to 2000 tons per hour</t>
  </si>
  <si>
    <r>
      <t xml:space="preserve"> </t>
    </r>
    <r>
      <rPr>
        <sz val="12"/>
        <color indexed="23"/>
        <rFont val="Arial"/>
        <family val="2"/>
      </rPr>
      <t xml:space="preserve">GENERAL DATA &amp; DIMENSIONS – MODEL CA – BRITISH IMPERIAL UNITS (inches) </t>
    </r>
    <r>
      <rPr>
        <sz val="11"/>
        <color theme="1"/>
        <rFont val="Calibri"/>
        <family val="2"/>
        <scheme val="minor"/>
      </rPr>
      <t xml:space="preserve"> </t>
    </r>
  </si>
  <si>
    <r>
      <t xml:space="preserve"> </t>
    </r>
    <r>
      <rPr>
        <b/>
        <sz val="5.5"/>
        <color indexed="8"/>
        <rFont val="Arial"/>
        <family val="2"/>
      </rPr>
      <t xml:space="preserve">MACHINE SIZE </t>
    </r>
    <r>
      <rPr>
        <sz val="11"/>
        <color theme="1"/>
        <rFont val="Calibri"/>
        <family val="2"/>
        <scheme val="minor"/>
      </rPr>
      <t xml:space="preserve"> </t>
    </r>
  </si>
  <si>
    <r>
      <t xml:space="preserve"> </t>
    </r>
    <r>
      <rPr>
        <b/>
        <sz val="5.5"/>
        <color indexed="8"/>
        <rFont val="Arial"/>
        <family val="2"/>
      </rPr>
      <t xml:space="preserve">MAX. INPUT SIZE </t>
    </r>
    <r>
      <rPr>
        <sz val="11"/>
        <color theme="1"/>
        <rFont val="Calibri"/>
        <family val="2"/>
        <scheme val="minor"/>
      </rPr>
      <t xml:space="preserve"> </t>
    </r>
  </si>
  <si>
    <r>
      <t xml:space="preserve"> </t>
    </r>
    <r>
      <rPr>
        <b/>
        <sz val="5.5"/>
        <color indexed="8"/>
        <rFont val="Arial"/>
        <family val="2"/>
      </rPr>
      <t xml:space="preserve">WEIGHT (lb) </t>
    </r>
    <r>
      <rPr>
        <sz val="11"/>
        <color theme="1"/>
        <rFont val="Calibri"/>
        <family val="2"/>
        <scheme val="minor"/>
      </rPr>
      <t xml:space="preserve"> </t>
    </r>
  </si>
  <si>
    <r>
      <t xml:space="preserve"> </t>
    </r>
    <r>
      <rPr>
        <b/>
        <sz val="5.5"/>
        <color indexed="8"/>
        <rFont val="Arial"/>
        <family val="2"/>
      </rPr>
      <t xml:space="preserve">ROTOR INERTIA (GR2) (lb-ft2) </t>
    </r>
    <r>
      <rPr>
        <sz val="11"/>
        <color theme="1"/>
        <rFont val="Calibri"/>
        <family val="2"/>
        <scheme val="minor"/>
      </rPr>
      <t xml:space="preserve"> </t>
    </r>
  </si>
  <si>
    <r>
      <t xml:space="preserve"> </t>
    </r>
    <r>
      <rPr>
        <b/>
        <sz val="8"/>
        <color indexed="8"/>
        <rFont val="Arial"/>
        <family val="2"/>
      </rPr>
      <t xml:space="preserve">A </t>
    </r>
    <r>
      <rPr>
        <sz val="11"/>
        <color theme="1"/>
        <rFont val="Calibri"/>
        <family val="2"/>
        <scheme val="minor"/>
      </rPr>
      <t xml:space="preserve"> </t>
    </r>
  </si>
  <si>
    <r>
      <t xml:space="preserve"> </t>
    </r>
    <r>
      <rPr>
        <b/>
        <sz val="8"/>
        <color indexed="8"/>
        <rFont val="Arial"/>
        <family val="2"/>
      </rPr>
      <t xml:space="preserve">B </t>
    </r>
    <r>
      <rPr>
        <sz val="11"/>
        <color theme="1"/>
        <rFont val="Calibri"/>
        <family val="2"/>
        <scheme val="minor"/>
      </rPr>
      <t xml:space="preserve"> </t>
    </r>
  </si>
  <si>
    <r>
      <t xml:space="preserve"> </t>
    </r>
    <r>
      <rPr>
        <b/>
        <sz val="8"/>
        <color indexed="8"/>
        <rFont val="Arial"/>
        <family val="2"/>
      </rPr>
      <t xml:space="preserve">C </t>
    </r>
    <r>
      <rPr>
        <sz val="11"/>
        <color theme="1"/>
        <rFont val="Calibri"/>
        <family val="2"/>
        <scheme val="minor"/>
      </rPr>
      <t xml:space="preserve"> </t>
    </r>
  </si>
  <si>
    <r>
      <t xml:space="preserve"> </t>
    </r>
    <r>
      <rPr>
        <b/>
        <sz val="8"/>
        <color indexed="8"/>
        <rFont val="Arial"/>
        <family val="2"/>
      </rPr>
      <t xml:space="preserve">D </t>
    </r>
    <r>
      <rPr>
        <sz val="11"/>
        <color theme="1"/>
        <rFont val="Calibri"/>
        <family val="2"/>
        <scheme val="minor"/>
      </rPr>
      <t xml:space="preserve"> </t>
    </r>
  </si>
  <si>
    <r>
      <t xml:space="preserve"> </t>
    </r>
    <r>
      <rPr>
        <b/>
        <sz val="8"/>
        <color indexed="8"/>
        <rFont val="Arial"/>
        <family val="2"/>
      </rPr>
      <t xml:space="preserve">E </t>
    </r>
    <r>
      <rPr>
        <sz val="11"/>
        <color theme="1"/>
        <rFont val="Calibri"/>
        <family val="2"/>
        <scheme val="minor"/>
      </rPr>
      <t xml:space="preserve"> </t>
    </r>
  </si>
  <si>
    <r>
      <t xml:space="preserve"> </t>
    </r>
    <r>
      <rPr>
        <b/>
        <sz val="8"/>
        <color indexed="8"/>
        <rFont val="Arial"/>
        <family val="2"/>
      </rPr>
      <t xml:space="preserve">F </t>
    </r>
    <r>
      <rPr>
        <sz val="11"/>
        <color theme="1"/>
        <rFont val="Calibri"/>
        <family val="2"/>
        <scheme val="minor"/>
      </rPr>
      <t xml:space="preserve"> </t>
    </r>
  </si>
  <si>
    <r>
      <t xml:space="preserve"> </t>
    </r>
    <r>
      <rPr>
        <b/>
        <sz val="8"/>
        <color indexed="8"/>
        <rFont val="Arial"/>
        <family val="2"/>
      </rPr>
      <t xml:space="preserve">G </t>
    </r>
    <r>
      <rPr>
        <sz val="11"/>
        <color theme="1"/>
        <rFont val="Calibri"/>
        <family val="2"/>
        <scheme val="minor"/>
      </rPr>
      <t xml:space="preserve"> </t>
    </r>
  </si>
  <si>
    <r>
      <t xml:space="preserve"> </t>
    </r>
    <r>
      <rPr>
        <b/>
        <sz val="8"/>
        <color indexed="8"/>
        <rFont val="Arial"/>
        <family val="2"/>
      </rPr>
      <t xml:space="preserve">H </t>
    </r>
    <r>
      <rPr>
        <sz val="11"/>
        <color theme="1"/>
        <rFont val="Calibri"/>
        <family val="2"/>
        <scheme val="minor"/>
      </rPr>
      <t xml:space="preserve"> </t>
    </r>
  </si>
  <si>
    <r>
      <t xml:space="preserve"> </t>
    </r>
    <r>
      <rPr>
        <b/>
        <sz val="8"/>
        <color indexed="8"/>
        <rFont val="Arial"/>
        <family val="2"/>
      </rPr>
      <t xml:space="preserve">J </t>
    </r>
    <r>
      <rPr>
        <sz val="11"/>
        <color theme="1"/>
        <rFont val="Calibri"/>
        <family val="2"/>
        <scheme val="minor"/>
      </rPr>
      <t xml:space="preserve"> </t>
    </r>
  </si>
  <si>
    <r>
      <t xml:space="preserve"> </t>
    </r>
    <r>
      <rPr>
        <b/>
        <sz val="8"/>
        <color indexed="8"/>
        <rFont val="Arial"/>
        <family val="2"/>
      </rPr>
      <t xml:space="preserve">K </t>
    </r>
    <r>
      <rPr>
        <sz val="11"/>
        <color theme="1"/>
        <rFont val="Calibri"/>
        <family val="2"/>
        <scheme val="minor"/>
      </rPr>
      <t xml:space="preserve"> </t>
    </r>
  </si>
  <si>
    <r>
      <t xml:space="preserve"> </t>
    </r>
    <r>
      <rPr>
        <b/>
        <sz val="8"/>
        <color indexed="8"/>
        <rFont val="Arial"/>
        <family val="2"/>
      </rPr>
      <t xml:space="preserve">L </t>
    </r>
    <r>
      <rPr>
        <sz val="11"/>
        <color theme="1"/>
        <rFont val="Calibri"/>
        <family val="2"/>
        <scheme val="minor"/>
      </rPr>
      <t xml:space="preserve"> </t>
    </r>
  </si>
  <si>
    <r>
      <t xml:space="preserve"> </t>
    </r>
    <r>
      <rPr>
        <b/>
        <sz val="8"/>
        <color indexed="8"/>
        <rFont val="Arial"/>
        <family val="2"/>
      </rPr>
      <t xml:space="preserve">M </t>
    </r>
    <r>
      <rPr>
        <sz val="11"/>
        <color theme="1"/>
        <rFont val="Calibri"/>
        <family val="2"/>
        <scheme val="minor"/>
      </rPr>
      <t xml:space="preserve"> </t>
    </r>
  </si>
  <si>
    <r>
      <t xml:space="preserve"> </t>
    </r>
    <r>
      <rPr>
        <b/>
        <sz val="8"/>
        <color indexed="8"/>
        <rFont val="Arial"/>
        <family val="2"/>
      </rPr>
      <t xml:space="preserve">N </t>
    </r>
    <r>
      <rPr>
        <sz val="11"/>
        <color theme="1"/>
        <rFont val="Calibri"/>
        <family val="2"/>
        <scheme val="minor"/>
      </rPr>
      <t xml:space="preserve"> </t>
    </r>
  </si>
  <si>
    <r>
      <t xml:space="preserve"> </t>
    </r>
    <r>
      <rPr>
        <sz val="8"/>
        <color indexed="8"/>
        <rFont val="Arial"/>
        <family val="2"/>
      </rPr>
      <t xml:space="preserve">2-30 </t>
    </r>
    <r>
      <rPr>
        <sz val="11"/>
        <color theme="1"/>
        <rFont val="Calibri"/>
        <family val="2"/>
        <scheme val="minor"/>
      </rPr>
      <t xml:space="preserve"> </t>
    </r>
  </si>
  <si>
    <r>
      <t xml:space="preserve"> </t>
    </r>
    <r>
      <rPr>
        <sz val="8"/>
        <color indexed="8"/>
        <rFont val="Arial"/>
        <family val="2"/>
      </rPr>
      <t xml:space="preserve">6" </t>
    </r>
    <r>
      <rPr>
        <sz val="11"/>
        <color theme="1"/>
        <rFont val="Calibri"/>
        <family val="2"/>
        <scheme val="minor"/>
      </rPr>
      <t xml:space="preserve"> </t>
    </r>
  </si>
  <si>
    <r>
      <t xml:space="preserve"> </t>
    </r>
    <r>
      <rPr>
        <sz val="8"/>
        <color indexed="8"/>
        <rFont val="Arial"/>
        <family val="2"/>
      </rPr>
      <t xml:space="preserve">9,200 </t>
    </r>
    <r>
      <rPr>
        <sz val="11"/>
        <color theme="1"/>
        <rFont val="Calibri"/>
        <family val="2"/>
        <scheme val="minor"/>
      </rPr>
      <t xml:space="preserve"> </t>
    </r>
  </si>
  <si>
    <r>
      <t xml:space="preserve"> </t>
    </r>
    <r>
      <rPr>
        <sz val="8"/>
        <color indexed="8"/>
        <rFont val="Arial"/>
        <family val="2"/>
      </rPr>
      <t xml:space="preserve">700 </t>
    </r>
    <r>
      <rPr>
        <sz val="11"/>
        <color theme="1"/>
        <rFont val="Calibri"/>
        <family val="2"/>
        <scheme val="minor"/>
      </rPr>
      <t xml:space="preserve"> </t>
    </r>
  </si>
  <si>
    <r>
      <t xml:space="preserve"> </t>
    </r>
    <r>
      <rPr>
        <sz val="8"/>
        <color indexed="8"/>
        <rFont val="Arial"/>
        <family val="2"/>
      </rPr>
      <t xml:space="preserve">1'-81⁄2" </t>
    </r>
    <r>
      <rPr>
        <sz val="11"/>
        <color theme="1"/>
        <rFont val="Calibri"/>
        <family val="2"/>
        <scheme val="minor"/>
      </rPr>
      <t xml:space="preserve"> </t>
    </r>
  </si>
  <si>
    <r>
      <t xml:space="preserve"> </t>
    </r>
    <r>
      <rPr>
        <sz val="8"/>
        <color indexed="8"/>
        <rFont val="Arial"/>
        <family val="2"/>
      </rPr>
      <t xml:space="preserve">1'-01⁄2" </t>
    </r>
    <r>
      <rPr>
        <sz val="11"/>
        <color theme="1"/>
        <rFont val="Calibri"/>
        <family val="2"/>
        <scheme val="minor"/>
      </rPr>
      <t xml:space="preserve"> </t>
    </r>
  </si>
  <si>
    <r>
      <t xml:space="preserve"> </t>
    </r>
    <r>
      <rPr>
        <sz val="8"/>
        <color indexed="8"/>
        <rFont val="Arial"/>
        <family val="2"/>
      </rPr>
      <t xml:space="preserve">2'-111⁄4" </t>
    </r>
    <r>
      <rPr>
        <sz val="11"/>
        <color theme="1"/>
        <rFont val="Calibri"/>
        <family val="2"/>
        <scheme val="minor"/>
      </rPr>
      <t xml:space="preserve"> </t>
    </r>
  </si>
  <si>
    <r>
      <t xml:space="preserve"> </t>
    </r>
    <r>
      <rPr>
        <sz val="8"/>
        <color indexed="8"/>
        <rFont val="Arial"/>
        <family val="2"/>
      </rPr>
      <t xml:space="preserve">2'-3" </t>
    </r>
    <r>
      <rPr>
        <sz val="11"/>
        <color theme="1"/>
        <rFont val="Calibri"/>
        <family val="2"/>
        <scheme val="minor"/>
      </rPr>
      <t xml:space="preserve"> </t>
    </r>
  </si>
  <si>
    <r>
      <t xml:space="preserve"> </t>
    </r>
    <r>
      <rPr>
        <sz val="8"/>
        <color indexed="8"/>
        <rFont val="Arial"/>
        <family val="2"/>
      </rPr>
      <t xml:space="preserve">71⁄2" </t>
    </r>
    <r>
      <rPr>
        <sz val="11"/>
        <color theme="1"/>
        <rFont val="Calibri"/>
        <family val="2"/>
        <scheme val="minor"/>
      </rPr>
      <t xml:space="preserve"> </t>
    </r>
  </si>
  <si>
    <r>
      <t xml:space="preserve"> </t>
    </r>
    <r>
      <rPr>
        <sz val="8"/>
        <color indexed="8"/>
        <rFont val="Arial"/>
        <family val="2"/>
      </rPr>
      <t xml:space="preserve">2'-5" </t>
    </r>
    <r>
      <rPr>
        <sz val="11"/>
        <color theme="1"/>
        <rFont val="Calibri"/>
        <family val="2"/>
        <scheme val="minor"/>
      </rPr>
      <t xml:space="preserve"> </t>
    </r>
  </si>
  <si>
    <r>
      <t xml:space="preserve"> </t>
    </r>
    <r>
      <rPr>
        <sz val="8"/>
        <color indexed="8"/>
        <rFont val="Arial"/>
        <family val="2"/>
      </rPr>
      <t xml:space="preserve">4'-2" </t>
    </r>
    <r>
      <rPr>
        <sz val="11"/>
        <color theme="1"/>
        <rFont val="Calibri"/>
        <family val="2"/>
        <scheme val="minor"/>
      </rPr>
      <t xml:space="preserve"> </t>
    </r>
  </si>
  <si>
    <r>
      <t xml:space="preserve"> </t>
    </r>
    <r>
      <rPr>
        <sz val="8"/>
        <color indexed="8"/>
        <rFont val="Arial"/>
        <family val="2"/>
      </rPr>
      <t xml:space="preserve">3" </t>
    </r>
    <r>
      <rPr>
        <sz val="11"/>
        <color theme="1"/>
        <rFont val="Calibri"/>
        <family val="2"/>
        <scheme val="minor"/>
      </rPr>
      <t xml:space="preserve"> </t>
    </r>
  </si>
  <si>
    <r>
      <t xml:space="preserve"> </t>
    </r>
    <r>
      <rPr>
        <sz val="8"/>
        <color indexed="8"/>
        <rFont val="Arial"/>
        <family val="2"/>
      </rPr>
      <t xml:space="preserve">1'-10" </t>
    </r>
    <r>
      <rPr>
        <sz val="11"/>
        <color theme="1"/>
        <rFont val="Calibri"/>
        <family val="2"/>
        <scheme val="minor"/>
      </rPr>
      <t xml:space="preserve"> </t>
    </r>
  </si>
  <si>
    <r>
      <t xml:space="preserve"> </t>
    </r>
    <r>
      <rPr>
        <sz val="8"/>
        <color indexed="8"/>
        <rFont val="Arial"/>
        <family val="2"/>
      </rPr>
      <t xml:space="preserve">7'-1" </t>
    </r>
    <r>
      <rPr>
        <sz val="11"/>
        <color theme="1"/>
        <rFont val="Calibri"/>
        <family val="2"/>
        <scheme val="minor"/>
      </rPr>
      <t xml:space="preserve"> </t>
    </r>
  </si>
  <si>
    <r>
      <t xml:space="preserve"> </t>
    </r>
    <r>
      <rPr>
        <sz val="8"/>
        <color indexed="8"/>
        <rFont val="Arial"/>
        <family val="2"/>
      </rPr>
      <t xml:space="preserve">4'-31⁄2" </t>
    </r>
    <r>
      <rPr>
        <sz val="11"/>
        <color theme="1"/>
        <rFont val="Calibri"/>
        <family val="2"/>
        <scheme val="minor"/>
      </rPr>
      <t xml:space="preserve"> </t>
    </r>
  </si>
  <si>
    <r>
      <t xml:space="preserve"> </t>
    </r>
    <r>
      <rPr>
        <sz val="8"/>
        <color indexed="8"/>
        <rFont val="Arial"/>
        <family val="2"/>
      </rPr>
      <t xml:space="preserve">5'-0" </t>
    </r>
    <r>
      <rPr>
        <sz val="11"/>
        <color theme="1"/>
        <rFont val="Calibri"/>
        <family val="2"/>
        <scheme val="minor"/>
      </rPr>
      <t xml:space="preserve"> </t>
    </r>
  </si>
  <si>
    <r>
      <t xml:space="preserve"> </t>
    </r>
    <r>
      <rPr>
        <sz val="8"/>
        <color indexed="8"/>
        <rFont val="Arial"/>
        <family val="2"/>
      </rPr>
      <t xml:space="preserve">5'-81⁄2" </t>
    </r>
    <r>
      <rPr>
        <sz val="11"/>
        <color theme="1"/>
        <rFont val="Calibri"/>
        <family val="2"/>
        <scheme val="minor"/>
      </rPr>
      <t xml:space="preserve"> </t>
    </r>
  </si>
  <si>
    <r>
      <t xml:space="preserve"> </t>
    </r>
    <r>
      <rPr>
        <sz val="8"/>
        <color indexed="8"/>
        <rFont val="Arial"/>
        <family val="2"/>
      </rPr>
      <t xml:space="preserve">3-30 </t>
    </r>
    <r>
      <rPr>
        <sz val="11"/>
        <color theme="1"/>
        <rFont val="Calibri"/>
        <family val="2"/>
        <scheme val="minor"/>
      </rPr>
      <t xml:space="preserve"> </t>
    </r>
  </si>
  <si>
    <r>
      <t xml:space="preserve"> </t>
    </r>
    <r>
      <rPr>
        <sz val="8"/>
        <color indexed="8"/>
        <rFont val="Arial"/>
        <family val="2"/>
      </rPr>
      <t xml:space="preserve">12,300 </t>
    </r>
    <r>
      <rPr>
        <sz val="11"/>
        <color theme="1"/>
        <rFont val="Calibri"/>
        <family val="2"/>
        <scheme val="minor"/>
      </rPr>
      <t xml:space="preserve"> </t>
    </r>
  </si>
  <si>
    <r>
      <t xml:space="preserve"> </t>
    </r>
    <r>
      <rPr>
        <sz val="8"/>
        <color indexed="8"/>
        <rFont val="Arial"/>
        <family val="2"/>
      </rPr>
      <t xml:space="preserve">1,010 </t>
    </r>
    <r>
      <rPr>
        <sz val="11"/>
        <color theme="1"/>
        <rFont val="Calibri"/>
        <family val="2"/>
        <scheme val="minor"/>
      </rPr>
      <t xml:space="preserve"> </t>
    </r>
  </si>
  <si>
    <r>
      <t xml:space="preserve"> </t>
    </r>
    <r>
      <rPr>
        <sz val="8"/>
        <color indexed="8"/>
        <rFont val="Arial"/>
        <family val="2"/>
      </rPr>
      <t xml:space="preserve">2'-61⁄2" </t>
    </r>
    <r>
      <rPr>
        <sz val="11"/>
        <color theme="1"/>
        <rFont val="Calibri"/>
        <family val="2"/>
        <scheme val="minor"/>
      </rPr>
      <t xml:space="preserve"> </t>
    </r>
  </si>
  <si>
    <r>
      <t xml:space="preserve"> </t>
    </r>
    <r>
      <rPr>
        <sz val="8"/>
        <color indexed="8"/>
        <rFont val="Arial"/>
        <family val="2"/>
      </rPr>
      <t xml:space="preserve">3'-41⁄4" </t>
    </r>
    <r>
      <rPr>
        <sz val="11"/>
        <color theme="1"/>
        <rFont val="Calibri"/>
        <family val="2"/>
        <scheme val="minor"/>
      </rPr>
      <t xml:space="preserve"> </t>
    </r>
  </si>
  <si>
    <r>
      <t xml:space="preserve"> </t>
    </r>
    <r>
      <rPr>
        <sz val="8"/>
        <color indexed="8"/>
        <rFont val="Arial"/>
        <family val="2"/>
      </rPr>
      <t xml:space="preserve">2'-8" </t>
    </r>
    <r>
      <rPr>
        <sz val="11"/>
        <color theme="1"/>
        <rFont val="Calibri"/>
        <family val="2"/>
        <scheme val="minor"/>
      </rPr>
      <t xml:space="preserve"> </t>
    </r>
  </si>
  <si>
    <r>
      <t xml:space="preserve"> </t>
    </r>
    <r>
      <rPr>
        <sz val="8"/>
        <color indexed="8"/>
        <rFont val="Arial"/>
        <family val="2"/>
      </rPr>
      <t xml:space="preserve">2'-1" </t>
    </r>
    <r>
      <rPr>
        <sz val="11"/>
        <color theme="1"/>
        <rFont val="Calibri"/>
        <family val="2"/>
        <scheme val="minor"/>
      </rPr>
      <t xml:space="preserve"> </t>
    </r>
  </si>
  <si>
    <r>
      <t xml:space="preserve"> </t>
    </r>
    <r>
      <rPr>
        <sz val="8"/>
        <color indexed="8"/>
        <rFont val="Arial"/>
        <family val="2"/>
      </rPr>
      <t xml:space="preserve">3'-3" </t>
    </r>
    <r>
      <rPr>
        <sz val="11"/>
        <color theme="1"/>
        <rFont val="Calibri"/>
        <family val="2"/>
        <scheme val="minor"/>
      </rPr>
      <t xml:space="preserve"> </t>
    </r>
  </si>
  <si>
    <r>
      <t xml:space="preserve"> </t>
    </r>
    <r>
      <rPr>
        <sz val="8"/>
        <color indexed="8"/>
        <rFont val="Arial"/>
        <family val="2"/>
      </rPr>
      <t xml:space="preserve">3-36 </t>
    </r>
    <r>
      <rPr>
        <sz val="11"/>
        <color theme="1"/>
        <rFont val="Calibri"/>
        <family val="2"/>
        <scheme val="minor"/>
      </rPr>
      <t xml:space="preserve"> </t>
    </r>
  </si>
  <si>
    <r>
      <t xml:space="preserve"> </t>
    </r>
    <r>
      <rPr>
        <sz val="8"/>
        <color indexed="8"/>
        <rFont val="Arial"/>
        <family val="2"/>
      </rPr>
      <t xml:space="preserve">8" </t>
    </r>
    <r>
      <rPr>
        <sz val="11"/>
        <color theme="1"/>
        <rFont val="Calibri"/>
        <family val="2"/>
        <scheme val="minor"/>
      </rPr>
      <t xml:space="preserve"> </t>
    </r>
  </si>
  <si>
    <r>
      <t xml:space="preserve"> </t>
    </r>
    <r>
      <rPr>
        <sz val="8"/>
        <color indexed="8"/>
        <rFont val="Arial"/>
        <family val="2"/>
      </rPr>
      <t xml:space="preserve">14,800 </t>
    </r>
    <r>
      <rPr>
        <sz val="11"/>
        <color theme="1"/>
        <rFont val="Calibri"/>
        <family val="2"/>
        <scheme val="minor"/>
      </rPr>
      <t xml:space="preserve"> </t>
    </r>
  </si>
  <si>
    <r>
      <t xml:space="preserve"> </t>
    </r>
    <r>
      <rPr>
        <sz val="8"/>
        <color indexed="8"/>
        <rFont val="Arial"/>
        <family val="2"/>
      </rPr>
      <t xml:space="preserve">1,700 </t>
    </r>
    <r>
      <rPr>
        <sz val="11"/>
        <color theme="1"/>
        <rFont val="Calibri"/>
        <family val="2"/>
        <scheme val="minor"/>
      </rPr>
      <t xml:space="preserve"> </t>
    </r>
  </si>
  <si>
    <r>
      <t xml:space="preserve"> </t>
    </r>
    <r>
      <rPr>
        <sz val="8"/>
        <color indexed="8"/>
        <rFont val="Arial"/>
        <family val="2"/>
      </rPr>
      <t xml:space="preserve">1'-3" </t>
    </r>
    <r>
      <rPr>
        <sz val="11"/>
        <color theme="1"/>
        <rFont val="Calibri"/>
        <family val="2"/>
        <scheme val="minor"/>
      </rPr>
      <t xml:space="preserve"> </t>
    </r>
  </si>
  <si>
    <r>
      <t xml:space="preserve"> </t>
    </r>
    <r>
      <rPr>
        <sz val="8"/>
        <color indexed="8"/>
        <rFont val="Arial"/>
        <family val="2"/>
      </rPr>
      <t xml:space="preserve">3'-71⁄4" </t>
    </r>
    <r>
      <rPr>
        <sz val="11"/>
        <color theme="1"/>
        <rFont val="Calibri"/>
        <family val="2"/>
        <scheme val="minor"/>
      </rPr>
      <t xml:space="preserve"> </t>
    </r>
  </si>
  <si>
    <r>
      <t xml:space="preserve"> </t>
    </r>
    <r>
      <rPr>
        <sz val="8"/>
        <color indexed="8"/>
        <rFont val="Arial"/>
        <family val="2"/>
      </rPr>
      <t xml:space="preserve">2'-9" </t>
    </r>
    <r>
      <rPr>
        <sz val="11"/>
        <color theme="1"/>
        <rFont val="Calibri"/>
        <family val="2"/>
        <scheme val="minor"/>
      </rPr>
      <t xml:space="preserve"> </t>
    </r>
  </si>
  <si>
    <r>
      <t xml:space="preserve"> </t>
    </r>
    <r>
      <rPr>
        <sz val="8"/>
        <color indexed="8"/>
        <rFont val="Arial"/>
        <family val="2"/>
      </rPr>
      <t xml:space="preserve">1'-6" </t>
    </r>
    <r>
      <rPr>
        <sz val="11"/>
        <color theme="1"/>
        <rFont val="Calibri"/>
        <family val="2"/>
        <scheme val="minor"/>
      </rPr>
      <t xml:space="preserve"> </t>
    </r>
  </si>
  <si>
    <r>
      <t xml:space="preserve"> </t>
    </r>
    <r>
      <rPr>
        <sz val="8"/>
        <color indexed="8"/>
        <rFont val="Arial"/>
        <family val="2"/>
      </rPr>
      <t xml:space="preserve">3'-31⁄2" </t>
    </r>
    <r>
      <rPr>
        <sz val="11"/>
        <color theme="1"/>
        <rFont val="Calibri"/>
        <family val="2"/>
        <scheme val="minor"/>
      </rPr>
      <t xml:space="preserve"> </t>
    </r>
  </si>
  <si>
    <r>
      <t xml:space="preserve"> </t>
    </r>
    <r>
      <rPr>
        <sz val="8"/>
        <color indexed="8"/>
        <rFont val="Arial"/>
        <family val="2"/>
      </rPr>
      <t xml:space="preserve">5'-2" </t>
    </r>
    <r>
      <rPr>
        <sz val="11"/>
        <color theme="1"/>
        <rFont val="Calibri"/>
        <family val="2"/>
        <scheme val="minor"/>
      </rPr>
      <t xml:space="preserve"> </t>
    </r>
  </si>
  <si>
    <r>
      <t xml:space="preserve"> </t>
    </r>
    <r>
      <rPr>
        <sz val="8"/>
        <color indexed="8"/>
        <rFont val="Arial"/>
        <family val="2"/>
      </rPr>
      <t xml:space="preserve">31⁄4" </t>
    </r>
    <r>
      <rPr>
        <sz val="11"/>
        <color theme="1"/>
        <rFont val="Calibri"/>
        <family val="2"/>
        <scheme val="minor"/>
      </rPr>
      <t xml:space="preserve"> </t>
    </r>
  </si>
  <si>
    <r>
      <t xml:space="preserve"> </t>
    </r>
    <r>
      <rPr>
        <sz val="8"/>
        <color indexed="8"/>
        <rFont val="Arial"/>
        <family val="2"/>
      </rPr>
      <t xml:space="preserve">2'-2" </t>
    </r>
    <r>
      <rPr>
        <sz val="11"/>
        <color theme="1"/>
        <rFont val="Calibri"/>
        <family val="2"/>
        <scheme val="minor"/>
      </rPr>
      <t xml:space="preserve"> </t>
    </r>
  </si>
  <si>
    <r>
      <t xml:space="preserve"> </t>
    </r>
    <r>
      <rPr>
        <sz val="8"/>
        <color indexed="8"/>
        <rFont val="Arial"/>
        <family val="2"/>
      </rPr>
      <t xml:space="preserve">8'-0" </t>
    </r>
    <r>
      <rPr>
        <sz val="11"/>
        <color theme="1"/>
        <rFont val="Calibri"/>
        <family val="2"/>
        <scheme val="minor"/>
      </rPr>
      <t xml:space="preserve"> </t>
    </r>
  </si>
  <si>
    <r>
      <t xml:space="preserve"> </t>
    </r>
    <r>
      <rPr>
        <sz val="8"/>
        <color indexed="8"/>
        <rFont val="Arial"/>
        <family val="2"/>
      </rPr>
      <t xml:space="preserve">5'-1" </t>
    </r>
    <r>
      <rPr>
        <sz val="11"/>
        <color theme="1"/>
        <rFont val="Calibri"/>
        <family val="2"/>
        <scheme val="minor"/>
      </rPr>
      <t xml:space="preserve"> </t>
    </r>
  </si>
  <si>
    <r>
      <t xml:space="preserve"> </t>
    </r>
    <r>
      <rPr>
        <sz val="8"/>
        <color indexed="8"/>
        <rFont val="Arial"/>
        <family val="2"/>
      </rPr>
      <t xml:space="preserve">6'-0" </t>
    </r>
    <r>
      <rPr>
        <sz val="11"/>
        <color theme="1"/>
        <rFont val="Calibri"/>
        <family val="2"/>
        <scheme val="minor"/>
      </rPr>
      <t xml:space="preserve"> </t>
    </r>
  </si>
  <si>
    <r>
      <t xml:space="preserve"> </t>
    </r>
    <r>
      <rPr>
        <sz val="8"/>
        <color indexed="8"/>
        <rFont val="Arial"/>
        <family val="2"/>
      </rPr>
      <t xml:space="preserve">6'-101⁄2" </t>
    </r>
    <r>
      <rPr>
        <sz val="11"/>
        <color theme="1"/>
        <rFont val="Calibri"/>
        <family val="2"/>
        <scheme val="minor"/>
      </rPr>
      <t xml:space="preserve"> </t>
    </r>
  </si>
  <si>
    <r>
      <t xml:space="preserve"> </t>
    </r>
    <r>
      <rPr>
        <sz val="8"/>
        <color indexed="8"/>
        <rFont val="Arial"/>
        <family val="2"/>
      </rPr>
      <t xml:space="preserve">4-36 </t>
    </r>
    <r>
      <rPr>
        <sz val="11"/>
        <color theme="1"/>
        <rFont val="Calibri"/>
        <family val="2"/>
        <scheme val="minor"/>
      </rPr>
      <t xml:space="preserve"> </t>
    </r>
  </si>
  <si>
    <r>
      <t xml:space="preserve"> </t>
    </r>
    <r>
      <rPr>
        <sz val="8"/>
        <color indexed="8"/>
        <rFont val="Arial"/>
        <family val="2"/>
      </rPr>
      <t xml:space="preserve">16,500 </t>
    </r>
    <r>
      <rPr>
        <sz val="11"/>
        <color theme="1"/>
        <rFont val="Calibri"/>
        <family val="2"/>
        <scheme val="minor"/>
      </rPr>
      <t xml:space="preserve"> </t>
    </r>
  </si>
  <si>
    <r>
      <t xml:space="preserve"> </t>
    </r>
    <r>
      <rPr>
        <sz val="8"/>
        <color indexed="8"/>
        <rFont val="Arial"/>
        <family val="2"/>
      </rPr>
      <t xml:space="preserve">2,240 </t>
    </r>
    <r>
      <rPr>
        <sz val="11"/>
        <color theme="1"/>
        <rFont val="Calibri"/>
        <family val="2"/>
        <scheme val="minor"/>
      </rPr>
      <t xml:space="preserve"> </t>
    </r>
  </si>
  <si>
    <r>
      <t xml:space="preserve"> </t>
    </r>
    <r>
      <rPr>
        <sz val="8"/>
        <color indexed="8"/>
        <rFont val="Arial"/>
        <family val="2"/>
      </rPr>
      <t xml:space="preserve">3'-41⁄2" </t>
    </r>
    <r>
      <rPr>
        <sz val="11"/>
        <color theme="1"/>
        <rFont val="Calibri"/>
        <family val="2"/>
        <scheme val="minor"/>
      </rPr>
      <t xml:space="preserve"> </t>
    </r>
  </si>
  <si>
    <r>
      <t xml:space="preserve"> </t>
    </r>
    <r>
      <rPr>
        <sz val="8"/>
        <color indexed="8"/>
        <rFont val="Arial"/>
        <family val="2"/>
      </rPr>
      <t xml:space="preserve">4'-01⁄4" </t>
    </r>
    <r>
      <rPr>
        <sz val="11"/>
        <color theme="1"/>
        <rFont val="Calibri"/>
        <family val="2"/>
        <scheme val="minor"/>
      </rPr>
      <t xml:space="preserve"> </t>
    </r>
  </si>
  <si>
    <r>
      <t xml:space="preserve"> </t>
    </r>
    <r>
      <rPr>
        <sz val="8"/>
        <color indexed="8"/>
        <rFont val="Arial"/>
        <family val="2"/>
      </rPr>
      <t xml:space="preserve">3'-2" </t>
    </r>
    <r>
      <rPr>
        <sz val="11"/>
        <color theme="1"/>
        <rFont val="Calibri"/>
        <family val="2"/>
        <scheme val="minor"/>
      </rPr>
      <t xml:space="preserve"> </t>
    </r>
  </si>
  <si>
    <r>
      <t xml:space="preserve"> </t>
    </r>
    <r>
      <rPr>
        <sz val="8"/>
        <color indexed="8"/>
        <rFont val="Arial"/>
        <family val="2"/>
      </rPr>
      <t xml:space="preserve">2'-4" </t>
    </r>
    <r>
      <rPr>
        <sz val="11"/>
        <color theme="1"/>
        <rFont val="Calibri"/>
        <family val="2"/>
        <scheme val="minor"/>
      </rPr>
      <t xml:space="preserve"> </t>
    </r>
  </si>
  <si>
    <r>
      <t xml:space="preserve"> </t>
    </r>
    <r>
      <rPr>
        <sz val="8"/>
        <color indexed="8"/>
        <rFont val="Arial"/>
        <family val="2"/>
      </rPr>
      <t xml:space="preserve">4'-11⁄2" </t>
    </r>
    <r>
      <rPr>
        <sz val="11"/>
        <color theme="1"/>
        <rFont val="Calibri"/>
        <family val="2"/>
        <scheme val="minor"/>
      </rPr>
      <t xml:space="preserve"> </t>
    </r>
  </si>
  <si>
    <r>
      <t xml:space="preserve"> </t>
    </r>
    <r>
      <rPr>
        <sz val="8"/>
        <color indexed="8"/>
        <rFont val="Arial"/>
        <family val="2"/>
      </rPr>
      <t xml:space="preserve">41⁄2" </t>
    </r>
    <r>
      <rPr>
        <sz val="11"/>
        <color theme="1"/>
        <rFont val="Calibri"/>
        <family val="2"/>
        <scheme val="minor"/>
      </rPr>
      <t xml:space="preserve"> </t>
    </r>
  </si>
  <si>
    <r>
      <t xml:space="preserve"> </t>
    </r>
    <r>
      <rPr>
        <sz val="8"/>
        <color indexed="8"/>
        <rFont val="Arial"/>
        <family val="2"/>
      </rPr>
      <t xml:space="preserve">6-36 </t>
    </r>
    <r>
      <rPr>
        <sz val="11"/>
        <color theme="1"/>
        <rFont val="Calibri"/>
        <family val="2"/>
        <scheme val="minor"/>
      </rPr>
      <t xml:space="preserve"> </t>
    </r>
  </si>
  <si>
    <r>
      <t xml:space="preserve"> </t>
    </r>
    <r>
      <rPr>
        <sz val="8"/>
        <color indexed="8"/>
        <rFont val="Arial"/>
        <family val="2"/>
      </rPr>
      <t xml:space="preserve">24,000 </t>
    </r>
    <r>
      <rPr>
        <sz val="11"/>
        <color theme="1"/>
        <rFont val="Calibri"/>
        <family val="2"/>
        <scheme val="minor"/>
      </rPr>
      <t xml:space="preserve"> </t>
    </r>
  </si>
  <si>
    <r>
      <t xml:space="preserve"> </t>
    </r>
    <r>
      <rPr>
        <sz val="8"/>
        <color indexed="8"/>
        <rFont val="Arial"/>
        <family val="2"/>
      </rPr>
      <t xml:space="preserve">3,310 </t>
    </r>
    <r>
      <rPr>
        <sz val="11"/>
        <color theme="1"/>
        <rFont val="Calibri"/>
        <family val="2"/>
        <scheme val="minor"/>
      </rPr>
      <t xml:space="preserve"> </t>
    </r>
  </si>
  <si>
    <r>
      <t xml:space="preserve"> </t>
    </r>
    <r>
      <rPr>
        <sz val="8"/>
        <color indexed="8"/>
        <rFont val="Arial"/>
        <family val="2"/>
      </rPr>
      <t xml:space="preserve">5'-01⁄2" </t>
    </r>
    <r>
      <rPr>
        <sz val="11"/>
        <color theme="1"/>
        <rFont val="Calibri"/>
        <family val="2"/>
        <scheme val="minor"/>
      </rPr>
      <t xml:space="preserve"> </t>
    </r>
  </si>
  <si>
    <r>
      <t xml:space="preserve"> </t>
    </r>
    <r>
      <rPr>
        <sz val="8"/>
        <color indexed="8"/>
        <rFont val="Arial"/>
        <family val="2"/>
      </rPr>
      <t xml:space="preserve">4'-101⁄4" </t>
    </r>
    <r>
      <rPr>
        <sz val="11"/>
        <color theme="1"/>
        <rFont val="Calibri"/>
        <family val="2"/>
        <scheme val="minor"/>
      </rPr>
      <t xml:space="preserve"> </t>
    </r>
  </si>
  <si>
    <r>
      <t xml:space="preserve"> </t>
    </r>
    <r>
      <rPr>
        <sz val="8"/>
        <color indexed="8"/>
        <rFont val="Arial"/>
        <family val="2"/>
      </rPr>
      <t xml:space="preserve">4'-0" </t>
    </r>
    <r>
      <rPr>
        <sz val="11"/>
        <color theme="1"/>
        <rFont val="Calibri"/>
        <family val="2"/>
        <scheme val="minor"/>
      </rPr>
      <t xml:space="preserve"> </t>
    </r>
  </si>
  <si>
    <r>
      <t xml:space="preserve"> </t>
    </r>
    <r>
      <rPr>
        <sz val="8"/>
        <color indexed="8"/>
        <rFont val="Arial"/>
        <family val="2"/>
      </rPr>
      <t xml:space="preserve">5'-91⁄2" </t>
    </r>
    <r>
      <rPr>
        <sz val="11"/>
        <color theme="1"/>
        <rFont val="Calibri"/>
        <family val="2"/>
        <scheme val="minor"/>
      </rPr>
      <t xml:space="preserve"> </t>
    </r>
  </si>
  <si>
    <r>
      <t xml:space="preserve"> </t>
    </r>
    <r>
      <rPr>
        <sz val="8"/>
        <color indexed="8"/>
        <rFont val="Arial"/>
        <family val="2"/>
      </rPr>
      <t xml:space="preserve">7'-8" </t>
    </r>
    <r>
      <rPr>
        <sz val="11"/>
        <color theme="1"/>
        <rFont val="Calibri"/>
        <family val="2"/>
        <scheme val="minor"/>
      </rPr>
      <t xml:space="preserve"> </t>
    </r>
  </si>
  <si>
    <r>
      <t xml:space="preserve"> </t>
    </r>
    <r>
      <rPr>
        <sz val="8"/>
        <color indexed="8"/>
        <rFont val="Arial"/>
        <family val="2"/>
      </rPr>
      <t xml:space="preserve">4-42 </t>
    </r>
    <r>
      <rPr>
        <sz val="11"/>
        <color theme="1"/>
        <rFont val="Calibri"/>
        <family val="2"/>
        <scheme val="minor"/>
      </rPr>
      <t xml:space="preserve"> </t>
    </r>
  </si>
  <si>
    <r>
      <t xml:space="preserve"> </t>
    </r>
    <r>
      <rPr>
        <sz val="8"/>
        <color indexed="8"/>
        <rFont val="Arial"/>
        <family val="2"/>
      </rPr>
      <t xml:space="preserve">10" </t>
    </r>
    <r>
      <rPr>
        <sz val="11"/>
        <color theme="1"/>
        <rFont val="Calibri"/>
        <family val="2"/>
        <scheme val="minor"/>
      </rPr>
      <t xml:space="preserve"> </t>
    </r>
  </si>
  <si>
    <r>
      <t xml:space="preserve"> </t>
    </r>
    <r>
      <rPr>
        <sz val="8"/>
        <color indexed="8"/>
        <rFont val="Arial"/>
        <family val="2"/>
      </rPr>
      <t xml:space="preserve">23,500 </t>
    </r>
    <r>
      <rPr>
        <sz val="11"/>
        <color theme="1"/>
        <rFont val="Calibri"/>
        <family val="2"/>
        <scheme val="minor"/>
      </rPr>
      <t xml:space="preserve"> </t>
    </r>
  </si>
  <si>
    <r>
      <t xml:space="preserve"> </t>
    </r>
    <r>
      <rPr>
        <sz val="8"/>
        <color indexed="8"/>
        <rFont val="Arial"/>
        <family val="2"/>
      </rPr>
      <t xml:space="preserve">3,925 </t>
    </r>
    <r>
      <rPr>
        <sz val="11"/>
        <color theme="1"/>
        <rFont val="Calibri"/>
        <family val="2"/>
        <scheme val="minor"/>
      </rPr>
      <t xml:space="preserve"> </t>
    </r>
  </si>
  <si>
    <r>
      <t xml:space="preserve"> </t>
    </r>
    <r>
      <rPr>
        <sz val="8"/>
        <color indexed="8"/>
        <rFont val="Arial"/>
        <family val="2"/>
      </rPr>
      <t xml:space="preserve">1'-51⁄2" </t>
    </r>
    <r>
      <rPr>
        <sz val="11"/>
        <color theme="1"/>
        <rFont val="Calibri"/>
        <family val="2"/>
        <scheme val="minor"/>
      </rPr>
      <t xml:space="preserve"> </t>
    </r>
  </si>
  <si>
    <r>
      <t xml:space="preserve"> </t>
    </r>
    <r>
      <rPr>
        <sz val="8"/>
        <color indexed="8"/>
        <rFont val="Arial"/>
        <family val="2"/>
      </rPr>
      <t xml:space="preserve">6'-2" </t>
    </r>
    <r>
      <rPr>
        <sz val="11"/>
        <color theme="1"/>
        <rFont val="Calibri"/>
        <family val="2"/>
        <scheme val="minor"/>
      </rPr>
      <t xml:space="preserve"> </t>
    </r>
  </si>
  <si>
    <r>
      <t xml:space="preserve"> </t>
    </r>
    <r>
      <rPr>
        <sz val="8"/>
        <color indexed="8"/>
        <rFont val="Arial"/>
        <family val="2"/>
      </rPr>
      <t xml:space="preserve">4" </t>
    </r>
    <r>
      <rPr>
        <sz val="11"/>
        <color theme="1"/>
        <rFont val="Calibri"/>
        <family val="2"/>
        <scheme val="minor"/>
      </rPr>
      <t xml:space="preserve"> </t>
    </r>
  </si>
  <si>
    <r>
      <t xml:space="preserve"> </t>
    </r>
    <r>
      <rPr>
        <sz val="8"/>
        <color indexed="8"/>
        <rFont val="Arial"/>
        <family val="2"/>
      </rPr>
      <t xml:space="preserve">2'-6" </t>
    </r>
    <r>
      <rPr>
        <sz val="11"/>
        <color theme="1"/>
        <rFont val="Calibri"/>
        <family val="2"/>
        <scheme val="minor"/>
      </rPr>
      <t xml:space="preserve"> </t>
    </r>
  </si>
  <si>
    <r>
      <t xml:space="preserve"> </t>
    </r>
    <r>
      <rPr>
        <sz val="8"/>
        <color indexed="8"/>
        <rFont val="Arial"/>
        <family val="2"/>
      </rPr>
      <t xml:space="preserve">9'-0" </t>
    </r>
    <r>
      <rPr>
        <sz val="11"/>
        <color theme="1"/>
        <rFont val="Calibri"/>
        <family val="2"/>
        <scheme val="minor"/>
      </rPr>
      <t xml:space="preserve"> </t>
    </r>
  </si>
  <si>
    <r>
      <t xml:space="preserve"> </t>
    </r>
    <r>
      <rPr>
        <sz val="8"/>
        <color indexed="8"/>
        <rFont val="Arial"/>
        <family val="2"/>
      </rPr>
      <t xml:space="preserve">5'-10" </t>
    </r>
    <r>
      <rPr>
        <sz val="11"/>
        <color theme="1"/>
        <rFont val="Calibri"/>
        <family val="2"/>
        <scheme val="minor"/>
      </rPr>
      <t xml:space="preserve"> </t>
    </r>
  </si>
  <si>
    <r>
      <t xml:space="preserve"> </t>
    </r>
    <r>
      <rPr>
        <sz val="8"/>
        <color indexed="8"/>
        <rFont val="Arial"/>
        <family val="2"/>
      </rPr>
      <t xml:space="preserve">7'-0" </t>
    </r>
    <r>
      <rPr>
        <sz val="11"/>
        <color theme="1"/>
        <rFont val="Calibri"/>
        <family val="2"/>
        <scheme val="minor"/>
      </rPr>
      <t xml:space="preserve"> </t>
    </r>
  </si>
  <si>
    <r>
      <t xml:space="preserve"> </t>
    </r>
    <r>
      <rPr>
        <sz val="8"/>
        <color indexed="8"/>
        <rFont val="Arial"/>
        <family val="2"/>
      </rPr>
      <t xml:space="preserve">5-42 </t>
    </r>
    <r>
      <rPr>
        <sz val="11"/>
        <color theme="1"/>
        <rFont val="Calibri"/>
        <family val="2"/>
        <scheme val="minor"/>
      </rPr>
      <t xml:space="preserve"> </t>
    </r>
  </si>
  <si>
    <r>
      <t xml:space="preserve"> </t>
    </r>
    <r>
      <rPr>
        <sz val="8"/>
        <color indexed="8"/>
        <rFont val="Arial"/>
        <family val="2"/>
      </rPr>
      <t xml:space="preserve">4,850 </t>
    </r>
    <r>
      <rPr>
        <sz val="11"/>
        <color theme="1"/>
        <rFont val="Calibri"/>
        <family val="2"/>
        <scheme val="minor"/>
      </rPr>
      <t xml:space="preserve"> </t>
    </r>
  </si>
  <si>
    <r>
      <t xml:space="preserve"> </t>
    </r>
    <r>
      <rPr>
        <sz val="8"/>
        <color indexed="8"/>
        <rFont val="Arial"/>
        <family val="2"/>
      </rPr>
      <t xml:space="preserve">4'-21⁄2" </t>
    </r>
    <r>
      <rPr>
        <sz val="11"/>
        <color theme="1"/>
        <rFont val="Calibri"/>
        <family val="2"/>
        <scheme val="minor"/>
      </rPr>
      <t xml:space="preserve"> </t>
    </r>
  </si>
  <si>
    <r>
      <t xml:space="preserve"> </t>
    </r>
    <r>
      <rPr>
        <sz val="8"/>
        <color indexed="8"/>
        <rFont val="Arial"/>
        <family val="2"/>
      </rPr>
      <t xml:space="preserve">4'-7" </t>
    </r>
    <r>
      <rPr>
        <sz val="11"/>
        <color theme="1"/>
        <rFont val="Calibri"/>
        <family val="2"/>
        <scheme val="minor"/>
      </rPr>
      <t xml:space="preserve"> </t>
    </r>
  </si>
  <si>
    <r>
      <t xml:space="preserve"> </t>
    </r>
    <r>
      <rPr>
        <sz val="8"/>
        <color indexed="8"/>
        <rFont val="Arial"/>
        <family val="2"/>
      </rPr>
      <t xml:space="preserve">3'-91⁄2" </t>
    </r>
    <r>
      <rPr>
        <sz val="11"/>
        <color theme="1"/>
        <rFont val="Calibri"/>
        <family val="2"/>
        <scheme val="minor"/>
      </rPr>
      <t xml:space="preserve"> </t>
    </r>
  </si>
  <si>
    <r>
      <t xml:space="preserve"> </t>
    </r>
    <r>
      <rPr>
        <sz val="8"/>
        <color indexed="8"/>
        <rFont val="Arial"/>
        <family val="2"/>
      </rPr>
      <t xml:space="preserve">3'-0" </t>
    </r>
    <r>
      <rPr>
        <sz val="11"/>
        <color theme="1"/>
        <rFont val="Calibri"/>
        <family val="2"/>
        <scheme val="minor"/>
      </rPr>
      <t xml:space="preserve"> </t>
    </r>
  </si>
  <si>
    <r>
      <t xml:space="preserve"> </t>
    </r>
    <r>
      <rPr>
        <sz val="8"/>
        <color indexed="8"/>
        <rFont val="Arial"/>
        <family val="2"/>
      </rPr>
      <t xml:space="preserve">6-42 </t>
    </r>
    <r>
      <rPr>
        <sz val="11"/>
        <color theme="1"/>
        <rFont val="Calibri"/>
        <family val="2"/>
        <scheme val="minor"/>
      </rPr>
      <t xml:space="preserve"> </t>
    </r>
  </si>
  <si>
    <r>
      <t xml:space="preserve"> </t>
    </r>
    <r>
      <rPr>
        <sz val="8"/>
        <color indexed="8"/>
        <rFont val="Arial"/>
        <family val="2"/>
      </rPr>
      <t xml:space="preserve">30,500 </t>
    </r>
    <r>
      <rPr>
        <sz val="11"/>
        <color theme="1"/>
        <rFont val="Calibri"/>
        <family val="2"/>
        <scheme val="minor"/>
      </rPr>
      <t xml:space="preserve"> </t>
    </r>
  </si>
  <si>
    <r>
      <t xml:space="preserve"> </t>
    </r>
    <r>
      <rPr>
        <sz val="8"/>
        <color indexed="8"/>
        <rFont val="Arial"/>
        <family val="2"/>
      </rPr>
      <t xml:space="preserve">5,880 </t>
    </r>
    <r>
      <rPr>
        <sz val="11"/>
        <color theme="1"/>
        <rFont val="Calibri"/>
        <family val="2"/>
        <scheme val="minor"/>
      </rPr>
      <t xml:space="preserve"> </t>
    </r>
  </si>
  <si>
    <r>
      <t xml:space="preserve"> </t>
    </r>
    <r>
      <rPr>
        <sz val="8"/>
        <color indexed="8"/>
        <rFont val="Arial"/>
        <family val="2"/>
      </rPr>
      <t xml:space="preserve">3'-10" </t>
    </r>
    <r>
      <rPr>
        <sz val="11"/>
        <color theme="1"/>
        <rFont val="Calibri"/>
        <family val="2"/>
        <scheme val="minor"/>
      </rPr>
      <t xml:space="preserve"> </t>
    </r>
  </si>
  <si>
    <r>
      <t xml:space="preserve"> </t>
    </r>
    <r>
      <rPr>
        <sz val="8"/>
        <color indexed="8"/>
        <rFont val="Arial"/>
        <family val="2"/>
      </rPr>
      <t xml:space="preserve">7'-10" </t>
    </r>
    <r>
      <rPr>
        <sz val="11"/>
        <color theme="1"/>
        <rFont val="Calibri"/>
        <family val="2"/>
        <scheme val="minor"/>
      </rPr>
      <t xml:space="preserve"> </t>
    </r>
  </si>
  <si>
    <r>
      <t xml:space="preserve"> </t>
    </r>
    <r>
      <rPr>
        <sz val="8"/>
        <color indexed="8"/>
        <rFont val="Arial"/>
        <family val="2"/>
      </rPr>
      <t xml:space="preserve">51⁄4" </t>
    </r>
    <r>
      <rPr>
        <sz val="11"/>
        <color theme="1"/>
        <rFont val="Calibri"/>
        <family val="2"/>
        <scheme val="minor"/>
      </rPr>
      <t xml:space="preserve"> </t>
    </r>
  </si>
  <si>
    <r>
      <t xml:space="preserve"> </t>
    </r>
    <r>
      <rPr>
        <sz val="8"/>
        <color indexed="8"/>
        <rFont val="Arial"/>
        <family val="2"/>
      </rPr>
      <t xml:space="preserve">7-42 </t>
    </r>
    <r>
      <rPr>
        <sz val="11"/>
        <color theme="1"/>
        <rFont val="Calibri"/>
        <family val="2"/>
        <scheme val="minor"/>
      </rPr>
      <t xml:space="preserve"> </t>
    </r>
  </si>
  <si>
    <r>
      <t xml:space="preserve"> </t>
    </r>
    <r>
      <rPr>
        <sz val="8"/>
        <color indexed="8"/>
        <rFont val="Arial"/>
        <family val="2"/>
      </rPr>
      <t xml:space="preserve">34,000 </t>
    </r>
    <r>
      <rPr>
        <sz val="11"/>
        <color theme="1"/>
        <rFont val="Calibri"/>
        <family val="2"/>
        <scheme val="minor"/>
      </rPr>
      <t xml:space="preserve"> </t>
    </r>
  </si>
  <si>
    <r>
      <t xml:space="preserve"> </t>
    </r>
    <r>
      <rPr>
        <sz val="8"/>
        <color indexed="8"/>
        <rFont val="Arial"/>
        <family val="2"/>
      </rPr>
      <t xml:space="preserve">6,820 </t>
    </r>
    <r>
      <rPr>
        <sz val="11"/>
        <color theme="1"/>
        <rFont val="Calibri"/>
        <family val="2"/>
        <scheme val="minor"/>
      </rPr>
      <t xml:space="preserve"> </t>
    </r>
  </si>
  <si>
    <r>
      <t xml:space="preserve"> </t>
    </r>
    <r>
      <rPr>
        <sz val="8"/>
        <color indexed="8"/>
        <rFont val="Arial"/>
        <family val="2"/>
      </rPr>
      <t xml:space="preserve">5'-101⁄2" </t>
    </r>
    <r>
      <rPr>
        <sz val="11"/>
        <color theme="1"/>
        <rFont val="Calibri"/>
        <family val="2"/>
        <scheme val="minor"/>
      </rPr>
      <t xml:space="preserve"> </t>
    </r>
  </si>
  <si>
    <r>
      <t xml:space="preserve"> </t>
    </r>
    <r>
      <rPr>
        <sz val="8"/>
        <color indexed="8"/>
        <rFont val="Arial"/>
        <family val="2"/>
      </rPr>
      <t xml:space="preserve">5'-5" </t>
    </r>
    <r>
      <rPr>
        <sz val="11"/>
        <color theme="1"/>
        <rFont val="Calibri"/>
        <family val="2"/>
        <scheme val="minor"/>
      </rPr>
      <t xml:space="preserve"> </t>
    </r>
  </si>
  <si>
    <r>
      <t xml:space="preserve"> </t>
    </r>
    <r>
      <rPr>
        <sz val="8"/>
        <color indexed="8"/>
        <rFont val="Arial"/>
        <family val="2"/>
      </rPr>
      <t xml:space="preserve">4'-71⁄2" </t>
    </r>
    <r>
      <rPr>
        <sz val="11"/>
        <color theme="1"/>
        <rFont val="Calibri"/>
        <family val="2"/>
        <scheme val="minor"/>
      </rPr>
      <t xml:space="preserve"> </t>
    </r>
  </si>
  <si>
    <r>
      <t xml:space="preserve"> </t>
    </r>
    <r>
      <rPr>
        <sz val="8"/>
        <color indexed="8"/>
        <rFont val="Arial"/>
        <family val="2"/>
      </rPr>
      <t xml:space="preserve">4'-8" </t>
    </r>
    <r>
      <rPr>
        <sz val="11"/>
        <color theme="1"/>
        <rFont val="Calibri"/>
        <family val="2"/>
        <scheme val="minor"/>
      </rPr>
      <t xml:space="preserve"> </t>
    </r>
  </si>
  <si>
    <r>
      <t xml:space="preserve"> </t>
    </r>
    <r>
      <rPr>
        <sz val="8"/>
        <color indexed="8"/>
        <rFont val="Arial"/>
        <family val="2"/>
      </rPr>
      <t xml:space="preserve">6'-8" </t>
    </r>
    <r>
      <rPr>
        <sz val="11"/>
        <color theme="1"/>
        <rFont val="Calibri"/>
        <family val="2"/>
        <scheme val="minor"/>
      </rPr>
      <t xml:space="preserve"> </t>
    </r>
  </si>
  <si>
    <r>
      <t xml:space="preserve"> </t>
    </r>
    <r>
      <rPr>
        <sz val="8"/>
        <color indexed="8"/>
        <rFont val="Arial"/>
        <family val="2"/>
      </rPr>
      <t xml:space="preserve">8'-8" </t>
    </r>
    <r>
      <rPr>
        <sz val="11"/>
        <color theme="1"/>
        <rFont val="Calibri"/>
        <family val="2"/>
        <scheme val="minor"/>
      </rPr>
      <t xml:space="preserve"> </t>
    </r>
  </si>
  <si>
    <r>
      <t xml:space="preserve"> </t>
    </r>
    <r>
      <rPr>
        <sz val="8"/>
        <color indexed="8"/>
        <rFont val="Arial"/>
        <family val="2"/>
      </rPr>
      <t xml:space="preserve">6-48 </t>
    </r>
    <r>
      <rPr>
        <sz val="11"/>
        <color theme="1"/>
        <rFont val="Calibri"/>
        <family val="2"/>
        <scheme val="minor"/>
      </rPr>
      <t xml:space="preserve"> </t>
    </r>
  </si>
  <si>
    <r>
      <t xml:space="preserve"> </t>
    </r>
    <r>
      <rPr>
        <sz val="8"/>
        <color indexed="8"/>
        <rFont val="Arial"/>
        <family val="2"/>
      </rPr>
      <t xml:space="preserve">12" </t>
    </r>
    <r>
      <rPr>
        <sz val="11"/>
        <color theme="1"/>
        <rFont val="Calibri"/>
        <family val="2"/>
        <scheme val="minor"/>
      </rPr>
      <t xml:space="preserve"> </t>
    </r>
  </si>
  <si>
    <r>
      <t xml:space="preserve"> </t>
    </r>
    <r>
      <rPr>
        <sz val="8"/>
        <color indexed="8"/>
        <rFont val="Arial"/>
        <family val="2"/>
      </rPr>
      <t xml:space="preserve">46,000 </t>
    </r>
    <r>
      <rPr>
        <sz val="11"/>
        <color theme="1"/>
        <rFont val="Calibri"/>
        <family val="2"/>
        <scheme val="minor"/>
      </rPr>
      <t xml:space="preserve"> </t>
    </r>
  </si>
  <si>
    <r>
      <t xml:space="preserve"> </t>
    </r>
    <r>
      <rPr>
        <sz val="8"/>
        <color indexed="8"/>
        <rFont val="Arial"/>
        <family val="2"/>
      </rPr>
      <t xml:space="preserve">12,900 </t>
    </r>
    <r>
      <rPr>
        <sz val="11"/>
        <color theme="1"/>
        <rFont val="Calibri"/>
        <family val="2"/>
        <scheme val="minor"/>
      </rPr>
      <t xml:space="preserve"> </t>
    </r>
  </si>
  <si>
    <r>
      <t xml:space="preserve"> </t>
    </r>
    <r>
      <rPr>
        <sz val="8"/>
        <color indexed="8"/>
        <rFont val="Arial"/>
        <family val="2"/>
      </rPr>
      <t xml:space="preserve">1'-8" </t>
    </r>
    <r>
      <rPr>
        <sz val="11"/>
        <color theme="1"/>
        <rFont val="Calibri"/>
        <family val="2"/>
        <scheme val="minor"/>
      </rPr>
      <t xml:space="preserve"> </t>
    </r>
  </si>
  <si>
    <r>
      <t xml:space="preserve"> </t>
    </r>
    <r>
      <rPr>
        <sz val="8"/>
        <color indexed="8"/>
        <rFont val="Arial"/>
        <family val="2"/>
      </rPr>
      <t xml:space="preserve">5'-11" </t>
    </r>
    <r>
      <rPr>
        <sz val="11"/>
        <color theme="1"/>
        <rFont val="Calibri"/>
        <family val="2"/>
        <scheme val="minor"/>
      </rPr>
      <t xml:space="preserve"> </t>
    </r>
  </si>
  <si>
    <r>
      <t xml:space="preserve"> </t>
    </r>
    <r>
      <rPr>
        <sz val="8"/>
        <color indexed="8"/>
        <rFont val="Arial"/>
        <family val="2"/>
      </rPr>
      <t xml:space="preserve">9'-6" </t>
    </r>
    <r>
      <rPr>
        <sz val="11"/>
        <color theme="1"/>
        <rFont val="Calibri"/>
        <family val="2"/>
        <scheme val="minor"/>
      </rPr>
      <t xml:space="preserve"> </t>
    </r>
  </si>
  <si>
    <r>
      <t xml:space="preserve"> </t>
    </r>
    <r>
      <rPr>
        <sz val="8"/>
        <color indexed="8"/>
        <rFont val="Arial"/>
        <family val="2"/>
      </rPr>
      <t xml:space="preserve">61⁄2" </t>
    </r>
    <r>
      <rPr>
        <sz val="11"/>
        <color theme="1"/>
        <rFont val="Calibri"/>
        <family val="2"/>
        <scheme val="minor"/>
      </rPr>
      <t xml:space="preserve"> </t>
    </r>
  </si>
  <si>
    <r>
      <t xml:space="preserve"> </t>
    </r>
    <r>
      <rPr>
        <sz val="8"/>
        <color indexed="8"/>
        <rFont val="Arial"/>
        <family val="2"/>
      </rPr>
      <t xml:space="preserve">10'-4" </t>
    </r>
    <r>
      <rPr>
        <sz val="11"/>
        <color theme="1"/>
        <rFont val="Calibri"/>
        <family val="2"/>
        <scheme val="minor"/>
      </rPr>
      <t xml:space="preserve"> </t>
    </r>
  </si>
  <si>
    <r>
      <t xml:space="preserve"> </t>
    </r>
    <r>
      <rPr>
        <sz val="8"/>
        <color indexed="8"/>
        <rFont val="Arial"/>
        <family val="2"/>
      </rPr>
      <t xml:space="preserve">6'-10" </t>
    </r>
    <r>
      <rPr>
        <sz val="11"/>
        <color theme="1"/>
        <rFont val="Calibri"/>
        <family val="2"/>
        <scheme val="minor"/>
      </rPr>
      <t xml:space="preserve"> </t>
    </r>
  </si>
  <si>
    <r>
      <t xml:space="preserve"> </t>
    </r>
    <r>
      <rPr>
        <sz val="8"/>
        <color indexed="8"/>
        <rFont val="Arial"/>
        <family val="2"/>
      </rPr>
      <t xml:space="preserve">9'-2" </t>
    </r>
    <r>
      <rPr>
        <sz val="11"/>
        <color theme="1"/>
        <rFont val="Calibri"/>
        <family val="2"/>
        <scheme val="minor"/>
      </rPr>
      <t xml:space="preserve"> </t>
    </r>
  </si>
  <si>
    <r>
      <t xml:space="preserve"> </t>
    </r>
    <r>
      <rPr>
        <sz val="8"/>
        <color indexed="8"/>
        <rFont val="Arial"/>
        <family val="2"/>
      </rPr>
      <t xml:space="preserve">8-48 </t>
    </r>
    <r>
      <rPr>
        <sz val="11"/>
        <color theme="1"/>
        <rFont val="Calibri"/>
        <family val="2"/>
        <scheme val="minor"/>
      </rPr>
      <t xml:space="preserve"> </t>
    </r>
  </si>
  <si>
    <r>
      <t xml:space="preserve"> </t>
    </r>
    <r>
      <rPr>
        <sz val="8"/>
        <color indexed="8"/>
        <rFont val="Arial"/>
        <family val="2"/>
      </rPr>
      <t xml:space="preserve">59,000 </t>
    </r>
    <r>
      <rPr>
        <sz val="11"/>
        <color theme="1"/>
        <rFont val="Calibri"/>
        <family val="2"/>
        <scheme val="minor"/>
      </rPr>
      <t xml:space="preserve"> </t>
    </r>
  </si>
  <si>
    <r>
      <t xml:space="preserve"> </t>
    </r>
    <r>
      <rPr>
        <sz val="8"/>
        <color indexed="8"/>
        <rFont val="Arial"/>
        <family val="2"/>
      </rPr>
      <t xml:space="preserve">17,370 </t>
    </r>
    <r>
      <rPr>
        <sz val="11"/>
        <color theme="1"/>
        <rFont val="Calibri"/>
        <family val="2"/>
        <scheme val="minor"/>
      </rPr>
      <t xml:space="preserve"> </t>
    </r>
  </si>
  <si>
    <r>
      <t xml:space="preserve"> </t>
    </r>
    <r>
      <rPr>
        <sz val="8"/>
        <color indexed="8"/>
        <rFont val="Arial"/>
        <family val="2"/>
      </rPr>
      <t xml:space="preserve">6'-81⁄2" </t>
    </r>
    <r>
      <rPr>
        <sz val="11"/>
        <color theme="1"/>
        <rFont val="Calibri"/>
        <family val="2"/>
        <scheme val="minor"/>
      </rPr>
      <t xml:space="preserve"> </t>
    </r>
  </si>
  <si>
    <r>
      <t xml:space="preserve"> </t>
    </r>
    <r>
      <rPr>
        <sz val="8"/>
        <color indexed="8"/>
        <rFont val="Arial"/>
        <family val="2"/>
      </rPr>
      <t xml:space="preserve">5'-9" </t>
    </r>
    <r>
      <rPr>
        <sz val="11"/>
        <color theme="1"/>
        <rFont val="Calibri"/>
        <family val="2"/>
        <scheme val="minor"/>
      </rPr>
      <t xml:space="preserve"> </t>
    </r>
  </si>
  <si>
    <r>
      <t xml:space="preserve"> </t>
    </r>
    <r>
      <rPr>
        <sz val="8"/>
        <color indexed="8"/>
        <rFont val="Arial"/>
        <family val="2"/>
      </rPr>
      <t xml:space="preserve">7'-7" </t>
    </r>
    <r>
      <rPr>
        <sz val="11"/>
        <color theme="1"/>
        <rFont val="Calibri"/>
        <family val="2"/>
        <scheme val="minor"/>
      </rPr>
      <t xml:space="preserve"> </t>
    </r>
  </si>
  <si>
    <r>
      <t xml:space="preserve"> </t>
    </r>
    <r>
      <rPr>
        <sz val="8"/>
        <color indexed="8"/>
        <rFont val="Arial"/>
        <family val="2"/>
      </rPr>
      <t xml:space="preserve">11'-2" </t>
    </r>
    <r>
      <rPr>
        <sz val="11"/>
        <color theme="1"/>
        <rFont val="Calibri"/>
        <family val="2"/>
        <scheme val="minor"/>
      </rPr>
      <t xml:space="preserve"> </t>
    </r>
  </si>
  <si>
    <r>
      <t xml:space="preserve"> </t>
    </r>
    <r>
      <rPr>
        <sz val="8"/>
        <color indexed="8"/>
        <rFont val="Arial"/>
        <family val="2"/>
      </rPr>
      <t xml:space="preserve">7" </t>
    </r>
    <r>
      <rPr>
        <sz val="11"/>
        <color theme="1"/>
        <rFont val="Calibri"/>
        <family val="2"/>
        <scheme val="minor"/>
      </rPr>
      <t xml:space="preserve"> </t>
    </r>
  </si>
  <si>
    <r>
      <t xml:space="preserve"> </t>
    </r>
    <r>
      <rPr>
        <sz val="8"/>
        <color indexed="8"/>
        <rFont val="Arial"/>
        <family val="2"/>
      </rPr>
      <t xml:space="preserve">7-60 </t>
    </r>
    <r>
      <rPr>
        <sz val="11"/>
        <color theme="1"/>
        <rFont val="Calibri"/>
        <family val="2"/>
        <scheme val="minor"/>
      </rPr>
      <t xml:space="preserve"> </t>
    </r>
  </si>
  <si>
    <r>
      <t xml:space="preserve"> </t>
    </r>
    <r>
      <rPr>
        <sz val="8"/>
        <color indexed="8"/>
        <rFont val="Arial"/>
        <family val="2"/>
      </rPr>
      <t xml:space="preserve">16" </t>
    </r>
    <r>
      <rPr>
        <sz val="11"/>
        <color theme="1"/>
        <rFont val="Calibri"/>
        <family val="2"/>
        <scheme val="minor"/>
      </rPr>
      <t xml:space="preserve"> </t>
    </r>
  </si>
  <si>
    <r>
      <t xml:space="preserve"> </t>
    </r>
    <r>
      <rPr>
        <sz val="8"/>
        <color indexed="8"/>
        <rFont val="Arial"/>
        <family val="2"/>
      </rPr>
      <t xml:space="preserve">78,000 </t>
    </r>
    <r>
      <rPr>
        <sz val="11"/>
        <color theme="1"/>
        <rFont val="Calibri"/>
        <family val="2"/>
        <scheme val="minor"/>
      </rPr>
      <t xml:space="preserve"> </t>
    </r>
  </si>
  <si>
    <r>
      <t xml:space="preserve"> </t>
    </r>
    <r>
      <rPr>
        <sz val="8"/>
        <color indexed="8"/>
        <rFont val="Arial"/>
        <family val="2"/>
      </rPr>
      <t xml:space="preserve">33,300 </t>
    </r>
    <r>
      <rPr>
        <sz val="11"/>
        <color theme="1"/>
        <rFont val="Calibri"/>
        <family val="2"/>
        <scheme val="minor"/>
      </rPr>
      <t xml:space="preserve"> </t>
    </r>
  </si>
  <si>
    <r>
      <t xml:space="preserve"> </t>
    </r>
    <r>
      <rPr>
        <sz val="8"/>
        <color indexed="8"/>
        <rFont val="Arial"/>
        <family val="2"/>
      </rPr>
      <t xml:space="preserve">5'-8" </t>
    </r>
    <r>
      <rPr>
        <sz val="11"/>
        <color theme="1"/>
        <rFont val="Calibri"/>
        <family val="2"/>
        <scheme val="minor"/>
      </rPr>
      <t xml:space="preserve"> </t>
    </r>
  </si>
  <si>
    <r>
      <t xml:space="preserve"> </t>
    </r>
    <r>
      <rPr>
        <sz val="8"/>
        <color indexed="8"/>
        <rFont val="Arial"/>
        <family val="2"/>
      </rPr>
      <t xml:space="preserve">6'-11" </t>
    </r>
    <r>
      <rPr>
        <sz val="11"/>
        <color theme="1"/>
        <rFont val="Calibri"/>
        <family val="2"/>
        <scheme val="minor"/>
      </rPr>
      <t xml:space="preserve"> </t>
    </r>
  </si>
  <si>
    <r>
      <t xml:space="preserve"> </t>
    </r>
    <r>
      <rPr>
        <sz val="8"/>
        <color indexed="8"/>
        <rFont val="Arial"/>
        <family val="2"/>
      </rPr>
      <t xml:space="preserve">11'-8" </t>
    </r>
    <r>
      <rPr>
        <sz val="11"/>
        <color theme="1"/>
        <rFont val="Calibri"/>
        <family val="2"/>
        <scheme val="minor"/>
      </rPr>
      <t xml:space="preserve"> </t>
    </r>
  </si>
  <si>
    <r>
      <t xml:space="preserve"> </t>
    </r>
    <r>
      <rPr>
        <sz val="8"/>
        <color indexed="8"/>
        <rFont val="Arial"/>
        <family val="2"/>
      </rPr>
      <t xml:space="preserve">13'-4" </t>
    </r>
    <r>
      <rPr>
        <sz val="11"/>
        <color theme="1"/>
        <rFont val="Calibri"/>
        <family val="2"/>
        <scheme val="minor"/>
      </rPr>
      <t xml:space="preserve"> </t>
    </r>
  </si>
  <si>
    <r>
      <t xml:space="preserve"> </t>
    </r>
    <r>
      <rPr>
        <sz val="8"/>
        <color indexed="8"/>
        <rFont val="Arial"/>
        <family val="2"/>
      </rPr>
      <t xml:space="preserve">8'-6" </t>
    </r>
    <r>
      <rPr>
        <sz val="11"/>
        <color theme="1"/>
        <rFont val="Calibri"/>
        <family val="2"/>
        <scheme val="minor"/>
      </rPr>
      <t xml:space="preserve"> </t>
    </r>
  </si>
  <si>
    <r>
      <t xml:space="preserve"> </t>
    </r>
    <r>
      <rPr>
        <sz val="8"/>
        <color indexed="8"/>
        <rFont val="Arial"/>
        <family val="2"/>
      </rPr>
      <t xml:space="preserve">10'-0" </t>
    </r>
    <r>
      <rPr>
        <sz val="11"/>
        <color theme="1"/>
        <rFont val="Calibri"/>
        <family val="2"/>
        <scheme val="minor"/>
      </rPr>
      <t xml:space="preserve"> </t>
    </r>
  </si>
  <si>
    <r>
      <t xml:space="preserve"> </t>
    </r>
    <r>
      <rPr>
        <sz val="8"/>
        <color indexed="8"/>
        <rFont val="Arial"/>
        <family val="2"/>
      </rPr>
      <t xml:space="preserve">11'-4" </t>
    </r>
    <r>
      <rPr>
        <sz val="11"/>
        <color theme="1"/>
        <rFont val="Calibri"/>
        <family val="2"/>
        <scheme val="minor"/>
      </rPr>
      <t xml:space="preserve"> </t>
    </r>
  </si>
  <si>
    <r>
      <t xml:space="preserve"> </t>
    </r>
    <r>
      <rPr>
        <sz val="8"/>
        <color indexed="8"/>
        <rFont val="Arial"/>
        <family val="2"/>
      </rPr>
      <t xml:space="preserve">8-60 </t>
    </r>
    <r>
      <rPr>
        <sz val="11"/>
        <color theme="1"/>
        <rFont val="Calibri"/>
        <family val="2"/>
        <scheme val="minor"/>
      </rPr>
      <t xml:space="preserve"> </t>
    </r>
  </si>
  <si>
    <r>
      <t xml:space="preserve"> </t>
    </r>
    <r>
      <rPr>
        <sz val="8"/>
        <color indexed="8"/>
        <rFont val="Arial"/>
        <family val="2"/>
      </rPr>
      <t xml:space="preserve">85,000 </t>
    </r>
    <r>
      <rPr>
        <sz val="11"/>
        <color theme="1"/>
        <rFont val="Calibri"/>
        <family val="2"/>
        <scheme val="minor"/>
      </rPr>
      <t xml:space="preserve"> </t>
    </r>
  </si>
  <si>
    <r>
      <t xml:space="preserve"> </t>
    </r>
    <r>
      <rPr>
        <sz val="8"/>
        <color indexed="8"/>
        <rFont val="Arial"/>
        <family val="2"/>
      </rPr>
      <t xml:space="preserve">37,700 </t>
    </r>
    <r>
      <rPr>
        <sz val="11"/>
        <color theme="1"/>
        <rFont val="Calibri"/>
        <family val="2"/>
        <scheme val="minor"/>
      </rPr>
      <t xml:space="preserve"> </t>
    </r>
  </si>
  <si>
    <r>
      <t xml:space="preserve"> </t>
    </r>
    <r>
      <rPr>
        <sz val="8"/>
        <color indexed="8"/>
        <rFont val="Arial"/>
        <family val="2"/>
      </rPr>
      <t xml:space="preserve">6'-9" </t>
    </r>
    <r>
      <rPr>
        <sz val="11"/>
        <color theme="1"/>
        <rFont val="Calibri"/>
        <family val="2"/>
        <scheme val="minor"/>
      </rPr>
      <t xml:space="preserve"> </t>
    </r>
  </si>
  <si>
    <r>
      <t xml:space="preserve"> </t>
    </r>
    <r>
      <rPr>
        <sz val="8"/>
        <color indexed="8"/>
        <rFont val="Arial"/>
        <family val="2"/>
      </rPr>
      <t xml:space="preserve">7'-11⁄2" </t>
    </r>
    <r>
      <rPr>
        <sz val="11"/>
        <color theme="1"/>
        <rFont val="Calibri"/>
        <family val="2"/>
        <scheme val="minor"/>
      </rPr>
      <t xml:space="preserve"> </t>
    </r>
  </si>
  <si>
    <r>
      <t xml:space="preserve"> </t>
    </r>
    <r>
      <rPr>
        <sz val="8"/>
        <color indexed="8"/>
        <rFont val="Arial"/>
        <family val="2"/>
      </rPr>
      <t xml:space="preserve">6'-3" </t>
    </r>
    <r>
      <rPr>
        <sz val="11"/>
        <color theme="1"/>
        <rFont val="Calibri"/>
        <family val="2"/>
        <scheme val="minor"/>
      </rPr>
      <t xml:space="preserve"> </t>
    </r>
  </si>
  <si>
    <r>
      <t xml:space="preserve"> </t>
    </r>
    <r>
      <rPr>
        <sz val="8"/>
        <color indexed="8"/>
        <rFont val="Arial"/>
        <family val="2"/>
      </rPr>
      <t xml:space="preserve">7'-9" </t>
    </r>
    <r>
      <rPr>
        <sz val="11"/>
        <color theme="1"/>
        <rFont val="Calibri"/>
        <family val="2"/>
        <scheme val="minor"/>
      </rPr>
      <t xml:space="preserve"> </t>
    </r>
  </si>
  <si>
    <r>
      <t xml:space="preserve"> </t>
    </r>
    <r>
      <rPr>
        <sz val="8"/>
        <color indexed="8"/>
        <rFont val="Arial"/>
        <family val="2"/>
      </rPr>
      <t xml:space="preserve">12'-6" </t>
    </r>
    <r>
      <rPr>
        <sz val="11"/>
        <color theme="1"/>
        <rFont val="Calibri"/>
        <family val="2"/>
        <scheme val="minor"/>
      </rPr>
      <t xml:space="preserve"> </t>
    </r>
  </si>
  <si>
    <r>
      <t xml:space="preserve"> </t>
    </r>
    <r>
      <rPr>
        <sz val="8"/>
        <color indexed="8"/>
        <rFont val="Arial"/>
        <family val="2"/>
      </rPr>
      <t xml:space="preserve">10-60 </t>
    </r>
    <r>
      <rPr>
        <sz val="11"/>
        <color theme="1"/>
        <rFont val="Calibri"/>
        <family val="2"/>
        <scheme val="minor"/>
      </rPr>
      <t xml:space="preserve"> </t>
    </r>
  </si>
  <si>
    <r>
      <t xml:space="preserve"> </t>
    </r>
    <r>
      <rPr>
        <sz val="8"/>
        <color indexed="8"/>
        <rFont val="Arial"/>
        <family val="2"/>
      </rPr>
      <t xml:space="preserve">106,000 </t>
    </r>
    <r>
      <rPr>
        <sz val="11"/>
        <color theme="1"/>
        <rFont val="Calibri"/>
        <family val="2"/>
        <scheme val="minor"/>
      </rPr>
      <t xml:space="preserve"> </t>
    </r>
  </si>
  <si>
    <r>
      <t xml:space="preserve"> </t>
    </r>
    <r>
      <rPr>
        <sz val="8"/>
        <color indexed="8"/>
        <rFont val="Arial"/>
        <family val="2"/>
      </rPr>
      <t xml:space="preserve">48,180 </t>
    </r>
    <r>
      <rPr>
        <sz val="11"/>
        <color theme="1"/>
        <rFont val="Calibri"/>
        <family val="2"/>
        <scheme val="minor"/>
      </rPr>
      <t xml:space="preserve"> </t>
    </r>
  </si>
  <si>
    <r>
      <t xml:space="preserve"> </t>
    </r>
    <r>
      <rPr>
        <sz val="8"/>
        <color indexed="8"/>
        <rFont val="Arial"/>
        <family val="2"/>
      </rPr>
      <t xml:space="preserve">8'-5" </t>
    </r>
    <r>
      <rPr>
        <sz val="11"/>
        <color theme="1"/>
        <rFont val="Calibri"/>
        <family val="2"/>
        <scheme val="minor"/>
      </rPr>
      <t xml:space="preserve"> </t>
    </r>
  </si>
  <si>
    <r>
      <t xml:space="preserve"> </t>
    </r>
    <r>
      <rPr>
        <sz val="8"/>
        <color indexed="8"/>
        <rFont val="Arial"/>
        <family val="2"/>
      </rPr>
      <t xml:space="preserve">7'-111⁄2" </t>
    </r>
    <r>
      <rPr>
        <sz val="11"/>
        <color theme="1"/>
        <rFont val="Calibri"/>
        <family val="2"/>
        <scheme val="minor"/>
      </rPr>
      <t xml:space="preserve"> </t>
    </r>
  </si>
  <si>
    <r>
      <t xml:space="preserve"> </t>
    </r>
    <r>
      <rPr>
        <sz val="8"/>
        <color indexed="8"/>
        <rFont val="Arial"/>
        <family val="2"/>
      </rPr>
      <t xml:space="preserve">6'-6" </t>
    </r>
    <r>
      <rPr>
        <sz val="11"/>
        <color theme="1"/>
        <rFont val="Calibri"/>
        <family val="2"/>
        <scheme val="minor"/>
      </rPr>
      <t xml:space="preserve"> </t>
    </r>
  </si>
  <si>
    <r>
      <t xml:space="preserve"> </t>
    </r>
    <r>
      <rPr>
        <sz val="8"/>
        <color indexed="8"/>
        <rFont val="Arial"/>
        <family val="2"/>
      </rPr>
      <t xml:space="preserve">9'-5" </t>
    </r>
    <r>
      <rPr>
        <sz val="11"/>
        <color theme="1"/>
        <rFont val="Calibri"/>
        <family val="2"/>
        <scheme val="minor"/>
      </rPr>
      <t xml:space="preserve"> </t>
    </r>
  </si>
  <si>
    <r>
      <t xml:space="preserve"> </t>
    </r>
    <r>
      <rPr>
        <sz val="8"/>
        <color indexed="8"/>
        <rFont val="Arial"/>
        <family val="2"/>
      </rPr>
      <t xml:space="preserve">14'-2" </t>
    </r>
    <r>
      <rPr>
        <sz val="11"/>
        <color theme="1"/>
        <rFont val="Calibri"/>
        <family val="2"/>
        <scheme val="minor"/>
      </rPr>
      <t xml:space="preserve"> </t>
    </r>
  </si>
  <si>
    <r>
      <t xml:space="preserve"> </t>
    </r>
    <r>
      <rPr>
        <sz val="8"/>
        <color indexed="8"/>
        <rFont val="Arial"/>
        <family val="2"/>
      </rPr>
      <t xml:space="preserve">81⁄2" </t>
    </r>
    <r>
      <rPr>
        <sz val="11"/>
        <color theme="1"/>
        <rFont val="Calibri"/>
        <family val="2"/>
        <scheme val="minor"/>
      </rPr>
      <t xml:space="preserve"> </t>
    </r>
  </si>
  <si>
    <t>Pennsylvania Crusher Reversible Impactors</t>
  </si>
  <si>
    <t>Onesteel SMR Crushing Plant Upgrade: Concrete Works and Reinforced Earth Wall Construction, Iron Duke, SA</t>
  </si>
  <si>
    <t>Leed Engineering &amp; Construction</t>
  </si>
  <si>
    <t>2006</t>
  </si>
  <si>
    <t>Metplant Engineering Services Pty Ltd.</t>
  </si>
  <si>
    <t>Australia</t>
  </si>
  <si>
    <t>Leed Engineering &amp; Construction.  2006. Onesteel SMR Crushing Plant Upgrade Concrete Works and Reinforced Earth Wall Construction, Iron Duke, SA. Metplant Engineering Services Pty Ltd.</t>
  </si>
  <si>
    <t>Data for volume of concrete and weight of rebar used in construction of SMR Crushing Plant in Australia.  Relevant data in left sidebar highlighted.</t>
  </si>
  <si>
    <t>Administrative Amendment to Montana Air Quality Permit</t>
  </si>
  <si>
    <t>Reversible Impactor</t>
  </si>
  <si>
    <t>Bradford Breakers</t>
  </si>
  <si>
    <t>Density of Materials - Bulk Materials</t>
  </si>
  <si>
    <t>Colstrip Energy Limited Partnership</t>
  </si>
  <si>
    <t>Pennsylvania Crusher</t>
  </si>
  <si>
    <t>Roger Walker</t>
  </si>
  <si>
    <t>2008</t>
  </si>
  <si>
    <t>2001</t>
  </si>
  <si>
    <t>2004</t>
  </si>
  <si>
    <t>2007</t>
  </si>
  <si>
    <t>July 11</t>
  </si>
  <si>
    <t>Montana Department of Environment Quality</t>
  </si>
  <si>
    <t>SI Metric</t>
  </si>
  <si>
    <t>4,6,7</t>
  </si>
  <si>
    <t>6</t>
  </si>
  <si>
    <t>General Data &amp; Dimensions - Model CA - British Imperial Units</t>
  </si>
  <si>
    <t>General Data</t>
  </si>
  <si>
    <t>US</t>
  </si>
  <si>
    <t>Global</t>
  </si>
  <si>
    <t>Montana</t>
  </si>
  <si>
    <t>Colstrip Energy Limited Partnership.  2008.  Administrative Amendment to Montana Air Quality Permit. Montana Department of Environment Quality.</t>
  </si>
  <si>
    <t>Pennsylvania Crusher.  2001.  Reversible Impactor. Pennsylvania Crusher.</t>
  </si>
  <si>
    <t>Pennsylvania Crusher.  2004.  Bradford Breaker.  Pennsylvania Crusher.</t>
  </si>
  <si>
    <t>Walker, Roger.  2007.  Density of Materials - Bulk Materials.  SI Metric.  http://www.simetric.co.uk/si_materials.htm (accessed February 25, 2009).</t>
  </si>
  <si>
    <t xml:space="preserve">Weight for secondary crusher from table "General Data &amp; Dimensions - Model CA - British Imperial Units", Machine Size 10-60.  Crushers manufactured from "heavy duty steel plate", page 4.  </t>
  </si>
  <si>
    <t>Weight for primary crusher from table on page 2, Size 14'x28".</t>
  </si>
  <si>
    <t>Coal Crusher Facility, Construction</t>
  </si>
  <si>
    <t>Total amount of materials used in the construction of a crushing facility and the coal crusher.</t>
  </si>
  <si>
    <t>Yes</t>
  </si>
  <si>
    <r>
      <t xml:space="preserve">Note: All inputs and outputs are normalized per the reference flow (e.g., per </t>
    </r>
    <r>
      <rPr>
        <b/>
        <sz val="10"/>
        <color indexed="8"/>
        <rFont val="Arial"/>
        <family val="2"/>
      </rPr>
      <t xml:space="preserve">pcs </t>
    </r>
    <r>
      <rPr>
        <sz val="10"/>
        <color indexed="8"/>
        <rFont val="Arial"/>
        <family val="2"/>
      </rPr>
      <t xml:space="preserve">of </t>
    </r>
    <r>
      <rPr>
        <b/>
        <sz val="10"/>
        <color indexed="8"/>
        <rFont val="Arial"/>
        <family val="2"/>
      </rPr>
      <t>Coal Crusher Facility, Construction</t>
    </r>
    <r>
      <rPr>
        <sz val="10"/>
        <color indexed="8"/>
        <rFont val="Arial"/>
        <family val="2"/>
      </rPr>
      <t>)</t>
    </r>
  </si>
  <si>
    <t>pcs</t>
  </si>
  <si>
    <t>Concrete, ready mixed 5-0</t>
  </si>
  <si>
    <t>Steel Plate</t>
  </si>
  <si>
    <t>1,5</t>
  </si>
  <si>
    <t>3,4</t>
  </si>
  <si>
    <t>[Technosphere]</t>
  </si>
  <si>
    <t>1,3,4,5</t>
  </si>
  <si>
    <t>Material amounts for construction</t>
  </si>
  <si>
    <t>Density for Portland cement. Archived link: https://web.archive.org/web/20150901182950/http://www.simetric.co.uk/si_materials.htm</t>
  </si>
  <si>
    <t>Steel_Plate</t>
  </si>
  <si>
    <t>kg/pcs</t>
  </si>
  <si>
    <t>CC_Construction</t>
  </si>
  <si>
    <t>pcs/pcs</t>
  </si>
  <si>
    <t>[kg/pcs] Kilogram of concrete per pieces of coal crusher facility (one coal crusher facility)</t>
  </si>
  <si>
    <t>[kg/pcs] Kilogram of rebar per pieces of coal crusher facility (one coal crusher facility)</t>
  </si>
  <si>
    <t>[kg/pcs] Kilogram of steel plate per pieces of coal crusher facility (one coal crusher facility)</t>
  </si>
  <si>
    <t>[pcs/pcs] Pieces of coal crusher facility per pieces of coal crusher facility (reference flow of one coal crusher facility)</t>
  </si>
  <si>
    <t>This unit process provides a summary of relevant input and output flows associated with the construction of a crushing facility that includes a coal crusher. Inputs include concrete, rebar, and steel plate. Outputs include one coal crusher facility.</t>
  </si>
  <si>
    <t>Abbreviations used throughout this DS: Pieces (pcs)</t>
  </si>
  <si>
    <t>This unit process is composed of this document and the file, Stage1_C_Coal_Crusher_Facility_Construction_2015.01.docx,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</si>
</sst>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0"/>
    <numFmt numFmtId="165" formatCode="0.000"/>
    <numFmt numFmtId="166" formatCode="0.000000"/>
  </numFmts>
  <fonts count="4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8"/>
      <name val="Arial"/>
      <family val="2"/>
    </font>
    <font>
      <i/>
      <u/>
      <sz val="11"/>
      <color theme="1"/>
      <name val="Calibri"/>
      <family val="2"/>
      <scheme val="minor"/>
    </font>
    <font>
      <sz val="12"/>
      <color indexed="23"/>
      <name val="Arial"/>
      <family val="2"/>
    </font>
    <font>
      <b/>
      <sz val="5.5"/>
      <color indexed="8"/>
      <name val="Arial"/>
      <family val="2"/>
    </font>
    <font>
      <b/>
      <sz val="8"/>
      <color indexed="8"/>
      <name val="Arial"/>
      <family val="2"/>
    </font>
    <font>
      <sz val="8"/>
      <color indexed="8"/>
      <name val="Arial"/>
      <family val="2"/>
    </font>
    <font>
      <sz val="8"/>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cellStyleXfs>
  <cellXfs count="396">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31" fillId="0" borderId="0" xfId="2" applyFont="1" applyFill="1" applyBorder="1"/>
    <xf numFmtId="0" fontId="15" fillId="6" borderId="0" xfId="2" applyFont="1" applyFill="1" applyBorder="1"/>
    <xf numFmtId="0" fontId="32" fillId="0" borderId="0" xfId="2" applyFont="1" applyFill="1" applyBorder="1" applyAlignment="1">
      <alignment horizontal="left"/>
    </xf>
    <xf numFmtId="0" fontId="32" fillId="0" borderId="0" xfId="2" applyFont="1" applyFill="1" applyBorder="1"/>
    <xf numFmtId="0" fontId="31" fillId="0" borderId="22" xfId="2" applyFont="1" applyFill="1" applyBorder="1"/>
    <xf numFmtId="0" fontId="15" fillId="0" borderId="0" xfId="2" applyFont="1" applyFill="1"/>
    <xf numFmtId="0" fontId="33" fillId="0" borderId="0" xfId="2" applyFont="1" applyFill="1"/>
    <xf numFmtId="0" fontId="15" fillId="0" borderId="0" xfId="2" applyFont="1" applyFill="1" applyAlignment="1">
      <alignment horizontal="left"/>
    </xf>
    <xf numFmtId="0" fontId="15" fillId="0" borderId="22" xfId="2" applyFont="1" applyFill="1" applyBorder="1"/>
    <xf numFmtId="0" fontId="32"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2"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0" fontId="0" fillId="0" borderId="0" xfId="0" applyAlignment="1">
      <alignment horizontal="right"/>
    </xf>
    <xf numFmtId="3" fontId="0" fillId="0" borderId="0" xfId="0" applyNumberFormat="1"/>
    <xf numFmtId="3" fontId="0" fillId="0" borderId="0" xfId="0" applyNumberFormat="1" applyAlignment="1">
      <alignment horizontal="right"/>
    </xf>
    <xf numFmtId="0" fontId="35" fillId="0" borderId="0" xfId="0" applyFont="1"/>
    <xf numFmtId="0" fontId="0" fillId="0" borderId="0" xfId="0" applyBorder="1"/>
    <xf numFmtId="0" fontId="6" fillId="0" borderId="1" xfId="0" applyFont="1" applyBorder="1" applyAlignment="1"/>
    <xf numFmtId="0" fontId="6" fillId="0" borderId="10" xfId="0" applyFont="1" applyBorder="1" applyAlignment="1"/>
    <xf numFmtId="0" fontId="6" fillId="0" borderId="17" xfId="0" applyFont="1" applyBorder="1" applyAlignment="1"/>
    <xf numFmtId="0" fontId="0" fillId="0" borderId="16" xfId="0" applyBorder="1"/>
    <xf numFmtId="3" fontId="27" fillId="0" borderId="16" xfId="0" applyNumberFormat="1" applyFont="1" applyBorder="1" applyAlignment="1">
      <alignment horizontal="left"/>
    </xf>
    <xf numFmtId="0" fontId="40" fillId="0" borderId="19" xfId="0" applyFont="1" applyFill="1" applyBorder="1" applyAlignment="1"/>
    <xf numFmtId="0" fontId="40" fillId="0" borderId="20" xfId="0" applyFont="1" applyFill="1" applyBorder="1" applyAlignment="1"/>
    <xf numFmtId="0" fontId="0" fillId="0" borderId="21" xfId="0" applyBorder="1"/>
    <xf numFmtId="0" fontId="0" fillId="6" borderId="0" xfId="0" applyFill="1"/>
    <xf numFmtId="0" fontId="4" fillId="0" borderId="16" xfId="2" applyBorder="1" applyAlignment="1" applyProtection="1">
      <alignment horizontal="left" vertical="top" wrapText="1"/>
      <protection locked="0"/>
    </xf>
    <xf numFmtId="0" fontId="24" fillId="0" borderId="0" xfId="3" applyFill="1" applyAlignment="1" applyProtection="1">
      <alignment horizontal="left" vertical="top"/>
      <protection locked="0"/>
    </xf>
    <xf numFmtId="0" fontId="34" fillId="0" borderId="0" xfId="0" applyFont="1" applyAlignment="1">
      <alignment horizontal="center"/>
    </xf>
    <xf numFmtId="0" fontId="6" fillId="0" borderId="0" xfId="0" applyFont="1" applyAlignment="1">
      <alignment horizontal="center"/>
    </xf>
    <xf numFmtId="0" fontId="4" fillId="5" borderId="16" xfId="2" applyFont="1" applyFill="1" applyBorder="1" applyAlignment="1">
      <alignment horizontal="center"/>
    </xf>
    <xf numFmtId="0" fontId="15" fillId="0" borderId="16" xfId="0" applyFont="1" applyBorder="1" applyAlignment="1" applyProtection="1">
      <alignment horizontal="right"/>
      <protection locked="0"/>
    </xf>
    <xf numFmtId="0" fontId="24" fillId="0" borderId="0" xfId="3" applyAlignment="1" applyProtection="1">
      <alignment horizontal="center"/>
    </xf>
    <xf numFmtId="0" fontId="0" fillId="5" borderId="0" xfId="0" applyFill="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34" fillId="0" borderId="0" xfId="0" applyFont="1" applyAlignment="1">
      <alignment horizontal="center"/>
    </xf>
    <xf numFmtId="0" fontId="6" fillId="0" borderId="0" xfId="0" applyFont="1" applyAlignment="1">
      <alignment horizontal="center"/>
    </xf>
    <xf numFmtId="3" fontId="34" fillId="0" borderId="0" xfId="0" applyNumberFormat="1" applyFont="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57250" y="7820025"/>
          <a:ext cx="8734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209550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1706" y="2856380"/>
          <a:ext cx="13835013"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23</xdr:row>
      <xdr:rowOff>123825</xdr:rowOff>
    </xdr:from>
    <xdr:to>
      <xdr:col>6</xdr:col>
      <xdr:colOff>323149</xdr:colOff>
      <xdr:row>27</xdr:row>
      <xdr:rowOff>152995</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2019300" y="4505325"/>
          <a:ext cx="1961449" cy="791170"/>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6</xdr:col>
      <xdr:colOff>431800</xdr:colOff>
      <xdr:row>23</xdr:row>
      <xdr:rowOff>142875</xdr:rowOff>
    </xdr:from>
    <xdr:to>
      <xdr:col>10</xdr:col>
      <xdr:colOff>302295</xdr:colOff>
      <xdr:row>27</xdr:row>
      <xdr:rowOff>167997</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546600" y="4305300"/>
          <a:ext cx="2613695" cy="749022"/>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Crusher Facility, Construction [Insert]</a:t>
          </a:r>
          <a:endParaRPr lang="en-US" sz="1000" baseline="0">
            <a:solidFill>
              <a:schemeClr val="tx1"/>
            </a:solidFill>
            <a:latin typeface="Arial" pitchFamily="34" charset="0"/>
            <a:cs typeface="Arial" pitchFamily="34" charset="0"/>
          </a:endParaRPr>
        </a:p>
      </xdr:txBody>
    </xdr:sp>
    <xdr:clientData/>
  </xdr:twoCellAnchor>
  <xdr:twoCellAnchor>
    <xdr:from>
      <xdr:col>8</xdr:col>
      <xdr:colOff>353024</xdr:colOff>
      <xdr:row>19</xdr:row>
      <xdr:rowOff>33251</xdr:rowOff>
    </xdr:from>
    <xdr:to>
      <xdr:col>8</xdr:col>
      <xdr:colOff>367048</xdr:colOff>
      <xdr:row>23</xdr:row>
      <xdr:rowOff>142875</xdr:rowOff>
    </xdr:to>
    <xdr:cxnSp macro="">
      <xdr:nvCxnSpPr>
        <xdr:cNvPr id="11" name="Straight Arrow Connector Process">
          <a:extLst>
            <a:ext uri="{FF2B5EF4-FFF2-40B4-BE49-F238E27FC236}">
              <a16:creationId xmlns:a16="http://schemas.microsoft.com/office/drawing/2014/main" id="{00000000-0008-0000-0800-00000B000000}"/>
            </a:ext>
          </a:extLst>
        </xdr:cNvPr>
        <xdr:cNvCxnSpPr>
          <a:stCxn id="9" idx="2"/>
          <a:endCxn id="10" idx="0"/>
        </xdr:cNvCxnSpPr>
      </xdr:nvCxnSpPr>
      <xdr:spPr>
        <a:xfrm>
          <a:off x="5839424" y="3471776"/>
          <a:ext cx="14024" cy="833524"/>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3</xdr:row>
      <xdr:rowOff>58251</xdr:rowOff>
    </xdr:from>
    <xdr:to>
      <xdr:col>4</xdr:col>
      <xdr:colOff>683507</xdr:colOff>
      <xdr:row>6</xdr:row>
      <xdr:rowOff>179947</xdr:rowOff>
    </xdr:to>
    <xdr:sp macro="" textlink="">
      <xdr:nvSpPr>
        <xdr:cNvPr id="13" name="Upstream Emssion Data 1">
          <a:extLst>
            <a:ext uri="{FF2B5EF4-FFF2-40B4-BE49-F238E27FC236}">
              <a16:creationId xmlns:a16="http://schemas.microsoft.com/office/drawing/2014/main" id="{00000000-0008-0000-0800-00000D000000}"/>
            </a:ext>
          </a:extLst>
        </xdr:cNvPr>
        <xdr:cNvSpPr/>
      </xdr:nvSpPr>
      <xdr:spPr>
        <a:xfrm>
          <a:off x="1609725" y="601176"/>
          <a:ext cx="1816982" cy="664621"/>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Concrete, ready mixed 5-0</a:t>
          </a:r>
        </a:p>
      </xdr:txBody>
    </xdr:sp>
    <xdr:clientData/>
  </xdr:twoCellAnchor>
  <xdr:twoCellAnchor>
    <xdr:from>
      <xdr:col>4</xdr:col>
      <xdr:colOff>511500</xdr:colOff>
      <xdr:row>5</xdr:row>
      <xdr:rowOff>27128</xdr:rowOff>
    </xdr:from>
    <xdr:to>
      <xdr:col>6</xdr:col>
      <xdr:colOff>9525</xdr:colOff>
      <xdr:row>5</xdr:row>
      <xdr:rowOff>28612</xdr:rowOff>
    </xdr:to>
    <xdr:cxnSp macro="">
      <xdr:nvCxnSpPr>
        <xdr:cNvPr id="14" name="Straight Arrow Connector 1">
          <a:extLst>
            <a:ext uri="{FF2B5EF4-FFF2-40B4-BE49-F238E27FC236}">
              <a16:creationId xmlns:a16="http://schemas.microsoft.com/office/drawing/2014/main" id="{00000000-0008-0000-0800-00000E000000}"/>
            </a:ext>
          </a:extLst>
        </xdr:cNvPr>
        <xdr:cNvCxnSpPr>
          <a:stCxn id="13" idx="2"/>
          <a:endCxn id="12" idx="1"/>
        </xdr:cNvCxnSpPr>
      </xdr:nvCxnSpPr>
      <xdr:spPr>
        <a:xfrm flipV="1">
          <a:off x="3254700" y="932003"/>
          <a:ext cx="869625" cy="148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254000</xdr:colOff>
      <xdr:row>10</xdr:row>
      <xdr:rowOff>44535</xdr:rowOff>
    </xdr:from>
    <xdr:to>
      <xdr:col>5</xdr:col>
      <xdr:colOff>13582</xdr:colOff>
      <xdr:row>13</xdr:row>
      <xdr:rowOff>162148</xdr:rowOff>
    </xdr:to>
    <xdr:sp macro="" textlink="">
      <xdr:nvSpPr>
        <xdr:cNvPr id="16" name="Upstream Emssion Data 2">
          <a:extLst>
            <a:ext uri="{FF2B5EF4-FFF2-40B4-BE49-F238E27FC236}">
              <a16:creationId xmlns:a16="http://schemas.microsoft.com/office/drawing/2014/main" id="{00000000-0008-0000-0800-000010000000}"/>
            </a:ext>
          </a:extLst>
        </xdr:cNvPr>
        <xdr:cNvSpPr/>
      </xdr:nvSpPr>
      <xdr:spPr>
        <a:xfrm>
          <a:off x="1625600" y="1854285"/>
          <a:ext cx="1816982" cy="6605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Rebar</a:t>
          </a:r>
        </a:p>
      </xdr:txBody>
    </xdr:sp>
    <xdr:clientData/>
  </xdr:twoCellAnchor>
  <xdr:twoCellAnchor>
    <xdr:from>
      <xdr:col>4</xdr:col>
      <xdr:colOff>528431</xdr:colOff>
      <xdr:row>12</xdr:row>
      <xdr:rowOff>12854</xdr:rowOff>
    </xdr:from>
    <xdr:to>
      <xdr:col>6</xdr:col>
      <xdr:colOff>9525</xdr:colOff>
      <xdr:row>12</xdr:row>
      <xdr:rowOff>14709</xdr:rowOff>
    </xdr:to>
    <xdr:cxnSp macro="">
      <xdr:nvCxnSpPr>
        <xdr:cNvPr id="17" name="Straight Arrow Connector 2">
          <a:extLst>
            <a:ext uri="{FF2B5EF4-FFF2-40B4-BE49-F238E27FC236}">
              <a16:creationId xmlns:a16="http://schemas.microsoft.com/office/drawing/2014/main" id="{00000000-0008-0000-0800-000011000000}"/>
            </a:ext>
          </a:extLst>
        </xdr:cNvPr>
        <xdr:cNvCxnSpPr>
          <a:stCxn id="16" idx="2"/>
          <a:endCxn id="15" idx="1"/>
        </xdr:cNvCxnSpPr>
      </xdr:nvCxnSpPr>
      <xdr:spPr>
        <a:xfrm>
          <a:off x="3271631" y="2184554"/>
          <a:ext cx="852694" cy="185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xdr:row>
      <xdr:rowOff>123825</xdr:rowOff>
    </xdr:from>
    <xdr:to>
      <xdr:col>11</xdr:col>
      <xdr:colOff>19050</xdr:colOff>
      <xdr:row>22</xdr:row>
      <xdr:rowOff>95250</xdr:rowOff>
    </xdr:to>
    <xdr:grpSp>
      <xdr:nvGrpSpPr>
        <xdr:cNvPr id="21" name="Boundary Group">
          <a:extLst>
            <a:ext uri="{FF2B5EF4-FFF2-40B4-BE49-F238E27FC236}">
              <a16:creationId xmlns:a16="http://schemas.microsoft.com/office/drawing/2014/main" id="{00000000-0008-0000-0800-000015000000}"/>
            </a:ext>
          </a:extLst>
        </xdr:cNvPr>
        <xdr:cNvGrpSpPr/>
      </xdr:nvGrpSpPr>
      <xdr:grpSpPr>
        <a:xfrm>
          <a:off x="3667125" y="314325"/>
          <a:ext cx="3057525" cy="3971925"/>
          <a:chOff x="3556000" y="304800"/>
          <a:chExt cx="4148987" cy="2822849"/>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4148987" cy="2822849"/>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Coal Crusher Facility, Construction: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614938" cy="160813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Total amount of materials used in the construction of a crushing facility and the coal crusher.</a:t>
            </a:r>
          </a:p>
        </xdr:txBody>
      </xdr:sp>
      <xdr:sp macro="" textlink="">
        <xdr:nvSpPr>
          <xdr:cNvPr id="12" name="Link 1">
            <a:extLst>
              <a:ext uri="{FF2B5EF4-FFF2-40B4-BE49-F238E27FC236}">
                <a16:creationId xmlns:a16="http://schemas.microsoft.com/office/drawing/2014/main" id="{00000000-0008-0000-0800-00000C000000}"/>
              </a:ext>
            </a:extLst>
          </xdr:cNvPr>
          <xdr:cNvSpPr/>
        </xdr:nvSpPr>
        <xdr:spPr>
          <a:xfrm>
            <a:off x="3556000" y="304800"/>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5" name="Link 2">
            <a:extLst>
              <a:ext uri="{FF2B5EF4-FFF2-40B4-BE49-F238E27FC236}">
                <a16:creationId xmlns:a16="http://schemas.microsoft.com/office/drawing/2014/main" id="{00000000-0008-0000-0800-00000F000000}"/>
              </a:ext>
            </a:extLst>
          </xdr:cNvPr>
          <xdr:cNvSpPr/>
        </xdr:nvSpPr>
        <xdr:spPr>
          <a:xfrm>
            <a:off x="3556000" y="1243584"/>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8" name="Link 3">
            <a:extLst>
              <a:ext uri="{FF2B5EF4-FFF2-40B4-BE49-F238E27FC236}">
                <a16:creationId xmlns:a16="http://schemas.microsoft.com/office/drawing/2014/main" id="{00000000-0008-0000-0800-000012000000}"/>
              </a:ext>
            </a:extLst>
          </xdr:cNvPr>
          <xdr:cNvSpPr/>
        </xdr:nvSpPr>
        <xdr:spPr>
          <a:xfrm>
            <a:off x="3556000" y="2182368"/>
            <a:ext cx="12700" cy="93878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247650</xdr:colOff>
      <xdr:row>17</xdr:row>
      <xdr:rowOff>30819</xdr:rowOff>
    </xdr:from>
    <xdr:to>
      <xdr:col>5</xdr:col>
      <xdr:colOff>7232</xdr:colOff>
      <xdr:row>20</xdr:row>
      <xdr:rowOff>152514</xdr:rowOff>
    </xdr:to>
    <xdr:sp macro="" textlink="">
      <xdr:nvSpPr>
        <xdr:cNvPr id="19" name="Upstream Emssion Data 3">
          <a:extLst>
            <a:ext uri="{FF2B5EF4-FFF2-40B4-BE49-F238E27FC236}">
              <a16:creationId xmlns:a16="http://schemas.microsoft.com/office/drawing/2014/main" id="{00000000-0008-0000-0800-000013000000}"/>
            </a:ext>
          </a:extLst>
        </xdr:cNvPr>
        <xdr:cNvSpPr/>
      </xdr:nvSpPr>
      <xdr:spPr>
        <a:xfrm>
          <a:off x="1619250" y="3107394"/>
          <a:ext cx="1816982" cy="66462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Steel Plate</a:t>
          </a:r>
        </a:p>
      </xdr:txBody>
    </xdr:sp>
    <xdr:clientData/>
  </xdr:twoCellAnchor>
  <xdr:twoCellAnchor>
    <xdr:from>
      <xdr:col>4</xdr:col>
      <xdr:colOff>521025</xdr:colOff>
      <xdr:row>19</xdr:row>
      <xdr:rowOff>1179</xdr:rowOff>
    </xdr:from>
    <xdr:to>
      <xdr:col>6</xdr:col>
      <xdr:colOff>9525</xdr:colOff>
      <xdr:row>19</xdr:row>
      <xdr:rowOff>2290</xdr:rowOff>
    </xdr:to>
    <xdr:cxnSp macro="">
      <xdr:nvCxnSpPr>
        <xdr:cNvPr id="20" name="Straight Arrow Connector 3">
          <a:extLst>
            <a:ext uri="{FF2B5EF4-FFF2-40B4-BE49-F238E27FC236}">
              <a16:creationId xmlns:a16="http://schemas.microsoft.com/office/drawing/2014/main" id="{00000000-0008-0000-0800-000014000000}"/>
            </a:ext>
          </a:extLst>
        </xdr:cNvPr>
        <xdr:cNvCxnSpPr>
          <a:stCxn id="19" idx="2"/>
          <a:endCxn id="18" idx="1"/>
        </xdr:cNvCxnSpPr>
      </xdr:nvCxnSpPr>
      <xdr:spPr>
        <a:xfrm>
          <a:off x="3264225" y="3439704"/>
          <a:ext cx="860100" cy="111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imetric.co.uk/si_materials.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activeCell="P19" sqref="P19"/>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9" t="s">
        <v>0</v>
      </c>
      <c r="B1" s="289"/>
      <c r="C1" s="289"/>
      <c r="D1" s="289"/>
      <c r="E1" s="289"/>
      <c r="F1" s="289"/>
      <c r="G1" s="289"/>
      <c r="H1" s="289"/>
      <c r="I1" s="289"/>
      <c r="J1" s="289"/>
      <c r="K1" s="289"/>
      <c r="L1" s="289"/>
      <c r="M1" s="289"/>
      <c r="N1" s="289"/>
      <c r="O1" s="1"/>
    </row>
    <row r="2" spans="1:27" ht="21" thickBot="1" x14ac:dyDescent="0.35">
      <c r="A2" s="289" t="s">
        <v>1</v>
      </c>
      <c r="B2" s="289"/>
      <c r="C2" s="289"/>
      <c r="D2" s="289"/>
      <c r="E2" s="289"/>
      <c r="F2" s="289"/>
      <c r="G2" s="289"/>
      <c r="H2" s="289"/>
      <c r="I2" s="289"/>
      <c r="J2" s="289"/>
      <c r="K2" s="289"/>
      <c r="L2" s="289"/>
      <c r="M2" s="289"/>
      <c r="N2" s="289"/>
      <c r="O2" s="1"/>
    </row>
    <row r="3" spans="1:27" ht="12.75" customHeight="1" thickBot="1" x14ac:dyDescent="0.25">
      <c r="B3" s="2"/>
      <c r="C3" s="4" t="s">
        <v>2</v>
      </c>
      <c r="D3" s="5" t="str">
        <f>'Data Summary'!D4</f>
        <v>Coal Crusher Facility, Construction</v>
      </c>
      <c r="E3" s="6"/>
      <c r="F3" s="6"/>
      <c r="G3" s="6"/>
      <c r="H3" s="6"/>
      <c r="I3" s="6"/>
      <c r="J3" s="6"/>
      <c r="K3" s="6"/>
      <c r="L3" s="6"/>
      <c r="M3" s="7"/>
      <c r="N3" s="2"/>
      <c r="O3" s="2"/>
    </row>
    <row r="4" spans="1:27" ht="42.75" customHeight="1" thickBot="1" x14ac:dyDescent="0.25">
      <c r="B4" s="2"/>
      <c r="C4" s="4" t="s">
        <v>3</v>
      </c>
      <c r="D4" s="290" t="str">
        <f>'Data Summary'!D6</f>
        <v>Total amount of materials used in the construction of a crushing facility and the coal crusher.</v>
      </c>
      <c r="E4" s="291"/>
      <c r="F4" s="291"/>
      <c r="G4" s="291"/>
      <c r="H4" s="291"/>
      <c r="I4" s="291"/>
      <c r="J4" s="291"/>
      <c r="K4" s="291"/>
      <c r="L4" s="291"/>
      <c r="M4" s="292"/>
      <c r="N4" s="2"/>
      <c r="O4" s="2"/>
    </row>
    <row r="5" spans="1:27" ht="39" customHeight="1" thickBot="1" x14ac:dyDescent="0.25">
      <c r="B5" s="2"/>
      <c r="C5" s="4" t="s">
        <v>4</v>
      </c>
      <c r="D5" s="293" t="s">
        <v>468</v>
      </c>
      <c r="E5" s="294"/>
      <c r="F5" s="294"/>
      <c r="G5" s="294"/>
      <c r="H5" s="294"/>
      <c r="I5" s="294"/>
      <c r="J5" s="294"/>
      <c r="K5" s="294"/>
      <c r="L5" s="294"/>
      <c r="M5" s="295"/>
      <c r="N5" s="2"/>
      <c r="O5" s="2"/>
    </row>
    <row r="6" spans="1:27" ht="56.25" customHeight="1" thickBot="1" x14ac:dyDescent="0.25">
      <c r="B6" s="2"/>
      <c r="C6" s="8" t="s">
        <v>5</v>
      </c>
      <c r="D6" s="293" t="s">
        <v>6</v>
      </c>
      <c r="E6" s="294"/>
      <c r="F6" s="294"/>
      <c r="G6" s="294"/>
      <c r="H6" s="294"/>
      <c r="I6" s="294"/>
      <c r="J6" s="294"/>
      <c r="K6" s="294"/>
      <c r="L6" s="294"/>
      <c r="M6" s="29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83" t="s">
        <v>10</v>
      </c>
      <c r="C9" s="10" t="s">
        <v>11</v>
      </c>
      <c r="D9" s="285" t="s">
        <v>12</v>
      </c>
      <c r="E9" s="285"/>
      <c r="F9" s="285"/>
      <c r="G9" s="285"/>
      <c r="H9" s="285"/>
      <c r="I9" s="285"/>
      <c r="J9" s="285"/>
      <c r="K9" s="285"/>
      <c r="L9" s="285"/>
      <c r="M9" s="286"/>
      <c r="N9" s="2"/>
      <c r="O9" s="2"/>
      <c r="P9" s="2"/>
      <c r="Q9" s="2"/>
      <c r="R9" s="2"/>
      <c r="S9" s="2"/>
      <c r="T9" s="2"/>
      <c r="U9" s="2"/>
      <c r="V9" s="2"/>
      <c r="W9" s="2"/>
      <c r="X9" s="2"/>
      <c r="Y9" s="2"/>
      <c r="Z9" s="2"/>
      <c r="AA9" s="2"/>
    </row>
    <row r="10" spans="1:27" s="11" customFormat="1" ht="15" customHeight="1" x14ac:dyDescent="0.2">
      <c r="A10" s="2"/>
      <c r="B10" s="284"/>
      <c r="C10" s="12" t="s">
        <v>13</v>
      </c>
      <c r="D10" s="287" t="s">
        <v>14</v>
      </c>
      <c r="E10" s="287"/>
      <c r="F10" s="287"/>
      <c r="G10" s="287"/>
      <c r="H10" s="287"/>
      <c r="I10" s="287"/>
      <c r="J10" s="287"/>
      <c r="K10" s="287"/>
      <c r="L10" s="287"/>
      <c r="M10" s="288"/>
      <c r="N10" s="2"/>
      <c r="O10" s="2"/>
      <c r="P10" s="2"/>
      <c r="Q10" s="2"/>
      <c r="R10" s="2"/>
      <c r="S10" s="2"/>
      <c r="T10" s="2"/>
      <c r="U10" s="2"/>
      <c r="V10" s="2"/>
      <c r="W10" s="2"/>
      <c r="X10" s="2"/>
      <c r="Y10" s="2"/>
      <c r="Z10" s="2"/>
      <c r="AA10" s="2"/>
    </row>
    <row r="11" spans="1:27" s="11" customFormat="1" ht="15" customHeight="1" x14ac:dyDescent="0.2">
      <c r="A11" s="2"/>
      <c r="B11" s="284"/>
      <c r="C11" s="12" t="s">
        <v>15</v>
      </c>
      <c r="D11" s="287" t="s">
        <v>16</v>
      </c>
      <c r="E11" s="287"/>
      <c r="F11" s="287"/>
      <c r="G11" s="287"/>
      <c r="H11" s="287"/>
      <c r="I11" s="287"/>
      <c r="J11" s="287"/>
      <c r="K11" s="287"/>
      <c r="L11" s="287"/>
      <c r="M11" s="288"/>
      <c r="N11" s="2"/>
      <c r="O11" s="2"/>
      <c r="P11" s="2"/>
      <c r="Q11" s="2"/>
      <c r="R11" s="2"/>
      <c r="S11" s="2"/>
      <c r="T11" s="2"/>
      <c r="U11" s="2"/>
      <c r="V11" s="2"/>
      <c r="W11" s="2"/>
      <c r="X11" s="2"/>
      <c r="Y11" s="2"/>
      <c r="Z11" s="2"/>
      <c r="AA11" s="2"/>
    </row>
    <row r="12" spans="1:27" s="11" customFormat="1" ht="15" customHeight="1" x14ac:dyDescent="0.2">
      <c r="A12" s="2"/>
      <c r="B12" s="284"/>
      <c r="C12" s="12" t="s">
        <v>17</v>
      </c>
      <c r="D12" s="287" t="s">
        <v>18</v>
      </c>
      <c r="E12" s="287"/>
      <c r="F12" s="287"/>
      <c r="G12" s="287"/>
      <c r="H12" s="287"/>
      <c r="I12" s="287"/>
      <c r="J12" s="287"/>
      <c r="K12" s="287"/>
      <c r="L12" s="287"/>
      <c r="M12" s="288"/>
      <c r="N12" s="2"/>
      <c r="O12" s="2"/>
      <c r="P12" s="2"/>
      <c r="Q12" s="2"/>
      <c r="R12" s="2"/>
      <c r="S12" s="2"/>
      <c r="T12" s="2"/>
      <c r="U12" s="2"/>
      <c r="V12" s="2"/>
      <c r="W12" s="2"/>
      <c r="X12" s="2"/>
      <c r="Y12" s="2"/>
      <c r="Z12" s="2"/>
      <c r="AA12" s="2"/>
    </row>
    <row r="13" spans="1:27" ht="15" customHeight="1" x14ac:dyDescent="0.2">
      <c r="B13" s="298" t="s">
        <v>19</v>
      </c>
      <c r="C13" s="13" t="s">
        <v>19</v>
      </c>
      <c r="D13" s="300" t="s">
        <v>456</v>
      </c>
      <c r="E13" s="300"/>
      <c r="F13" s="300"/>
      <c r="G13" s="300"/>
      <c r="H13" s="300"/>
      <c r="I13" s="300"/>
      <c r="J13" s="300"/>
      <c r="K13" s="300"/>
      <c r="L13" s="300"/>
      <c r="M13" s="301"/>
      <c r="N13" s="2"/>
      <c r="O13" s="2"/>
    </row>
    <row r="14" spans="1:27" ht="15" customHeight="1" x14ac:dyDescent="0.2">
      <c r="B14" s="298"/>
      <c r="C14" s="14" t="s">
        <v>20</v>
      </c>
      <c r="D14" s="302" t="s">
        <v>21</v>
      </c>
      <c r="E14" s="302"/>
      <c r="F14" s="302"/>
      <c r="G14" s="302"/>
      <c r="H14" s="302"/>
      <c r="I14" s="302"/>
      <c r="J14" s="302"/>
      <c r="K14" s="302"/>
      <c r="L14" s="302"/>
      <c r="M14" s="303"/>
      <c r="N14" s="2"/>
      <c r="O14" s="2"/>
    </row>
    <row r="15" spans="1:27" ht="15" customHeight="1" x14ac:dyDescent="0.2">
      <c r="B15" s="298"/>
      <c r="C15" s="15" t="s">
        <v>22</v>
      </c>
      <c r="D15" s="302" t="s">
        <v>22</v>
      </c>
      <c r="E15" s="302"/>
      <c r="F15" s="302"/>
      <c r="G15" s="302"/>
      <c r="H15" s="302"/>
      <c r="I15" s="302"/>
      <c r="J15" s="302"/>
      <c r="K15" s="302"/>
      <c r="L15" s="302"/>
      <c r="M15" s="303"/>
      <c r="N15" s="2"/>
      <c r="O15" s="2"/>
    </row>
    <row r="16" spans="1:27" ht="15" customHeight="1" thickBot="1" x14ac:dyDescent="0.25">
      <c r="B16" s="299"/>
      <c r="C16" s="16"/>
      <c r="D16" s="304"/>
      <c r="E16" s="304"/>
      <c r="F16" s="304"/>
      <c r="G16" s="304"/>
      <c r="H16" s="304"/>
      <c r="I16" s="304"/>
      <c r="J16" s="304"/>
      <c r="K16" s="304"/>
      <c r="L16" s="304"/>
      <c r="M16" s="305"/>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7">
        <v>42248</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8" t="s">
        <v>25</v>
      </c>
      <c r="D21" s="9"/>
      <c r="E21" s="9"/>
      <c r="F21" s="9"/>
      <c r="G21" s="9"/>
      <c r="H21" s="9"/>
      <c r="I21" s="9"/>
      <c r="J21" s="9"/>
      <c r="K21" s="9"/>
      <c r="L21" s="9"/>
      <c r="M21" s="9"/>
      <c r="N21" s="2"/>
      <c r="O21" s="2"/>
    </row>
    <row r="22" spans="2:16" x14ac:dyDescent="0.2">
      <c r="B22" s="9" t="s">
        <v>26</v>
      </c>
      <c r="C22" s="18"/>
      <c r="D22" s="9"/>
      <c r="E22" s="9"/>
      <c r="F22" s="9"/>
      <c r="G22" s="9"/>
      <c r="H22" s="9"/>
      <c r="I22" s="9"/>
      <c r="J22" s="9"/>
      <c r="K22" s="9"/>
      <c r="L22" s="9"/>
      <c r="M22" s="9"/>
      <c r="N22" s="2"/>
      <c r="O22" s="2"/>
    </row>
    <row r="23" spans="2:16" x14ac:dyDescent="0.2">
      <c r="B23" s="9"/>
      <c r="C23" s="18"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96" t="str">
        <f>"This document should be cited as: NETL (2015). NETL Life Cycle Inventory Data – Unit Process: "&amp;D3&amp;". U.S. Department of Energy, National Energy Technology Laboratory. Last Updated: September 2015 (version 01). www.netl.doe.gov/LCA (http://www.netl.doe.gov/LCA)"</f>
        <v>This document should be cited as: NETL (2015). NETL Life Cycle Inventory Data – Unit Process: Coal Crusher Facility, Construction. U.S. Department of Energy, National Energy Technology Laboratory. Last Updated: September 2015 (version 01). www.netl.doe.gov/LCA (http://www.netl.doe.gov/LCA)</v>
      </c>
      <c r="D25" s="296"/>
      <c r="E25" s="296"/>
      <c r="F25" s="296"/>
      <c r="G25" s="296"/>
      <c r="H25" s="296"/>
      <c r="I25" s="296"/>
      <c r="J25" s="296"/>
      <c r="K25" s="296"/>
      <c r="L25" s="296"/>
      <c r="M25" s="296"/>
      <c r="N25" s="2"/>
      <c r="O25" s="2"/>
    </row>
    <row r="26" spans="2:16" x14ac:dyDescent="0.2">
      <c r="B26" s="9" t="s">
        <v>29</v>
      </c>
      <c r="C26" s="9"/>
      <c r="D26" s="9"/>
      <c r="E26" s="9"/>
      <c r="F26" s="9"/>
      <c r="G26" s="18"/>
      <c r="H26" s="18"/>
      <c r="I26" s="18"/>
      <c r="J26" s="18"/>
      <c r="K26" s="18"/>
      <c r="L26" s="18"/>
      <c r="M26" s="18"/>
      <c r="N26" s="2"/>
      <c r="O26" s="2"/>
    </row>
    <row r="27" spans="2:16" x14ac:dyDescent="0.2">
      <c r="B27" s="18"/>
      <c r="C27" s="18" t="s">
        <v>30</v>
      </c>
      <c r="D27" s="18"/>
      <c r="E27" s="19" t="s">
        <v>31</v>
      </c>
      <c r="F27" s="20"/>
      <c r="G27" s="18" t="s">
        <v>32</v>
      </c>
      <c r="H27" s="18"/>
      <c r="I27" s="18"/>
      <c r="J27" s="18"/>
      <c r="K27" s="18"/>
      <c r="L27" s="18"/>
      <c r="M27" s="18"/>
      <c r="N27" s="2"/>
      <c r="O27" s="2"/>
      <c r="P27" s="18"/>
    </row>
    <row r="28" spans="2:16" x14ac:dyDescent="0.2">
      <c r="B28" s="18"/>
      <c r="C28" s="18" t="s">
        <v>33</v>
      </c>
      <c r="D28" s="18"/>
      <c r="E28" s="18"/>
      <c r="F28" s="18"/>
      <c r="G28" s="18"/>
      <c r="H28" s="18"/>
      <c r="I28" s="18"/>
      <c r="J28" s="18"/>
      <c r="K28" s="18"/>
      <c r="L28" s="18"/>
      <c r="M28" s="18"/>
      <c r="N28" s="2"/>
      <c r="O28" s="2"/>
      <c r="P28" s="18"/>
    </row>
    <row r="29" spans="2:16" x14ac:dyDescent="0.2">
      <c r="B29" s="18"/>
      <c r="C29" s="18" t="s">
        <v>34</v>
      </c>
      <c r="D29" s="18"/>
      <c r="E29" s="18"/>
      <c r="F29" s="18"/>
      <c r="G29" s="18"/>
      <c r="H29" s="18"/>
      <c r="I29" s="18"/>
      <c r="J29" s="18"/>
      <c r="K29" s="18"/>
      <c r="L29" s="18"/>
      <c r="M29" s="18"/>
      <c r="N29" s="18"/>
      <c r="O29" s="18"/>
      <c r="P29" s="18"/>
    </row>
    <row r="30" spans="2:16" x14ac:dyDescent="0.2">
      <c r="B30" s="18"/>
      <c r="C30" s="297" t="s">
        <v>467</v>
      </c>
      <c r="D30" s="297"/>
      <c r="E30" s="297"/>
      <c r="F30" s="297"/>
      <c r="G30" s="297"/>
      <c r="H30" s="297"/>
      <c r="I30" s="297"/>
      <c r="J30" s="297"/>
      <c r="K30" s="297"/>
      <c r="L30" s="297"/>
      <c r="M30" s="297"/>
      <c r="N30" s="18"/>
      <c r="O30" s="18"/>
      <c r="P30" s="18"/>
    </row>
    <row r="31" spans="2:16" x14ac:dyDescent="0.2">
      <c r="B31" s="18"/>
      <c r="C31" s="18"/>
      <c r="D31" s="18"/>
      <c r="E31" s="18"/>
      <c r="F31" s="18"/>
      <c r="G31" s="18"/>
      <c r="H31" s="18"/>
      <c r="I31" s="18"/>
      <c r="J31" s="18"/>
      <c r="K31" s="18"/>
      <c r="L31" s="18"/>
      <c r="M31" s="18"/>
      <c r="N31" s="18"/>
      <c r="O31" s="18"/>
    </row>
    <row r="32" spans="2:16" x14ac:dyDescent="0.2">
      <c r="B32" s="9" t="s">
        <v>35</v>
      </c>
      <c r="C32" s="18"/>
      <c r="D32" s="18"/>
      <c r="E32" s="18"/>
      <c r="F32" s="18"/>
      <c r="G32" s="18"/>
      <c r="H32" s="18"/>
      <c r="I32" s="18"/>
      <c r="J32" s="18"/>
      <c r="K32" s="18"/>
      <c r="L32" s="18"/>
      <c r="M32" s="18"/>
      <c r="N32" s="18"/>
      <c r="O32" s="18"/>
    </row>
    <row r="33" spans="2:15" x14ac:dyDescent="0.2">
      <c r="B33" s="18"/>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9" t="s">
        <v>36</v>
      </c>
      <c r="C48" s="18"/>
      <c r="D48" s="18"/>
      <c r="E48" s="18"/>
      <c r="F48" s="18"/>
      <c r="G48" s="18"/>
      <c r="H48" s="18"/>
      <c r="I48" s="18"/>
      <c r="J48" s="18"/>
      <c r="K48" s="18"/>
      <c r="L48" s="18"/>
      <c r="M48" s="18"/>
      <c r="N48" s="18"/>
      <c r="O48" s="18"/>
    </row>
    <row r="49" spans="2:15" x14ac:dyDescent="0.2">
      <c r="B49" s="18"/>
      <c r="C49" s="21" t="s">
        <v>37</v>
      </c>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8"/>
  <sheetViews>
    <sheetView showGridLines="0" tabSelected="1" topLeftCell="B7" zoomScale="90" zoomScaleNormal="90" zoomScalePageLayoutView="40" workbookViewId="0">
      <selection activeCell="J49" sqref="J49"/>
    </sheetView>
  </sheetViews>
  <sheetFormatPr defaultColWidth="9.140625" defaultRowHeight="12.75" x14ac:dyDescent="0.2"/>
  <cols>
    <col min="1" max="1" width="1.85546875" style="2" customWidth="1"/>
    <col min="2" max="2" width="3.5703125" style="80" customWidth="1"/>
    <col min="3" max="3" width="29.42578125" style="3" customWidth="1"/>
    <col min="4" max="4" width="55.85546875" style="3" customWidth="1"/>
    <col min="5" max="6" width="12.42578125" style="3" customWidth="1"/>
    <col min="7" max="7" width="12.85546875" style="3" customWidth="1"/>
    <col min="8" max="8" width="13.42578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42578125" style="3" customWidth="1"/>
    <col min="260" max="260" width="54.42578125" style="3" customWidth="1"/>
    <col min="261" max="262" width="12.42578125" style="3" customWidth="1"/>
    <col min="263" max="263" width="12.85546875" style="3" customWidth="1"/>
    <col min="264" max="264" width="13.42578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42578125" style="3" customWidth="1"/>
    <col min="516" max="516" width="54.42578125" style="3" customWidth="1"/>
    <col min="517" max="518" width="12.42578125" style="3" customWidth="1"/>
    <col min="519" max="519" width="12.85546875" style="3" customWidth="1"/>
    <col min="520" max="520" width="13.42578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42578125" style="3" customWidth="1"/>
    <col min="772" max="772" width="54.42578125" style="3" customWidth="1"/>
    <col min="773" max="774" width="12.42578125" style="3" customWidth="1"/>
    <col min="775" max="775" width="12.85546875" style="3" customWidth="1"/>
    <col min="776" max="776" width="13.42578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42578125" style="3" customWidth="1"/>
    <col min="1028" max="1028" width="54.42578125" style="3" customWidth="1"/>
    <col min="1029" max="1030" width="12.42578125" style="3" customWidth="1"/>
    <col min="1031" max="1031" width="12.85546875" style="3" customWidth="1"/>
    <col min="1032" max="1032" width="13.42578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42578125" style="3" customWidth="1"/>
    <col min="1284" max="1284" width="54.42578125" style="3" customWidth="1"/>
    <col min="1285" max="1286" width="12.42578125" style="3" customWidth="1"/>
    <col min="1287" max="1287" width="12.85546875" style="3" customWidth="1"/>
    <col min="1288" max="1288" width="13.42578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42578125" style="3" customWidth="1"/>
    <col min="1540" max="1540" width="54.42578125" style="3" customWidth="1"/>
    <col min="1541" max="1542" width="12.42578125" style="3" customWidth="1"/>
    <col min="1543" max="1543" width="12.85546875" style="3" customWidth="1"/>
    <col min="1544" max="1544" width="13.42578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42578125" style="3" customWidth="1"/>
    <col min="1796" max="1796" width="54.42578125" style="3" customWidth="1"/>
    <col min="1797" max="1798" width="12.42578125" style="3" customWidth="1"/>
    <col min="1799" max="1799" width="12.85546875" style="3" customWidth="1"/>
    <col min="1800" max="1800" width="13.42578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42578125" style="3" customWidth="1"/>
    <col min="2052" max="2052" width="54.42578125" style="3" customWidth="1"/>
    <col min="2053" max="2054" width="12.42578125" style="3" customWidth="1"/>
    <col min="2055" max="2055" width="12.85546875" style="3" customWidth="1"/>
    <col min="2056" max="2056" width="13.42578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42578125" style="3" customWidth="1"/>
    <col min="2308" max="2308" width="54.42578125" style="3" customWidth="1"/>
    <col min="2309" max="2310" width="12.42578125" style="3" customWidth="1"/>
    <col min="2311" max="2311" width="12.85546875" style="3" customWidth="1"/>
    <col min="2312" max="2312" width="13.42578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42578125" style="3" customWidth="1"/>
    <col min="2564" max="2564" width="54.42578125" style="3" customWidth="1"/>
    <col min="2565" max="2566" width="12.42578125" style="3" customWidth="1"/>
    <col min="2567" max="2567" width="12.85546875" style="3" customWidth="1"/>
    <col min="2568" max="2568" width="13.42578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42578125" style="3" customWidth="1"/>
    <col min="2820" max="2820" width="54.42578125" style="3" customWidth="1"/>
    <col min="2821" max="2822" width="12.42578125" style="3" customWidth="1"/>
    <col min="2823" max="2823" width="12.85546875" style="3" customWidth="1"/>
    <col min="2824" max="2824" width="13.42578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42578125" style="3" customWidth="1"/>
    <col min="3076" max="3076" width="54.42578125" style="3" customWidth="1"/>
    <col min="3077" max="3078" width="12.42578125" style="3" customWidth="1"/>
    <col min="3079" max="3079" width="12.85546875" style="3" customWidth="1"/>
    <col min="3080" max="3080" width="13.42578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42578125" style="3" customWidth="1"/>
    <col min="3332" max="3332" width="54.42578125" style="3" customWidth="1"/>
    <col min="3333" max="3334" width="12.42578125" style="3" customWidth="1"/>
    <col min="3335" max="3335" width="12.85546875" style="3" customWidth="1"/>
    <col min="3336" max="3336" width="13.42578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42578125" style="3" customWidth="1"/>
    <col min="3588" max="3588" width="54.42578125" style="3" customWidth="1"/>
    <col min="3589" max="3590" width="12.42578125" style="3" customWidth="1"/>
    <col min="3591" max="3591" width="12.85546875" style="3" customWidth="1"/>
    <col min="3592" max="3592" width="13.42578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42578125" style="3" customWidth="1"/>
    <col min="3844" max="3844" width="54.42578125" style="3" customWidth="1"/>
    <col min="3845" max="3846" width="12.42578125" style="3" customWidth="1"/>
    <col min="3847" max="3847" width="12.85546875" style="3" customWidth="1"/>
    <col min="3848" max="3848" width="13.42578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42578125" style="3" customWidth="1"/>
    <col min="4100" max="4100" width="54.42578125" style="3" customWidth="1"/>
    <col min="4101" max="4102" width="12.42578125" style="3" customWidth="1"/>
    <col min="4103" max="4103" width="12.85546875" style="3" customWidth="1"/>
    <col min="4104" max="4104" width="13.42578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42578125" style="3" customWidth="1"/>
    <col min="4356" max="4356" width="54.42578125" style="3" customWidth="1"/>
    <col min="4357" max="4358" width="12.42578125" style="3" customWidth="1"/>
    <col min="4359" max="4359" width="12.85546875" style="3" customWidth="1"/>
    <col min="4360" max="4360" width="13.42578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42578125" style="3" customWidth="1"/>
    <col min="4612" max="4612" width="54.42578125" style="3" customWidth="1"/>
    <col min="4613" max="4614" width="12.42578125" style="3" customWidth="1"/>
    <col min="4615" max="4615" width="12.85546875" style="3" customWidth="1"/>
    <col min="4616" max="4616" width="13.42578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42578125" style="3" customWidth="1"/>
    <col min="4868" max="4868" width="54.42578125" style="3" customWidth="1"/>
    <col min="4869" max="4870" width="12.42578125" style="3" customWidth="1"/>
    <col min="4871" max="4871" width="12.85546875" style="3" customWidth="1"/>
    <col min="4872" max="4872" width="13.42578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42578125" style="3" customWidth="1"/>
    <col min="5124" max="5124" width="54.42578125" style="3" customWidth="1"/>
    <col min="5125" max="5126" width="12.42578125" style="3" customWidth="1"/>
    <col min="5127" max="5127" width="12.85546875" style="3" customWidth="1"/>
    <col min="5128" max="5128" width="13.42578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42578125" style="3" customWidth="1"/>
    <col min="5380" max="5380" width="54.42578125" style="3" customWidth="1"/>
    <col min="5381" max="5382" width="12.42578125" style="3" customWidth="1"/>
    <col min="5383" max="5383" width="12.85546875" style="3" customWidth="1"/>
    <col min="5384" max="5384" width="13.42578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42578125" style="3" customWidth="1"/>
    <col min="5636" max="5636" width="54.42578125" style="3" customWidth="1"/>
    <col min="5637" max="5638" width="12.42578125" style="3" customWidth="1"/>
    <col min="5639" max="5639" width="12.85546875" style="3" customWidth="1"/>
    <col min="5640" max="5640" width="13.42578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42578125" style="3" customWidth="1"/>
    <col min="5892" max="5892" width="54.42578125" style="3" customWidth="1"/>
    <col min="5893" max="5894" width="12.42578125" style="3" customWidth="1"/>
    <col min="5895" max="5895" width="12.85546875" style="3" customWidth="1"/>
    <col min="5896" max="5896" width="13.42578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42578125" style="3" customWidth="1"/>
    <col min="6148" max="6148" width="54.42578125" style="3" customWidth="1"/>
    <col min="6149" max="6150" width="12.42578125" style="3" customWidth="1"/>
    <col min="6151" max="6151" width="12.85546875" style="3" customWidth="1"/>
    <col min="6152" max="6152" width="13.42578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42578125" style="3" customWidth="1"/>
    <col min="6404" max="6404" width="54.42578125" style="3" customWidth="1"/>
    <col min="6405" max="6406" width="12.42578125" style="3" customWidth="1"/>
    <col min="6407" max="6407" width="12.85546875" style="3" customWidth="1"/>
    <col min="6408" max="6408" width="13.42578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42578125" style="3" customWidth="1"/>
    <col min="6660" max="6660" width="54.42578125" style="3" customWidth="1"/>
    <col min="6661" max="6662" width="12.42578125" style="3" customWidth="1"/>
    <col min="6663" max="6663" width="12.85546875" style="3" customWidth="1"/>
    <col min="6664" max="6664" width="13.42578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42578125" style="3" customWidth="1"/>
    <col min="6916" max="6916" width="54.42578125" style="3" customWidth="1"/>
    <col min="6917" max="6918" width="12.42578125" style="3" customWidth="1"/>
    <col min="6919" max="6919" width="12.85546875" style="3" customWidth="1"/>
    <col min="6920" max="6920" width="13.42578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42578125" style="3" customWidth="1"/>
    <col min="7172" max="7172" width="54.42578125" style="3" customWidth="1"/>
    <col min="7173" max="7174" width="12.42578125" style="3" customWidth="1"/>
    <col min="7175" max="7175" width="12.85546875" style="3" customWidth="1"/>
    <col min="7176" max="7176" width="13.42578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42578125" style="3" customWidth="1"/>
    <col min="7428" max="7428" width="54.42578125" style="3" customWidth="1"/>
    <col min="7429" max="7430" width="12.42578125" style="3" customWidth="1"/>
    <col min="7431" max="7431" width="12.85546875" style="3" customWidth="1"/>
    <col min="7432" max="7432" width="13.42578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42578125" style="3" customWidth="1"/>
    <col min="7684" max="7684" width="54.42578125" style="3" customWidth="1"/>
    <col min="7685" max="7686" width="12.42578125" style="3" customWidth="1"/>
    <col min="7687" max="7687" width="12.85546875" style="3" customWidth="1"/>
    <col min="7688" max="7688" width="13.42578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42578125" style="3" customWidth="1"/>
    <col min="7940" max="7940" width="54.42578125" style="3" customWidth="1"/>
    <col min="7941" max="7942" width="12.42578125" style="3" customWidth="1"/>
    <col min="7943" max="7943" width="12.85546875" style="3" customWidth="1"/>
    <col min="7944" max="7944" width="13.42578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42578125" style="3" customWidth="1"/>
    <col min="8196" max="8196" width="54.42578125" style="3" customWidth="1"/>
    <col min="8197" max="8198" width="12.42578125" style="3" customWidth="1"/>
    <col min="8199" max="8199" width="12.85546875" style="3" customWidth="1"/>
    <col min="8200" max="8200" width="13.42578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42578125" style="3" customWidth="1"/>
    <col min="8452" max="8452" width="54.42578125" style="3" customWidth="1"/>
    <col min="8453" max="8454" width="12.42578125" style="3" customWidth="1"/>
    <col min="8455" max="8455" width="12.85546875" style="3" customWidth="1"/>
    <col min="8456" max="8456" width="13.42578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42578125" style="3" customWidth="1"/>
    <col min="8708" max="8708" width="54.42578125" style="3" customWidth="1"/>
    <col min="8709" max="8710" width="12.42578125" style="3" customWidth="1"/>
    <col min="8711" max="8711" width="12.85546875" style="3" customWidth="1"/>
    <col min="8712" max="8712" width="13.42578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42578125" style="3" customWidth="1"/>
    <col min="8964" max="8964" width="54.42578125" style="3" customWidth="1"/>
    <col min="8965" max="8966" width="12.42578125" style="3" customWidth="1"/>
    <col min="8967" max="8967" width="12.85546875" style="3" customWidth="1"/>
    <col min="8968" max="8968" width="13.42578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42578125" style="3" customWidth="1"/>
    <col min="9220" max="9220" width="54.42578125" style="3" customWidth="1"/>
    <col min="9221" max="9222" width="12.42578125" style="3" customWidth="1"/>
    <col min="9223" max="9223" width="12.85546875" style="3" customWidth="1"/>
    <col min="9224" max="9224" width="13.42578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42578125" style="3" customWidth="1"/>
    <col min="9476" max="9476" width="54.42578125" style="3" customWidth="1"/>
    <col min="9477" max="9478" width="12.42578125" style="3" customWidth="1"/>
    <col min="9479" max="9479" width="12.85546875" style="3" customWidth="1"/>
    <col min="9480" max="9480" width="13.42578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42578125" style="3" customWidth="1"/>
    <col min="9732" max="9732" width="54.42578125" style="3" customWidth="1"/>
    <col min="9733" max="9734" width="12.42578125" style="3" customWidth="1"/>
    <col min="9735" max="9735" width="12.85546875" style="3" customWidth="1"/>
    <col min="9736" max="9736" width="13.42578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42578125" style="3" customWidth="1"/>
    <col min="9988" max="9988" width="54.42578125" style="3" customWidth="1"/>
    <col min="9989" max="9990" width="12.42578125" style="3" customWidth="1"/>
    <col min="9991" max="9991" width="12.85546875" style="3" customWidth="1"/>
    <col min="9992" max="9992" width="13.42578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42578125" style="3" customWidth="1"/>
    <col min="10244" max="10244" width="54.42578125" style="3" customWidth="1"/>
    <col min="10245" max="10246" width="12.42578125" style="3" customWidth="1"/>
    <col min="10247" max="10247" width="12.85546875" style="3" customWidth="1"/>
    <col min="10248" max="10248" width="13.42578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42578125" style="3" customWidth="1"/>
    <col min="10500" max="10500" width="54.42578125" style="3" customWidth="1"/>
    <col min="10501" max="10502" width="12.42578125" style="3" customWidth="1"/>
    <col min="10503" max="10503" width="12.85546875" style="3" customWidth="1"/>
    <col min="10504" max="10504" width="13.42578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42578125" style="3" customWidth="1"/>
    <col min="10756" max="10756" width="54.42578125" style="3" customWidth="1"/>
    <col min="10757" max="10758" width="12.42578125" style="3" customWidth="1"/>
    <col min="10759" max="10759" width="12.85546875" style="3" customWidth="1"/>
    <col min="10760" max="10760" width="13.42578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42578125" style="3" customWidth="1"/>
    <col min="11012" max="11012" width="54.42578125" style="3" customWidth="1"/>
    <col min="11013" max="11014" width="12.42578125" style="3" customWidth="1"/>
    <col min="11015" max="11015" width="12.85546875" style="3" customWidth="1"/>
    <col min="11016" max="11016" width="13.42578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42578125" style="3" customWidth="1"/>
    <col min="11268" max="11268" width="54.42578125" style="3" customWidth="1"/>
    <col min="11269" max="11270" width="12.42578125" style="3" customWidth="1"/>
    <col min="11271" max="11271" width="12.85546875" style="3" customWidth="1"/>
    <col min="11272" max="11272" width="13.42578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42578125" style="3" customWidth="1"/>
    <col min="11524" max="11524" width="54.42578125" style="3" customWidth="1"/>
    <col min="11525" max="11526" width="12.42578125" style="3" customWidth="1"/>
    <col min="11527" max="11527" width="12.85546875" style="3" customWidth="1"/>
    <col min="11528" max="11528" width="13.42578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42578125" style="3" customWidth="1"/>
    <col min="11780" max="11780" width="54.42578125" style="3" customWidth="1"/>
    <col min="11781" max="11782" width="12.42578125" style="3" customWidth="1"/>
    <col min="11783" max="11783" width="12.85546875" style="3" customWidth="1"/>
    <col min="11784" max="11784" width="13.42578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42578125" style="3" customWidth="1"/>
    <col min="12036" max="12036" width="54.42578125" style="3" customWidth="1"/>
    <col min="12037" max="12038" width="12.42578125" style="3" customWidth="1"/>
    <col min="12039" max="12039" width="12.85546875" style="3" customWidth="1"/>
    <col min="12040" max="12040" width="13.42578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42578125" style="3" customWidth="1"/>
    <col min="12292" max="12292" width="54.42578125" style="3" customWidth="1"/>
    <col min="12293" max="12294" width="12.42578125" style="3" customWidth="1"/>
    <col min="12295" max="12295" width="12.85546875" style="3" customWidth="1"/>
    <col min="12296" max="12296" width="13.42578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42578125" style="3" customWidth="1"/>
    <col min="12548" max="12548" width="54.42578125" style="3" customWidth="1"/>
    <col min="12549" max="12550" width="12.42578125" style="3" customWidth="1"/>
    <col min="12551" max="12551" width="12.85546875" style="3" customWidth="1"/>
    <col min="12552" max="12552" width="13.42578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42578125" style="3" customWidth="1"/>
    <col min="12804" max="12804" width="54.42578125" style="3" customWidth="1"/>
    <col min="12805" max="12806" width="12.42578125" style="3" customWidth="1"/>
    <col min="12807" max="12807" width="12.85546875" style="3" customWidth="1"/>
    <col min="12808" max="12808" width="13.42578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42578125" style="3" customWidth="1"/>
    <col min="13060" max="13060" width="54.42578125" style="3" customWidth="1"/>
    <col min="13061" max="13062" width="12.42578125" style="3" customWidth="1"/>
    <col min="13063" max="13063" width="12.85546875" style="3" customWidth="1"/>
    <col min="13064" max="13064" width="13.42578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42578125" style="3" customWidth="1"/>
    <col min="13316" max="13316" width="54.42578125" style="3" customWidth="1"/>
    <col min="13317" max="13318" width="12.42578125" style="3" customWidth="1"/>
    <col min="13319" max="13319" width="12.85546875" style="3" customWidth="1"/>
    <col min="13320" max="13320" width="13.42578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42578125" style="3" customWidth="1"/>
    <col min="13572" max="13572" width="54.42578125" style="3" customWidth="1"/>
    <col min="13573" max="13574" width="12.42578125" style="3" customWidth="1"/>
    <col min="13575" max="13575" width="12.85546875" style="3" customWidth="1"/>
    <col min="13576" max="13576" width="13.42578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42578125" style="3" customWidth="1"/>
    <col min="13828" max="13828" width="54.42578125" style="3" customWidth="1"/>
    <col min="13829" max="13830" width="12.42578125" style="3" customWidth="1"/>
    <col min="13831" max="13831" width="12.85546875" style="3" customWidth="1"/>
    <col min="13832" max="13832" width="13.42578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42578125" style="3" customWidth="1"/>
    <col min="14084" max="14084" width="54.42578125" style="3" customWidth="1"/>
    <col min="14085" max="14086" width="12.42578125" style="3" customWidth="1"/>
    <col min="14087" max="14087" width="12.85546875" style="3" customWidth="1"/>
    <col min="14088" max="14088" width="13.42578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42578125" style="3" customWidth="1"/>
    <col min="14340" max="14340" width="54.42578125" style="3" customWidth="1"/>
    <col min="14341" max="14342" width="12.42578125" style="3" customWidth="1"/>
    <col min="14343" max="14343" width="12.85546875" style="3" customWidth="1"/>
    <col min="14344" max="14344" width="13.42578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42578125" style="3" customWidth="1"/>
    <col min="14596" max="14596" width="54.42578125" style="3" customWidth="1"/>
    <col min="14597" max="14598" width="12.42578125" style="3" customWidth="1"/>
    <col min="14599" max="14599" width="12.85546875" style="3" customWidth="1"/>
    <col min="14600" max="14600" width="13.42578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42578125" style="3" customWidth="1"/>
    <col min="14852" max="14852" width="54.42578125" style="3" customWidth="1"/>
    <col min="14853" max="14854" width="12.42578125" style="3" customWidth="1"/>
    <col min="14855" max="14855" width="12.85546875" style="3" customWidth="1"/>
    <col min="14856" max="14856" width="13.42578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42578125" style="3" customWidth="1"/>
    <col min="15108" max="15108" width="54.42578125" style="3" customWidth="1"/>
    <col min="15109" max="15110" width="12.42578125" style="3" customWidth="1"/>
    <col min="15111" max="15111" width="12.85546875" style="3" customWidth="1"/>
    <col min="15112" max="15112" width="13.42578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42578125" style="3" customWidth="1"/>
    <col min="15364" max="15364" width="54.42578125" style="3" customWidth="1"/>
    <col min="15365" max="15366" width="12.42578125" style="3" customWidth="1"/>
    <col min="15367" max="15367" width="12.85546875" style="3" customWidth="1"/>
    <col min="15368" max="15368" width="13.42578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42578125" style="3" customWidth="1"/>
    <col min="15620" max="15620" width="54.42578125" style="3" customWidth="1"/>
    <col min="15621" max="15622" width="12.42578125" style="3" customWidth="1"/>
    <col min="15623" max="15623" width="12.85546875" style="3" customWidth="1"/>
    <col min="15624" max="15624" width="13.42578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42578125" style="3" customWidth="1"/>
    <col min="15876" max="15876" width="54.42578125" style="3" customWidth="1"/>
    <col min="15877" max="15878" width="12.42578125" style="3" customWidth="1"/>
    <col min="15879" max="15879" width="12.85546875" style="3" customWidth="1"/>
    <col min="15880" max="15880" width="13.42578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42578125" style="3" customWidth="1"/>
    <col min="16132" max="16132" width="54.42578125" style="3" customWidth="1"/>
    <col min="16133" max="16134" width="12.42578125" style="3" customWidth="1"/>
    <col min="16135" max="16135" width="12.85546875" style="3" customWidth="1"/>
    <col min="16136" max="16136" width="13.42578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89" t="s">
        <v>0</v>
      </c>
      <c r="C1" s="289"/>
      <c r="D1" s="289"/>
      <c r="E1" s="289"/>
      <c r="F1" s="289"/>
      <c r="G1" s="289"/>
      <c r="H1" s="289"/>
      <c r="I1" s="289"/>
      <c r="J1" s="289"/>
      <c r="K1" s="289"/>
      <c r="L1" s="289"/>
      <c r="M1" s="289"/>
      <c r="N1" s="289"/>
      <c r="O1" s="289"/>
      <c r="P1" s="289"/>
      <c r="Q1" s="289"/>
    </row>
    <row r="2" spans="1:25" ht="20.25" x14ac:dyDescent="0.3">
      <c r="B2" s="289" t="s">
        <v>38</v>
      </c>
      <c r="C2" s="289"/>
      <c r="D2" s="289"/>
      <c r="E2" s="289"/>
      <c r="F2" s="289"/>
      <c r="G2" s="289"/>
      <c r="H2" s="289"/>
      <c r="I2" s="289"/>
      <c r="J2" s="289"/>
      <c r="K2" s="289"/>
      <c r="L2" s="289"/>
      <c r="M2" s="289"/>
      <c r="N2" s="289"/>
      <c r="O2" s="289"/>
      <c r="P2" s="289"/>
      <c r="Q2" s="289"/>
    </row>
    <row r="3" spans="1:25" ht="5.25" customHeight="1" x14ac:dyDescent="0.2">
      <c r="B3" s="9"/>
      <c r="C3" s="2"/>
      <c r="D3" s="2"/>
      <c r="E3" s="2"/>
      <c r="F3" s="2"/>
      <c r="G3" s="2"/>
      <c r="H3" s="2"/>
      <c r="J3" s="2"/>
      <c r="K3" s="2"/>
      <c r="L3" s="2"/>
      <c r="M3" s="2"/>
      <c r="N3" s="2"/>
      <c r="O3" s="2"/>
      <c r="P3" s="2"/>
    </row>
    <row r="4" spans="1:25" ht="13.5" thickBot="1" x14ac:dyDescent="0.25">
      <c r="B4" s="306" t="s">
        <v>39</v>
      </c>
      <c r="C4" s="306"/>
      <c r="D4" s="22" t="s">
        <v>445</v>
      </c>
      <c r="E4" s="23"/>
      <c r="F4" s="2"/>
      <c r="G4" s="2"/>
      <c r="H4" s="2"/>
      <c r="J4" s="2"/>
      <c r="K4" s="2"/>
      <c r="L4" s="2"/>
      <c r="M4" s="2"/>
      <c r="N4" s="2"/>
      <c r="O4" s="2"/>
      <c r="P4" s="2"/>
    </row>
    <row r="5" spans="1:25" ht="13.5" thickBot="1" x14ac:dyDescent="0.25">
      <c r="B5" s="306" t="s">
        <v>40</v>
      </c>
      <c r="C5" s="306"/>
      <c r="D5" s="24">
        <v>1</v>
      </c>
      <c r="E5" s="25" t="s">
        <v>449</v>
      </c>
      <c r="F5" s="26" t="s">
        <v>42</v>
      </c>
      <c r="G5" s="308" t="s">
        <v>445</v>
      </c>
      <c r="H5" s="308"/>
      <c r="I5" s="308"/>
      <c r="J5" s="308"/>
      <c r="K5" s="27"/>
      <c r="L5" s="27"/>
      <c r="M5" s="28" t="s">
        <v>17</v>
      </c>
      <c r="N5" s="29" t="str">
        <f>DQI!I8</f>
        <v>3,2,4,3,1</v>
      </c>
      <c r="O5" s="30"/>
      <c r="P5" s="18" t="s">
        <v>43</v>
      </c>
    </row>
    <row r="6" spans="1:25" ht="27.75" customHeight="1" x14ac:dyDescent="0.2">
      <c r="B6" s="309" t="s">
        <v>44</v>
      </c>
      <c r="C6" s="310"/>
      <c r="D6" s="311" t="s">
        <v>446</v>
      </c>
      <c r="E6" s="312"/>
      <c r="F6" s="312"/>
      <c r="G6" s="312"/>
      <c r="H6" s="312"/>
      <c r="I6" s="312"/>
      <c r="J6" s="312"/>
      <c r="K6" s="312"/>
      <c r="L6" s="312"/>
      <c r="M6" s="312"/>
      <c r="N6" s="312"/>
      <c r="O6" s="313"/>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314" t="s">
        <v>45</v>
      </c>
      <c r="C8" s="315"/>
      <c r="D8" s="315"/>
      <c r="E8" s="315"/>
      <c r="F8" s="315"/>
      <c r="G8" s="315"/>
      <c r="H8" s="315"/>
      <c r="I8" s="315"/>
      <c r="J8" s="315"/>
      <c r="K8" s="315"/>
      <c r="L8" s="315"/>
      <c r="M8" s="315"/>
      <c r="N8" s="315"/>
      <c r="O8" s="315"/>
      <c r="P8" s="316"/>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06" t="s">
        <v>46</v>
      </c>
      <c r="C10" s="306"/>
      <c r="D10" s="317" t="s">
        <v>437</v>
      </c>
      <c r="E10" s="318"/>
      <c r="F10" s="2"/>
      <c r="G10" s="34" t="s">
        <v>47</v>
      </c>
      <c r="H10" s="35"/>
      <c r="I10" s="35"/>
      <c r="J10" s="35"/>
      <c r="K10" s="35"/>
      <c r="L10" s="35"/>
      <c r="M10" s="35"/>
      <c r="N10" s="35"/>
      <c r="O10" s="36"/>
      <c r="P10" s="2"/>
    </row>
    <row r="11" spans="1:25" x14ac:dyDescent="0.2">
      <c r="B11" s="319" t="s">
        <v>48</v>
      </c>
      <c r="C11" s="320"/>
      <c r="D11" s="321"/>
      <c r="E11" s="318"/>
      <c r="F11" s="2"/>
      <c r="G11" s="37" t="str">
        <f>CONCATENATE("Reference Flow: ",D5," ",E5," of ",G5)</f>
        <v>Reference Flow: 1 pcs of Coal Crusher Facility, Construction</v>
      </c>
      <c r="H11" s="38"/>
      <c r="I11" s="38"/>
      <c r="J11" s="38"/>
      <c r="K11" s="38"/>
      <c r="L11" s="38"/>
      <c r="M11" s="38"/>
      <c r="N11" s="38"/>
      <c r="O11" s="39"/>
      <c r="P11" s="2"/>
    </row>
    <row r="12" spans="1:25" x14ac:dyDescent="0.2">
      <c r="B12" s="306" t="s">
        <v>49</v>
      </c>
      <c r="C12" s="306"/>
      <c r="D12" s="307">
        <v>2001</v>
      </c>
      <c r="E12" s="307"/>
      <c r="F12" s="2"/>
      <c r="G12" s="37"/>
      <c r="H12" s="38"/>
      <c r="I12" s="38"/>
      <c r="J12" s="38"/>
      <c r="K12" s="38"/>
      <c r="L12" s="38"/>
      <c r="M12" s="38"/>
      <c r="N12" s="38"/>
      <c r="O12" s="39"/>
      <c r="P12" s="2"/>
    </row>
    <row r="13" spans="1:25" ht="12.75" customHeight="1" x14ac:dyDescent="0.2">
      <c r="B13" s="306" t="s">
        <v>50</v>
      </c>
      <c r="C13" s="306"/>
      <c r="D13" s="307" t="s">
        <v>100</v>
      </c>
      <c r="E13" s="307"/>
      <c r="F13" s="2"/>
      <c r="G13" s="322" t="s">
        <v>466</v>
      </c>
      <c r="H13" s="323"/>
      <c r="I13" s="323"/>
      <c r="J13" s="323"/>
      <c r="K13" s="323"/>
      <c r="L13" s="323"/>
      <c r="M13" s="323"/>
      <c r="N13" s="323"/>
      <c r="O13" s="324"/>
      <c r="P13" s="2"/>
    </row>
    <row r="14" spans="1:25" x14ac:dyDescent="0.2">
      <c r="B14" s="306" t="s">
        <v>51</v>
      </c>
      <c r="C14" s="306"/>
      <c r="D14" s="307" t="s">
        <v>97</v>
      </c>
      <c r="E14" s="307"/>
      <c r="F14" s="2"/>
      <c r="G14" s="322"/>
      <c r="H14" s="323"/>
      <c r="I14" s="323"/>
      <c r="J14" s="323"/>
      <c r="K14" s="323"/>
      <c r="L14" s="323"/>
      <c r="M14" s="323"/>
      <c r="N14" s="323"/>
      <c r="O14" s="324"/>
      <c r="P14" s="2"/>
    </row>
    <row r="15" spans="1:25" x14ac:dyDescent="0.2">
      <c r="B15" s="306" t="s">
        <v>52</v>
      </c>
      <c r="C15" s="306"/>
      <c r="D15" s="307" t="s">
        <v>447</v>
      </c>
      <c r="E15" s="307"/>
      <c r="F15" s="2"/>
      <c r="G15" s="322"/>
      <c r="H15" s="323"/>
      <c r="I15" s="323"/>
      <c r="J15" s="323"/>
      <c r="K15" s="323"/>
      <c r="L15" s="323"/>
      <c r="M15" s="323"/>
      <c r="N15" s="323"/>
      <c r="O15" s="324"/>
      <c r="P15" s="2"/>
    </row>
    <row r="16" spans="1:25" x14ac:dyDescent="0.2">
      <c r="B16" s="306" t="s">
        <v>53</v>
      </c>
      <c r="C16" s="306"/>
      <c r="D16" s="307" t="s">
        <v>102</v>
      </c>
      <c r="E16" s="307"/>
      <c r="F16" s="2"/>
      <c r="G16" s="322"/>
      <c r="H16" s="323"/>
      <c r="I16" s="323"/>
      <c r="J16" s="323"/>
      <c r="K16" s="323"/>
      <c r="L16" s="323"/>
      <c r="M16" s="323"/>
      <c r="N16" s="323"/>
      <c r="O16" s="324"/>
      <c r="P16" s="2"/>
    </row>
    <row r="17" spans="1:25" ht="23.45" customHeight="1" x14ac:dyDescent="0.2">
      <c r="B17" s="326" t="s">
        <v>54</v>
      </c>
      <c r="C17" s="327"/>
      <c r="D17" s="328"/>
      <c r="E17" s="328"/>
      <c r="F17" s="2"/>
      <c r="G17" s="40" t="s">
        <v>448</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314" t="s">
        <v>55</v>
      </c>
      <c r="C20" s="315"/>
      <c r="D20" s="315"/>
      <c r="E20" s="315"/>
      <c r="F20" s="315"/>
      <c r="G20" s="315"/>
      <c r="H20" s="315"/>
      <c r="I20" s="315"/>
      <c r="J20" s="315"/>
      <c r="K20" s="315"/>
      <c r="L20" s="315"/>
      <c r="M20" s="315"/>
      <c r="N20" s="315"/>
      <c r="O20" s="315"/>
      <c r="P20" s="316"/>
      <c r="Q20" s="32"/>
      <c r="R20" s="32"/>
      <c r="S20" s="32"/>
      <c r="T20" s="32"/>
      <c r="U20" s="32"/>
      <c r="V20" s="32"/>
      <c r="W20" s="32"/>
      <c r="X20" s="32"/>
      <c r="Y20" s="32"/>
    </row>
    <row r="21" spans="1:25" x14ac:dyDescent="0.2">
      <c r="B21" s="9"/>
      <c r="C21" s="2"/>
      <c r="D21" s="2"/>
      <c r="E21" s="2"/>
      <c r="F21" s="2"/>
      <c r="G21" s="43" t="s">
        <v>56</v>
      </c>
      <c r="H21" s="2"/>
      <c r="J21" s="2"/>
      <c r="K21" s="2"/>
      <c r="L21" s="2"/>
      <c r="M21" s="2"/>
      <c r="N21" s="2"/>
      <c r="O21" s="2"/>
      <c r="P21" s="2"/>
    </row>
    <row r="22" spans="1:25" x14ac:dyDescent="0.2">
      <c r="B22" s="9"/>
      <c r="C22" s="44" t="s">
        <v>57</v>
      </c>
      <c r="D22" s="44" t="s">
        <v>58</v>
      </c>
      <c r="E22" s="44" t="s">
        <v>59</v>
      </c>
      <c r="F22" s="44" t="s">
        <v>60</v>
      </c>
      <c r="G22" s="44" t="s">
        <v>61</v>
      </c>
      <c r="H22" s="44" t="s">
        <v>62</v>
      </c>
      <c r="I22" s="44" t="s">
        <v>63</v>
      </c>
      <c r="J22" s="329" t="s">
        <v>64</v>
      </c>
      <c r="K22" s="330"/>
      <c r="L22" s="330"/>
      <c r="M22" s="330"/>
      <c r="N22" s="330"/>
      <c r="O22" s="330"/>
      <c r="P22" s="331"/>
    </row>
    <row r="23" spans="1:25" x14ac:dyDescent="0.2">
      <c r="B23" s="18">
        <f t="shared" ref="B23:B28" si="0">LEN(C23)</f>
        <v>8</v>
      </c>
      <c r="C23" s="45" t="s">
        <v>235</v>
      </c>
      <c r="D23" s="46"/>
      <c r="E23" s="47">
        <f>Calculations!B9</f>
        <v>2259000</v>
      </c>
      <c r="F23" s="48"/>
      <c r="G23" s="49"/>
      <c r="H23" s="50" t="s">
        <v>459</v>
      </c>
      <c r="I23" s="280" t="s">
        <v>452</v>
      </c>
      <c r="J23" s="321" t="s">
        <v>462</v>
      </c>
      <c r="K23" s="332"/>
      <c r="L23" s="332"/>
      <c r="M23" s="332"/>
      <c r="N23" s="332"/>
      <c r="O23" s="332"/>
      <c r="P23" s="333"/>
    </row>
    <row r="24" spans="1:25" x14ac:dyDescent="0.2">
      <c r="B24" s="18">
        <f t="shared" si="0"/>
        <v>5</v>
      </c>
      <c r="C24" s="45" t="s">
        <v>238</v>
      </c>
      <c r="D24" s="46"/>
      <c r="E24" s="47">
        <f>Calculations!B12</f>
        <v>250000</v>
      </c>
      <c r="F24" s="48"/>
      <c r="G24" s="49"/>
      <c r="H24" s="50" t="s">
        <v>459</v>
      </c>
      <c r="I24" s="280">
        <v>1</v>
      </c>
      <c r="J24" s="321" t="s">
        <v>463</v>
      </c>
      <c r="K24" s="332"/>
      <c r="L24" s="332"/>
      <c r="M24" s="332"/>
      <c r="N24" s="332"/>
      <c r="O24" s="332"/>
      <c r="P24" s="333"/>
    </row>
    <row r="25" spans="1:25" x14ac:dyDescent="0.2">
      <c r="B25" s="18">
        <f t="shared" si="0"/>
        <v>11</v>
      </c>
      <c r="C25" s="45" t="s">
        <v>458</v>
      </c>
      <c r="D25" s="46"/>
      <c r="E25" s="47">
        <f>Calculations!B20</f>
        <v>130634.60256</v>
      </c>
      <c r="F25" s="48"/>
      <c r="G25" s="49"/>
      <c r="H25" s="50" t="s">
        <v>459</v>
      </c>
      <c r="I25" s="280" t="s">
        <v>453</v>
      </c>
      <c r="J25" s="321" t="s">
        <v>464</v>
      </c>
      <c r="K25" s="332"/>
      <c r="L25" s="332"/>
      <c r="M25" s="332"/>
      <c r="N25" s="332"/>
      <c r="O25" s="332"/>
      <c r="P25" s="333"/>
    </row>
    <row r="26" spans="1:25" x14ac:dyDescent="0.2">
      <c r="B26" s="18">
        <f t="shared" si="0"/>
        <v>15</v>
      </c>
      <c r="C26" s="45" t="s">
        <v>460</v>
      </c>
      <c r="D26" s="46"/>
      <c r="E26" s="47">
        <v>1</v>
      </c>
      <c r="F26" s="48"/>
      <c r="G26" s="49"/>
      <c r="H26" s="50" t="s">
        <v>461</v>
      </c>
      <c r="I26" s="48"/>
      <c r="J26" s="321" t="s">
        <v>465</v>
      </c>
      <c r="K26" s="332"/>
      <c r="L26" s="332"/>
      <c r="M26" s="332"/>
      <c r="N26" s="332"/>
      <c r="O26" s="332"/>
      <c r="P26" s="333"/>
    </row>
    <row r="27" spans="1:25" x14ac:dyDescent="0.2">
      <c r="B27" s="18">
        <f t="shared" si="0"/>
        <v>0</v>
      </c>
      <c r="C27" s="45"/>
      <c r="D27" s="46"/>
      <c r="E27" s="47"/>
      <c r="F27" s="48"/>
      <c r="G27" s="49"/>
      <c r="H27" s="50"/>
      <c r="I27" s="48"/>
      <c r="J27" s="321"/>
      <c r="K27" s="332"/>
      <c r="L27" s="332"/>
      <c r="M27" s="332"/>
      <c r="N27" s="332"/>
      <c r="O27" s="332"/>
      <c r="P27" s="333"/>
    </row>
    <row r="28" spans="1:25" x14ac:dyDescent="0.2">
      <c r="B28" s="18">
        <f t="shared" si="0"/>
        <v>0</v>
      </c>
      <c r="C28" s="45"/>
      <c r="D28" s="46"/>
      <c r="E28" s="47"/>
      <c r="F28" s="48"/>
      <c r="G28" s="49"/>
      <c r="H28" s="50"/>
      <c r="I28" s="48"/>
      <c r="J28" s="321"/>
      <c r="K28" s="332"/>
      <c r="L28" s="332"/>
      <c r="M28" s="332"/>
      <c r="N28" s="332"/>
      <c r="O28" s="332"/>
      <c r="P28" s="333"/>
    </row>
    <row r="29" spans="1:25" x14ac:dyDescent="0.2">
      <c r="B29" s="9"/>
      <c r="C29" s="51" t="s">
        <v>65</v>
      </c>
      <c r="D29" s="52" t="s">
        <v>66</v>
      </c>
      <c r="E29" s="53"/>
      <c r="F29" s="53"/>
      <c r="G29" s="53"/>
      <c r="H29" s="54"/>
      <c r="I29" s="55"/>
      <c r="J29" s="56"/>
      <c r="K29" s="56"/>
      <c r="L29" s="56"/>
      <c r="M29" s="56"/>
      <c r="N29" s="56"/>
      <c r="O29" s="56"/>
      <c r="P29" s="57"/>
    </row>
    <row r="30" spans="1:25" ht="13.5" thickBot="1" x14ac:dyDescent="0.25">
      <c r="B30" s="9"/>
      <c r="C30" s="2"/>
      <c r="D30" s="2"/>
      <c r="E30" s="2"/>
      <c r="F30" s="2"/>
      <c r="G30" s="2"/>
      <c r="H30" s="2"/>
      <c r="J30" s="2"/>
      <c r="K30" s="2"/>
      <c r="L30" s="2"/>
      <c r="M30" s="2"/>
      <c r="N30" s="2"/>
      <c r="O30" s="2"/>
      <c r="P30" s="2"/>
    </row>
    <row r="31" spans="1:25" s="33" customFormat="1" ht="13.5" thickBot="1" x14ac:dyDescent="0.25">
      <c r="A31" s="32"/>
      <c r="B31" s="314" t="s">
        <v>67</v>
      </c>
      <c r="C31" s="315"/>
      <c r="D31" s="315"/>
      <c r="E31" s="315"/>
      <c r="F31" s="315"/>
      <c r="G31" s="315"/>
      <c r="H31" s="315"/>
      <c r="I31" s="315"/>
      <c r="J31" s="315"/>
      <c r="K31" s="315"/>
      <c r="L31" s="315"/>
      <c r="M31" s="315"/>
      <c r="N31" s="315"/>
      <c r="O31" s="315"/>
      <c r="P31" s="316"/>
      <c r="Q31" s="32"/>
      <c r="R31" s="32"/>
      <c r="S31" s="32"/>
      <c r="T31" s="32"/>
      <c r="U31" s="32"/>
      <c r="V31" s="32"/>
      <c r="W31" s="32"/>
      <c r="X31" s="32"/>
      <c r="Y31" s="32"/>
    </row>
    <row r="32" spans="1:25" x14ac:dyDescent="0.2">
      <c r="B32" s="9"/>
      <c r="C32" s="2"/>
      <c r="D32" s="2"/>
      <c r="E32" s="2"/>
      <c r="F32" s="2"/>
      <c r="G32" s="2"/>
      <c r="H32" s="43" t="s">
        <v>68</v>
      </c>
      <c r="J32" s="2"/>
      <c r="K32" s="2"/>
      <c r="L32" s="2"/>
      <c r="M32" s="2"/>
      <c r="N32" s="2"/>
      <c r="O32" s="2"/>
      <c r="P32" s="2"/>
    </row>
    <row r="33" spans="1:25" x14ac:dyDescent="0.2">
      <c r="B33" s="9"/>
      <c r="C33" s="44" t="s">
        <v>69</v>
      </c>
      <c r="D33" s="44" t="s">
        <v>70</v>
      </c>
      <c r="E33" s="44" t="s">
        <v>59</v>
      </c>
      <c r="F33" s="44" t="s">
        <v>71</v>
      </c>
      <c r="G33" s="44" t="s">
        <v>69</v>
      </c>
      <c r="H33" s="44" t="s">
        <v>62</v>
      </c>
      <c r="I33" s="44" t="s">
        <v>72</v>
      </c>
      <c r="J33" s="44" t="s">
        <v>73</v>
      </c>
      <c r="K33" s="44" t="s">
        <v>74</v>
      </c>
      <c r="L33" s="44" t="s">
        <v>75</v>
      </c>
      <c r="M33" s="44" t="s">
        <v>63</v>
      </c>
      <c r="N33" s="325" t="s">
        <v>64</v>
      </c>
      <c r="O33" s="325"/>
      <c r="P33" s="325"/>
      <c r="X33" s="32"/>
      <c r="Y33" s="32"/>
    </row>
    <row r="34" spans="1:25" ht="14.25" customHeight="1" x14ac:dyDescent="0.2">
      <c r="B34" s="9"/>
      <c r="C34" s="45" t="s">
        <v>235</v>
      </c>
      <c r="D34" s="58" t="s">
        <v>450</v>
      </c>
      <c r="E34" s="59">
        <v>1</v>
      </c>
      <c r="F34" s="59" t="s">
        <v>41</v>
      </c>
      <c r="G34" s="60">
        <f t="shared" ref="G34:G42" si="1">IF($C34="",1,VLOOKUP($C34,$C$22:$H$29,3,FALSE))</f>
        <v>2259000</v>
      </c>
      <c r="H34" s="61" t="str">
        <f t="shared" ref="H34:H42" si="2">IF($C34="","",VLOOKUP($C34,$C$22:$H$29,6,FALSE))</f>
        <v>kg/pcs</v>
      </c>
      <c r="I34" s="62">
        <f>IF(D34="","",E34*G34*$D$5)</f>
        <v>2259000</v>
      </c>
      <c r="J34" s="59" t="s">
        <v>41</v>
      </c>
      <c r="K34" s="63" t="s">
        <v>90</v>
      </c>
      <c r="L34" s="59"/>
      <c r="M34" s="275" t="s">
        <v>452</v>
      </c>
      <c r="N34" s="334" t="s">
        <v>454</v>
      </c>
      <c r="O34" s="334"/>
      <c r="P34" s="334"/>
      <c r="X34" s="32"/>
      <c r="Y34" s="32"/>
    </row>
    <row r="35" spans="1:25" x14ac:dyDescent="0.2">
      <c r="B35" s="9"/>
      <c r="C35" s="45" t="s">
        <v>238</v>
      </c>
      <c r="D35" s="65" t="s">
        <v>238</v>
      </c>
      <c r="E35" s="59">
        <v>1</v>
      </c>
      <c r="F35" s="59" t="s">
        <v>41</v>
      </c>
      <c r="G35" s="60">
        <f t="shared" si="1"/>
        <v>250000</v>
      </c>
      <c r="H35" s="61" t="str">
        <f t="shared" si="2"/>
        <v>kg/pcs</v>
      </c>
      <c r="I35" s="62">
        <f t="shared" ref="I35:I42" si="3">IF(D35="","",E35*G35*$D$5)</f>
        <v>250000</v>
      </c>
      <c r="J35" s="59" t="s">
        <v>41</v>
      </c>
      <c r="K35" s="63" t="s">
        <v>90</v>
      </c>
      <c r="L35" s="59"/>
      <c r="M35" s="275">
        <v>1</v>
      </c>
      <c r="N35" s="334" t="s">
        <v>454</v>
      </c>
      <c r="O35" s="334"/>
      <c r="P35" s="334"/>
      <c r="X35" s="32"/>
      <c r="Y35" s="32"/>
    </row>
    <row r="36" spans="1:25" x14ac:dyDescent="0.2">
      <c r="B36" s="9"/>
      <c r="C36" s="45" t="s">
        <v>458</v>
      </c>
      <c r="D36" s="65" t="s">
        <v>451</v>
      </c>
      <c r="E36" s="59">
        <v>1</v>
      </c>
      <c r="F36" s="59" t="s">
        <v>41</v>
      </c>
      <c r="G36" s="60">
        <f t="shared" si="1"/>
        <v>130634.60256</v>
      </c>
      <c r="H36" s="61" t="str">
        <f t="shared" si="2"/>
        <v>kg/pcs</v>
      </c>
      <c r="I36" s="62">
        <f t="shared" si="3"/>
        <v>130634.60256</v>
      </c>
      <c r="J36" s="59" t="s">
        <v>41</v>
      </c>
      <c r="K36" s="63" t="s">
        <v>90</v>
      </c>
      <c r="L36" s="59"/>
      <c r="M36" s="275" t="s">
        <v>453</v>
      </c>
      <c r="N36" s="334" t="s">
        <v>454</v>
      </c>
      <c r="O36" s="334"/>
      <c r="P36" s="334"/>
      <c r="X36" s="32"/>
      <c r="Y36" s="32"/>
    </row>
    <row r="37" spans="1:25" x14ac:dyDescent="0.2">
      <c r="B37" s="9"/>
      <c r="C37" s="66"/>
      <c r="D37" s="67"/>
      <c r="E37" s="59"/>
      <c r="F37" s="59"/>
      <c r="G37" s="60">
        <f t="shared" si="1"/>
        <v>1</v>
      </c>
      <c r="H37" s="61" t="str">
        <f t="shared" si="2"/>
        <v/>
      </c>
      <c r="I37" s="62" t="str">
        <f t="shared" si="3"/>
        <v/>
      </c>
      <c r="J37" s="59"/>
      <c r="K37" s="63"/>
      <c r="L37" s="59"/>
      <c r="M37" s="64"/>
      <c r="N37" s="334"/>
      <c r="O37" s="334"/>
      <c r="P37" s="334"/>
      <c r="X37" s="32"/>
      <c r="Y37" s="32"/>
    </row>
    <row r="38" spans="1:25" x14ac:dyDescent="0.2">
      <c r="B38" s="9"/>
      <c r="C38" s="66"/>
      <c r="D38" s="65"/>
      <c r="E38" s="59"/>
      <c r="F38" s="59"/>
      <c r="G38" s="60">
        <f t="shared" si="1"/>
        <v>1</v>
      </c>
      <c r="H38" s="61" t="str">
        <f t="shared" si="2"/>
        <v/>
      </c>
      <c r="I38" s="62" t="str">
        <f t="shared" si="3"/>
        <v/>
      </c>
      <c r="J38" s="59"/>
      <c r="K38" s="63"/>
      <c r="L38" s="59"/>
      <c r="M38" s="64"/>
      <c r="N38" s="334"/>
      <c r="O38" s="334"/>
      <c r="P38" s="334"/>
      <c r="X38" s="32"/>
      <c r="Y38" s="32"/>
    </row>
    <row r="39" spans="1:25" x14ac:dyDescent="0.2">
      <c r="B39" s="9"/>
      <c r="C39" s="66"/>
      <c r="D39" s="67"/>
      <c r="E39" s="59"/>
      <c r="F39" s="59"/>
      <c r="G39" s="60">
        <f t="shared" si="1"/>
        <v>1</v>
      </c>
      <c r="H39" s="61" t="str">
        <f t="shared" si="2"/>
        <v/>
      </c>
      <c r="I39" s="62" t="str">
        <f t="shared" si="3"/>
        <v/>
      </c>
      <c r="J39" s="59"/>
      <c r="K39" s="63"/>
      <c r="L39" s="59"/>
      <c r="M39" s="64"/>
      <c r="N39" s="334"/>
      <c r="O39" s="334"/>
      <c r="P39" s="334"/>
      <c r="X39" s="32"/>
      <c r="Y39" s="32"/>
    </row>
    <row r="40" spans="1:25" x14ac:dyDescent="0.2">
      <c r="B40" s="9"/>
      <c r="C40" s="66"/>
      <c r="D40" s="67"/>
      <c r="E40" s="59"/>
      <c r="F40" s="59"/>
      <c r="G40" s="60">
        <f t="shared" si="1"/>
        <v>1</v>
      </c>
      <c r="H40" s="61" t="str">
        <f t="shared" si="2"/>
        <v/>
      </c>
      <c r="I40" s="62" t="str">
        <f t="shared" si="3"/>
        <v/>
      </c>
      <c r="J40" s="59"/>
      <c r="K40" s="63"/>
      <c r="L40" s="59"/>
      <c r="M40" s="64"/>
      <c r="N40" s="334"/>
      <c r="O40" s="334"/>
      <c r="P40" s="334"/>
      <c r="X40" s="32"/>
      <c r="Y40" s="32"/>
    </row>
    <row r="41" spans="1:25" x14ac:dyDescent="0.2">
      <c r="B41" s="9"/>
      <c r="C41" s="66"/>
      <c r="D41" s="67"/>
      <c r="E41" s="59"/>
      <c r="F41" s="59"/>
      <c r="G41" s="60">
        <f t="shared" si="1"/>
        <v>1</v>
      </c>
      <c r="H41" s="61" t="str">
        <f t="shared" si="2"/>
        <v/>
      </c>
      <c r="I41" s="62" t="str">
        <f t="shared" si="3"/>
        <v/>
      </c>
      <c r="J41" s="59"/>
      <c r="K41" s="63"/>
      <c r="L41" s="59"/>
      <c r="M41" s="64"/>
      <c r="N41" s="335"/>
      <c r="O41" s="335"/>
      <c r="P41" s="335"/>
      <c r="X41" s="32"/>
      <c r="Y41" s="32"/>
    </row>
    <row r="42" spans="1:25" x14ac:dyDescent="0.2">
      <c r="B42" s="9"/>
      <c r="C42" s="59"/>
      <c r="D42" s="66"/>
      <c r="E42" s="59"/>
      <c r="F42" s="59"/>
      <c r="G42" s="60">
        <f t="shared" si="1"/>
        <v>1</v>
      </c>
      <c r="H42" s="61" t="str">
        <f t="shared" si="2"/>
        <v/>
      </c>
      <c r="I42" s="62" t="str">
        <f t="shared" si="3"/>
        <v/>
      </c>
      <c r="J42" s="59"/>
      <c r="K42" s="63"/>
      <c r="L42" s="59"/>
      <c r="M42" s="64"/>
      <c r="N42" s="335"/>
      <c r="O42" s="335"/>
      <c r="P42" s="335"/>
      <c r="X42" s="32"/>
      <c r="Y42" s="32"/>
    </row>
    <row r="43" spans="1:25" x14ac:dyDescent="0.2">
      <c r="B43" s="9"/>
      <c r="C43" s="68" t="s">
        <v>65</v>
      </c>
      <c r="D43" s="52" t="s">
        <v>66</v>
      </c>
      <c r="E43" s="69" t="s">
        <v>76</v>
      </c>
      <c r="F43" s="52"/>
      <c r="G43" s="52"/>
      <c r="H43" s="52"/>
      <c r="I43" s="69" t="s">
        <v>77</v>
      </c>
      <c r="J43" s="52"/>
      <c r="K43" s="69"/>
      <c r="L43" s="52" t="s">
        <v>78</v>
      </c>
      <c r="M43" s="70"/>
      <c r="N43" s="336"/>
      <c r="O43" s="336"/>
      <c r="P43" s="336"/>
      <c r="X43" s="32"/>
      <c r="Y43" s="32"/>
    </row>
    <row r="44" spans="1:25" s="2" customFormat="1" ht="13.5" thickBot="1" x14ac:dyDescent="0.25">
      <c r="B44" s="9"/>
      <c r="X44" s="32"/>
      <c r="Y44" s="32"/>
    </row>
    <row r="45" spans="1:25" s="33" customFormat="1" ht="13.5" thickBot="1" x14ac:dyDescent="0.25">
      <c r="A45" s="32"/>
      <c r="B45" s="314" t="s">
        <v>79</v>
      </c>
      <c r="C45" s="315"/>
      <c r="D45" s="315"/>
      <c r="E45" s="315"/>
      <c r="F45" s="315"/>
      <c r="G45" s="315"/>
      <c r="H45" s="315"/>
      <c r="I45" s="315"/>
      <c r="J45" s="315"/>
      <c r="K45" s="315"/>
      <c r="L45" s="315"/>
      <c r="M45" s="315"/>
      <c r="N45" s="315"/>
      <c r="O45" s="315"/>
      <c r="P45" s="316"/>
      <c r="Q45" s="32"/>
      <c r="R45" s="32"/>
      <c r="S45" s="32"/>
      <c r="T45" s="32"/>
      <c r="U45" s="32"/>
      <c r="V45" s="32"/>
      <c r="W45" s="32"/>
      <c r="X45" s="32"/>
      <c r="Y45" s="32"/>
    </row>
    <row r="46" spans="1:25" x14ac:dyDescent="0.2">
      <c r="B46" s="9"/>
      <c r="C46" s="2"/>
      <c r="D46" s="2"/>
      <c r="E46" s="2"/>
      <c r="F46" s="2"/>
      <c r="G46" s="2"/>
      <c r="H46" s="43" t="s">
        <v>80</v>
      </c>
      <c r="J46" s="2"/>
      <c r="K46" s="2"/>
      <c r="L46" s="2"/>
      <c r="M46" s="2"/>
      <c r="N46" s="2"/>
      <c r="O46" s="2"/>
      <c r="P46" s="2"/>
      <c r="X46" s="32"/>
      <c r="Y46" s="32"/>
    </row>
    <row r="47" spans="1:25" x14ac:dyDescent="0.2">
      <c r="B47" s="9"/>
      <c r="C47" s="44" t="s">
        <v>69</v>
      </c>
      <c r="D47" s="44" t="s">
        <v>70</v>
      </c>
      <c r="E47" s="44" t="s">
        <v>59</v>
      </c>
      <c r="F47" s="44" t="s">
        <v>71</v>
      </c>
      <c r="G47" s="44" t="s">
        <v>69</v>
      </c>
      <c r="H47" s="44" t="s">
        <v>62</v>
      </c>
      <c r="I47" s="44" t="s">
        <v>72</v>
      </c>
      <c r="J47" s="44" t="s">
        <v>73</v>
      </c>
      <c r="K47" s="44" t="s">
        <v>74</v>
      </c>
      <c r="L47" s="44" t="s">
        <v>75</v>
      </c>
      <c r="M47" s="44" t="s">
        <v>63</v>
      </c>
      <c r="N47" s="325" t="s">
        <v>64</v>
      </c>
      <c r="O47" s="325"/>
      <c r="P47" s="325"/>
      <c r="X47" s="32"/>
      <c r="Y47" s="32"/>
    </row>
    <row r="48" spans="1:25" x14ac:dyDescent="0.2">
      <c r="B48" s="9"/>
      <c r="C48" s="45" t="s">
        <v>460</v>
      </c>
      <c r="D48" s="71" t="str">
        <f>CONCATENATE(G5," [Insert]")</f>
        <v>Coal Crusher Facility, Construction [Insert]</v>
      </c>
      <c r="E48" s="72">
        <v>1</v>
      </c>
      <c r="F48" s="72" t="s">
        <v>449</v>
      </c>
      <c r="G48" s="60">
        <f t="shared" ref="G48:G51" si="4">IF($C48="",1,VLOOKUP($C48,$C$22:$H$29,3,FALSE))</f>
        <v>1</v>
      </c>
      <c r="H48" s="61" t="str">
        <f t="shared" ref="H48:H51" si="5">IF($C48="","",VLOOKUP($C48,$C$22:$H$29,6,FALSE))</f>
        <v>pcs/pcs</v>
      </c>
      <c r="I48" s="62">
        <f>IF(D48="","",E48*G48*$D$5)</f>
        <v>1</v>
      </c>
      <c r="J48" s="72" t="s">
        <v>449</v>
      </c>
      <c r="K48" s="63" t="s">
        <v>90</v>
      </c>
      <c r="L48" s="59"/>
      <c r="M48" s="73" t="s">
        <v>455</v>
      </c>
      <c r="N48" s="337" t="s">
        <v>81</v>
      </c>
      <c r="O48" s="337"/>
      <c r="P48" s="337"/>
      <c r="X48" s="32"/>
      <c r="Y48" s="32"/>
    </row>
    <row r="49" spans="2:25" x14ac:dyDescent="0.2">
      <c r="B49" s="9"/>
      <c r="C49" s="66"/>
      <c r="D49" s="74"/>
      <c r="E49" s="66"/>
      <c r="F49" s="72"/>
      <c r="G49" s="60">
        <f t="shared" si="4"/>
        <v>1</v>
      </c>
      <c r="H49" s="61" t="str">
        <f t="shared" si="5"/>
        <v/>
      </c>
      <c r="I49" s="62" t="str">
        <f t="shared" ref="I49:I50" si="6">IF(D49="","",E49*G49*$D$5)</f>
        <v/>
      </c>
      <c r="J49" s="66"/>
      <c r="K49" s="63"/>
      <c r="L49" s="59"/>
      <c r="M49" s="64"/>
      <c r="N49" s="337"/>
      <c r="O49" s="337"/>
      <c r="P49" s="337"/>
      <c r="X49" s="32"/>
      <c r="Y49" s="32"/>
    </row>
    <row r="50" spans="2:25" x14ac:dyDescent="0.2">
      <c r="B50" s="9"/>
      <c r="C50" s="66"/>
      <c r="D50" s="66"/>
      <c r="E50" s="72"/>
      <c r="F50" s="72"/>
      <c r="G50" s="60">
        <f t="shared" si="4"/>
        <v>1</v>
      </c>
      <c r="H50" s="61" t="str">
        <f t="shared" si="5"/>
        <v/>
      </c>
      <c r="I50" s="62" t="str">
        <f t="shared" si="6"/>
        <v/>
      </c>
      <c r="J50" s="72"/>
      <c r="K50" s="63"/>
      <c r="L50" s="59"/>
      <c r="M50" s="64"/>
      <c r="N50" s="337"/>
      <c r="O50" s="337"/>
      <c r="P50" s="337"/>
      <c r="X50" s="32"/>
      <c r="Y50" s="32"/>
    </row>
    <row r="51" spans="2:25" x14ac:dyDescent="0.2">
      <c r="B51" s="9"/>
      <c r="C51" s="66"/>
      <c r="D51" s="75"/>
      <c r="E51" s="72"/>
      <c r="F51" s="72"/>
      <c r="G51" s="60">
        <f t="shared" si="4"/>
        <v>1</v>
      </c>
      <c r="H51" s="61" t="str">
        <f t="shared" si="5"/>
        <v/>
      </c>
      <c r="I51" s="62" t="str">
        <f>IF(D51="","",E51*G51*$D$5)</f>
        <v/>
      </c>
      <c r="J51" s="72"/>
      <c r="K51" s="63"/>
      <c r="L51" s="59"/>
      <c r="M51" s="64"/>
      <c r="N51" s="337"/>
      <c r="O51" s="337"/>
      <c r="P51" s="337"/>
      <c r="X51" s="32"/>
      <c r="Y51" s="32"/>
    </row>
    <row r="52" spans="2:25" x14ac:dyDescent="0.2">
      <c r="B52" s="9"/>
      <c r="C52" s="68" t="s">
        <v>65</v>
      </c>
      <c r="D52" s="76" t="s">
        <v>66</v>
      </c>
      <c r="E52" s="69" t="s">
        <v>76</v>
      </c>
      <c r="F52" s="52"/>
      <c r="G52" s="77"/>
      <c r="H52" s="78"/>
      <c r="I52" s="78"/>
      <c r="J52" s="52"/>
      <c r="K52" s="69"/>
      <c r="L52" s="52" t="s">
        <v>78</v>
      </c>
      <c r="M52" s="70"/>
      <c r="N52" s="336"/>
      <c r="O52" s="336"/>
      <c r="P52" s="336"/>
      <c r="X52" s="32"/>
      <c r="Y52" s="32"/>
    </row>
    <row r="53" spans="2:25" x14ac:dyDescent="0.2">
      <c r="B53" s="9"/>
      <c r="C53" s="2"/>
      <c r="D53" s="2"/>
      <c r="E53" s="2"/>
      <c r="F53" s="2"/>
      <c r="G53" s="2"/>
      <c r="H53" s="2"/>
      <c r="J53" s="2"/>
      <c r="K53" s="2"/>
      <c r="L53" s="2"/>
      <c r="M53" s="2"/>
      <c r="N53" s="2"/>
      <c r="O53" s="2"/>
      <c r="P53" s="2"/>
      <c r="X53" s="32"/>
      <c r="Y53" s="32"/>
    </row>
    <row r="54" spans="2:25" x14ac:dyDescent="0.2">
      <c r="B54" s="9"/>
      <c r="C54" s="2"/>
      <c r="D54" s="2"/>
      <c r="E54" s="2"/>
      <c r="F54" s="2"/>
      <c r="G54" s="2"/>
      <c r="H54" s="2"/>
      <c r="J54" s="2"/>
      <c r="K54" s="2"/>
      <c r="L54" s="2"/>
      <c r="M54" s="2"/>
      <c r="N54" s="2"/>
      <c r="O54" s="2"/>
      <c r="P54" s="2"/>
    </row>
    <row r="55" spans="2:25" x14ac:dyDescent="0.2">
      <c r="B55" s="9"/>
      <c r="C55" s="2"/>
      <c r="D55" s="2"/>
      <c r="E55" s="2"/>
      <c r="F55" s="2"/>
      <c r="G55" s="2"/>
      <c r="H55" s="2"/>
      <c r="J55" s="2"/>
      <c r="K55" s="2"/>
      <c r="L55" s="2"/>
      <c r="M55" s="2"/>
      <c r="N55" s="2"/>
      <c r="O55" s="2"/>
      <c r="P55" s="2"/>
    </row>
    <row r="56" spans="2:25" x14ac:dyDescent="0.2">
      <c r="B56" s="9"/>
      <c r="C56" s="2"/>
      <c r="D56" s="2"/>
      <c r="E56" s="2"/>
      <c r="F56" s="2"/>
      <c r="G56" s="2"/>
      <c r="H56" s="2"/>
      <c r="J56" s="2"/>
      <c r="K56" s="2"/>
      <c r="L56" s="2"/>
      <c r="M56" s="2"/>
      <c r="N56" s="2"/>
      <c r="O56" s="2"/>
      <c r="P56" s="2"/>
    </row>
    <row r="57" spans="2:25" x14ac:dyDescent="0.2">
      <c r="B57" s="9"/>
      <c r="C57" s="2"/>
      <c r="D57" s="2"/>
      <c r="E57" s="2"/>
      <c r="F57" s="2"/>
      <c r="G57" s="2"/>
      <c r="H57" s="2"/>
      <c r="J57" s="2"/>
      <c r="K57" s="2"/>
      <c r="L57" s="2"/>
      <c r="M57" s="2"/>
      <c r="N57" s="2"/>
      <c r="O57" s="2"/>
      <c r="P57" s="2"/>
    </row>
    <row r="58" spans="2:25" x14ac:dyDescent="0.2">
      <c r="B58" s="9"/>
      <c r="C58" s="2"/>
      <c r="D58" s="2"/>
      <c r="E58" s="2"/>
      <c r="F58" s="2"/>
      <c r="G58" s="2"/>
      <c r="H58" s="2"/>
      <c r="J58" s="2"/>
      <c r="K58" s="2"/>
      <c r="L58" s="2"/>
      <c r="M58" s="2"/>
      <c r="N58" s="2"/>
      <c r="O58" s="2"/>
      <c r="P58" s="2"/>
    </row>
    <row r="59" spans="2:25" x14ac:dyDescent="0.2">
      <c r="B59" s="9"/>
      <c r="C59" s="2"/>
      <c r="D59" s="2"/>
      <c r="E59" s="2"/>
      <c r="F59" s="2"/>
      <c r="G59" s="2"/>
      <c r="H59" s="2"/>
      <c r="J59" s="2"/>
      <c r="K59" s="2"/>
      <c r="L59" s="2"/>
      <c r="M59" s="2"/>
      <c r="N59" s="2"/>
      <c r="O59" s="2"/>
      <c r="P59" s="2"/>
    </row>
    <row r="60" spans="2:25" x14ac:dyDescent="0.2">
      <c r="B60" s="9"/>
      <c r="C60" s="2"/>
      <c r="D60" s="2"/>
      <c r="E60" s="2"/>
      <c r="F60" s="2"/>
      <c r="G60" s="2"/>
      <c r="H60" s="2"/>
      <c r="J60" s="2"/>
      <c r="K60" s="2"/>
      <c r="L60" s="2"/>
      <c r="M60" s="2"/>
      <c r="N60" s="2"/>
      <c r="O60" s="2"/>
      <c r="P60" s="2"/>
    </row>
    <row r="61" spans="2:25" x14ac:dyDescent="0.2">
      <c r="B61" s="9"/>
      <c r="C61" s="2"/>
      <c r="D61" s="2"/>
      <c r="E61" s="2"/>
      <c r="F61" s="2"/>
      <c r="G61" s="2"/>
      <c r="H61" s="2"/>
      <c r="J61" s="2"/>
      <c r="K61" s="2"/>
      <c r="L61" s="2"/>
      <c r="M61" s="2"/>
      <c r="N61" s="2"/>
      <c r="O61" s="2"/>
      <c r="P61" s="2"/>
    </row>
    <row r="62" spans="2:25" x14ac:dyDescent="0.2">
      <c r="B62" s="9"/>
      <c r="C62" s="2"/>
      <c r="D62" s="2"/>
      <c r="E62" s="2"/>
      <c r="F62" s="2"/>
      <c r="G62" s="2"/>
      <c r="H62" s="2"/>
      <c r="J62" s="2"/>
      <c r="K62" s="2"/>
      <c r="L62" s="2"/>
      <c r="M62" s="2"/>
      <c r="N62" s="2"/>
      <c r="O62" s="2"/>
      <c r="P62" s="2"/>
    </row>
    <row r="63" spans="2:25" x14ac:dyDescent="0.2">
      <c r="B63" s="9"/>
      <c r="C63" s="2"/>
      <c r="D63" s="2"/>
      <c r="E63" s="2"/>
      <c r="F63" s="2"/>
      <c r="G63" s="2"/>
      <c r="H63" s="2"/>
      <c r="J63" s="2"/>
      <c r="K63" s="2"/>
      <c r="L63" s="2"/>
      <c r="M63" s="2"/>
      <c r="N63" s="2"/>
      <c r="O63" s="2"/>
      <c r="P63" s="2"/>
    </row>
    <row r="64" spans="2:25"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1:25" x14ac:dyDescent="0.2">
      <c r="B97" s="9"/>
      <c r="C97" s="2"/>
      <c r="D97" s="2"/>
      <c r="E97" s="2"/>
      <c r="F97" s="2"/>
      <c r="G97" s="2"/>
      <c r="H97" s="2"/>
      <c r="J97" s="2"/>
      <c r="K97" s="2"/>
      <c r="L97" s="2"/>
      <c r="M97" s="2"/>
      <c r="N97" s="2"/>
      <c r="O97" s="2"/>
      <c r="P97" s="2"/>
    </row>
    <row r="98" spans="1:25" x14ac:dyDescent="0.2">
      <c r="B98" s="9"/>
      <c r="C98" s="2"/>
      <c r="D98" s="2"/>
      <c r="E98" s="2"/>
      <c r="F98" s="2"/>
      <c r="G98" s="2"/>
      <c r="H98" s="2"/>
      <c r="J98" s="2"/>
      <c r="K98" s="2"/>
      <c r="L98" s="2"/>
      <c r="M98" s="2"/>
      <c r="N98" s="2"/>
      <c r="O98" s="2"/>
      <c r="P98" s="2"/>
    </row>
    <row r="99" spans="1:25" x14ac:dyDescent="0.2">
      <c r="B99" s="9"/>
      <c r="C99" s="2"/>
      <c r="D99" s="2"/>
      <c r="E99" s="2"/>
      <c r="F99" s="2"/>
      <c r="G99" s="2"/>
      <c r="H99" s="2"/>
      <c r="J99" s="2"/>
      <c r="K99" s="2"/>
      <c r="L99" s="2"/>
      <c r="M99" s="2"/>
      <c r="N99" s="2"/>
      <c r="O99" s="2"/>
      <c r="P99" s="2"/>
    </row>
    <row r="100" spans="1:25" x14ac:dyDescent="0.2">
      <c r="B100" s="9"/>
      <c r="C100" s="2"/>
      <c r="D100" s="2"/>
      <c r="E100" s="2"/>
      <c r="F100" s="2"/>
      <c r="G100" s="2"/>
      <c r="H100" s="2"/>
      <c r="J100" s="2"/>
      <c r="K100" s="2"/>
      <c r="L100" s="2"/>
      <c r="M100" s="2"/>
      <c r="N100" s="2"/>
      <c r="O100" s="2"/>
      <c r="P100" s="2"/>
    </row>
    <row r="101" spans="1:25" x14ac:dyDescent="0.2">
      <c r="B101" s="9"/>
      <c r="C101" s="2"/>
      <c r="D101" s="2"/>
      <c r="E101" s="2"/>
      <c r="F101" s="2"/>
      <c r="G101" s="2"/>
      <c r="H101" s="2"/>
      <c r="J101" s="2"/>
      <c r="K101" s="2"/>
      <c r="L101" s="2"/>
      <c r="M101" s="2"/>
      <c r="N101" s="2"/>
      <c r="O101" s="2"/>
      <c r="P101" s="2"/>
    </row>
    <row r="102" spans="1:25" x14ac:dyDescent="0.2">
      <c r="B102" s="9"/>
      <c r="C102" s="2"/>
      <c r="D102" s="2"/>
      <c r="E102" s="2"/>
      <c r="F102" s="2"/>
      <c r="G102" s="2"/>
      <c r="H102" s="2"/>
      <c r="J102" s="2"/>
      <c r="K102" s="2"/>
      <c r="L102" s="2"/>
      <c r="M102" s="2"/>
      <c r="N102" s="2"/>
      <c r="O102" s="2"/>
      <c r="P102" s="2"/>
    </row>
    <row r="103" spans="1:25" x14ac:dyDescent="0.2">
      <c r="B103" s="9"/>
      <c r="C103" s="2"/>
      <c r="D103" s="2"/>
      <c r="E103" s="2"/>
      <c r="F103" s="2"/>
      <c r="G103" s="2"/>
      <c r="H103" s="2"/>
      <c r="J103" s="2"/>
      <c r="K103" s="2"/>
      <c r="L103" s="2"/>
      <c r="M103" s="2"/>
      <c r="N103" s="2"/>
      <c r="O103" s="2"/>
      <c r="P103" s="2"/>
    </row>
    <row r="104" spans="1:25" x14ac:dyDescent="0.2">
      <c r="B104" s="9"/>
      <c r="C104" s="2"/>
      <c r="D104" s="2"/>
      <c r="E104" s="2"/>
      <c r="F104" s="2"/>
      <c r="G104" s="2"/>
      <c r="H104" s="2"/>
      <c r="J104" s="2"/>
      <c r="K104" s="2"/>
      <c r="L104" s="2"/>
      <c r="M104" s="2"/>
      <c r="N104" s="2"/>
      <c r="O104" s="2"/>
      <c r="P104" s="2"/>
    </row>
    <row r="105" spans="1:25" x14ac:dyDescent="0.2">
      <c r="B105" s="9"/>
      <c r="C105" s="2"/>
      <c r="D105" s="2"/>
      <c r="E105" s="2"/>
      <c r="F105" s="2"/>
      <c r="G105" s="2"/>
      <c r="H105" s="2"/>
      <c r="J105" s="2"/>
      <c r="K105" s="2"/>
      <c r="L105" s="2"/>
      <c r="M105" s="2"/>
      <c r="N105" s="2"/>
      <c r="O105" s="2"/>
      <c r="P105" s="2"/>
    </row>
    <row r="106" spans="1:25" x14ac:dyDescent="0.2">
      <c r="B106" s="9"/>
      <c r="C106" s="2"/>
      <c r="D106" s="2"/>
      <c r="E106" s="2"/>
      <c r="F106" s="2"/>
      <c r="G106" s="2"/>
      <c r="H106" s="2"/>
      <c r="J106" s="2"/>
      <c r="K106" s="2"/>
      <c r="L106" s="2"/>
      <c r="M106" s="2"/>
      <c r="N106" s="2"/>
      <c r="O106" s="2"/>
      <c r="P106" s="2"/>
    </row>
    <row r="107" spans="1:25" x14ac:dyDescent="0.2">
      <c r="B107" s="9"/>
      <c r="C107" s="2"/>
      <c r="D107" s="2"/>
      <c r="E107" s="2"/>
      <c r="F107" s="2"/>
      <c r="G107" s="2"/>
      <c r="H107" s="2"/>
      <c r="J107" s="2"/>
      <c r="K107" s="2"/>
      <c r="L107" s="2"/>
      <c r="M107" s="2"/>
      <c r="N107" s="2"/>
      <c r="O107" s="2"/>
      <c r="P107" s="2"/>
    </row>
    <row r="108" spans="1:25" x14ac:dyDescent="0.2">
      <c r="B108" s="79" t="s">
        <v>82</v>
      </c>
      <c r="C108" s="2"/>
      <c r="D108" s="2"/>
      <c r="E108" s="2"/>
      <c r="F108" s="2"/>
      <c r="G108" s="2"/>
      <c r="H108" s="2"/>
      <c r="J108" s="2"/>
      <c r="K108" s="2"/>
      <c r="L108" s="2"/>
      <c r="M108" s="2"/>
      <c r="N108" s="2"/>
      <c r="O108" s="2"/>
      <c r="P108" s="2"/>
    </row>
    <row r="109" spans="1:25" s="80" customFormat="1" x14ac:dyDescent="0.2">
      <c r="A109" s="9"/>
      <c r="B109" s="9"/>
      <c r="C109" s="9" t="s">
        <v>83</v>
      </c>
      <c r="D109" s="9" t="s">
        <v>84</v>
      </c>
      <c r="E109" s="9" t="s">
        <v>85</v>
      </c>
      <c r="F109" s="9"/>
      <c r="G109" s="9"/>
      <c r="H109" s="9" t="s">
        <v>75</v>
      </c>
      <c r="I109" s="9"/>
      <c r="J109" s="9" t="s">
        <v>74</v>
      </c>
      <c r="K109" s="9"/>
      <c r="L109" s="9"/>
      <c r="M109" s="9"/>
      <c r="N109" s="9"/>
      <c r="O109" s="9"/>
      <c r="P109" s="9"/>
      <c r="Q109" s="9"/>
      <c r="R109" s="9"/>
      <c r="S109" s="9"/>
      <c r="T109" s="9"/>
      <c r="U109" s="9"/>
      <c r="V109" s="9"/>
      <c r="W109" s="9"/>
      <c r="X109" s="9"/>
      <c r="Y109" s="9"/>
    </row>
    <row r="110" spans="1:25" x14ac:dyDescent="0.2">
      <c r="B110" s="9"/>
      <c r="C110" s="81" t="s">
        <v>78</v>
      </c>
      <c r="D110" s="81" t="s">
        <v>78</v>
      </c>
      <c r="E110" s="81" t="s">
        <v>78</v>
      </c>
      <c r="F110" s="2"/>
      <c r="G110" s="2"/>
      <c r="H110" s="81" t="s">
        <v>78</v>
      </c>
      <c r="J110" s="2"/>
      <c r="K110" s="2"/>
      <c r="L110" s="2"/>
      <c r="M110" s="2"/>
      <c r="N110" s="2"/>
      <c r="O110" s="2"/>
      <c r="P110" s="2"/>
    </row>
    <row r="111" spans="1:25" x14ac:dyDescent="0.2">
      <c r="B111" s="9"/>
      <c r="C111" s="18" t="s">
        <v>86</v>
      </c>
      <c r="D111" s="2" t="s">
        <v>87</v>
      </c>
      <c r="E111" s="2" t="s">
        <v>88</v>
      </c>
      <c r="F111" s="2"/>
      <c r="G111" s="2"/>
      <c r="H111" s="2" t="s">
        <v>89</v>
      </c>
      <c r="J111" s="2" t="s">
        <v>90</v>
      </c>
      <c r="K111" s="2"/>
      <c r="L111" s="2"/>
      <c r="M111" s="2"/>
      <c r="N111" s="2"/>
      <c r="O111" s="2"/>
      <c r="P111" s="2"/>
    </row>
    <row r="112" spans="1:25" x14ac:dyDescent="0.2">
      <c r="B112" s="9"/>
      <c r="C112" s="2" t="s">
        <v>91</v>
      </c>
      <c r="D112" s="2" t="s">
        <v>92</v>
      </c>
      <c r="E112" s="2" t="s">
        <v>93</v>
      </c>
      <c r="F112" s="2"/>
      <c r="G112" s="2"/>
      <c r="H112" s="2" t="s">
        <v>94</v>
      </c>
      <c r="J112" s="2" t="s">
        <v>95</v>
      </c>
      <c r="K112" s="2"/>
      <c r="L112" s="2"/>
      <c r="M112" s="2"/>
      <c r="N112" s="2"/>
      <c r="O112" s="2"/>
      <c r="P112" s="2"/>
    </row>
    <row r="113" spans="2:16" x14ac:dyDescent="0.2">
      <c r="B113" s="9"/>
      <c r="C113" s="2" t="s">
        <v>96</v>
      </c>
      <c r="D113" s="2" t="s">
        <v>97</v>
      </c>
      <c r="E113" s="2" t="s">
        <v>98</v>
      </c>
      <c r="F113" s="2"/>
      <c r="G113" s="2"/>
      <c r="H113" s="2" t="s">
        <v>99</v>
      </c>
      <c r="J113" s="2"/>
      <c r="K113" s="2"/>
      <c r="L113" s="2"/>
      <c r="M113" s="2"/>
      <c r="N113" s="2"/>
      <c r="O113" s="2"/>
      <c r="P113" s="2"/>
    </row>
    <row r="114" spans="2:16" x14ac:dyDescent="0.2">
      <c r="B114" s="9"/>
      <c r="C114" s="2" t="s">
        <v>100</v>
      </c>
      <c r="D114" s="2" t="s">
        <v>101</v>
      </c>
      <c r="E114" s="2" t="s">
        <v>102</v>
      </c>
      <c r="F114" s="2"/>
      <c r="G114" s="2"/>
      <c r="H114" s="2" t="s">
        <v>103</v>
      </c>
      <c r="J114" s="2"/>
      <c r="K114" s="2"/>
      <c r="L114" s="2"/>
      <c r="M114" s="2"/>
      <c r="N114" s="2"/>
      <c r="O114" s="2"/>
      <c r="P114" s="2"/>
    </row>
    <row r="115" spans="2:16" x14ac:dyDescent="0.2">
      <c r="B115" s="9"/>
      <c r="C115" s="2" t="s">
        <v>104</v>
      </c>
      <c r="D115" s="2"/>
      <c r="E115" s="2" t="s">
        <v>105</v>
      </c>
      <c r="F115" s="2"/>
      <c r="G115" s="2"/>
      <c r="H115" s="2" t="s">
        <v>105</v>
      </c>
      <c r="J115" s="2"/>
      <c r="K115" s="2"/>
      <c r="L115" s="2"/>
      <c r="M115" s="2"/>
      <c r="N115" s="2"/>
      <c r="O115" s="2"/>
      <c r="P115" s="2"/>
    </row>
    <row r="116" spans="2:16" x14ac:dyDescent="0.2">
      <c r="B116" s="9"/>
      <c r="C116" s="2" t="s">
        <v>106</v>
      </c>
      <c r="D116" s="2"/>
      <c r="E116" s="2"/>
      <c r="F116" s="2"/>
      <c r="G116" s="2"/>
      <c r="H116" s="2"/>
      <c r="J116" s="2"/>
      <c r="K116" s="2"/>
      <c r="L116" s="2"/>
      <c r="M116" s="2"/>
      <c r="N116" s="2"/>
      <c r="O116" s="2"/>
      <c r="P116" s="2"/>
    </row>
    <row r="117" spans="2:16" x14ac:dyDescent="0.2">
      <c r="B117" s="9"/>
      <c r="C117" s="2" t="s">
        <v>107</v>
      </c>
      <c r="D117" s="2"/>
      <c r="E117" s="2"/>
      <c r="F117" s="2"/>
      <c r="G117" s="2"/>
      <c r="H117" s="2"/>
      <c r="J117" s="2"/>
      <c r="K117" s="2"/>
      <c r="L117" s="2"/>
      <c r="M117" s="2"/>
      <c r="N117" s="2"/>
      <c r="O117" s="2"/>
      <c r="P117" s="2"/>
    </row>
    <row r="118" spans="2:16" x14ac:dyDescent="0.2">
      <c r="B118" s="9"/>
      <c r="C118" s="2" t="s">
        <v>108</v>
      </c>
      <c r="D118" s="2"/>
      <c r="E118" s="2"/>
      <c r="F118" s="2"/>
      <c r="G118" s="2"/>
      <c r="H118" s="2"/>
      <c r="J118" s="2"/>
      <c r="K118" s="2"/>
      <c r="L118" s="2"/>
      <c r="M118" s="2"/>
      <c r="N118" s="2"/>
      <c r="O118" s="2"/>
      <c r="P118" s="2"/>
    </row>
    <row r="119" spans="2:16" x14ac:dyDescent="0.2">
      <c r="B119" s="9"/>
      <c r="C119" s="18" t="s">
        <v>109</v>
      </c>
      <c r="D119" s="2"/>
      <c r="E119" s="2"/>
      <c r="F119" s="2"/>
      <c r="G119" s="2"/>
      <c r="H119" s="2"/>
      <c r="J119" s="2"/>
      <c r="K119" s="2"/>
      <c r="L119" s="2"/>
      <c r="M119" s="2"/>
      <c r="N119" s="2"/>
      <c r="O119" s="2"/>
      <c r="P119" s="2"/>
    </row>
    <row r="120" spans="2:16" x14ac:dyDescent="0.2">
      <c r="B120" s="9"/>
    </row>
    <row r="121" spans="2:16" x14ac:dyDescent="0.2">
      <c r="B121" s="9"/>
    </row>
    <row r="122" spans="2:16" x14ac:dyDescent="0.2">
      <c r="B122" s="9"/>
    </row>
    <row r="123" spans="2:16" x14ac:dyDescent="0.2">
      <c r="B123" s="9"/>
    </row>
    <row r="124" spans="2:16" x14ac:dyDescent="0.2">
      <c r="B124" s="9"/>
    </row>
    <row r="125" spans="2:16" x14ac:dyDescent="0.2">
      <c r="B125" s="9"/>
    </row>
    <row r="126" spans="2:16" x14ac:dyDescent="0.2">
      <c r="B126" s="9"/>
    </row>
    <row r="127" spans="2:16" x14ac:dyDescent="0.2">
      <c r="B127" s="9"/>
    </row>
    <row r="128" spans="2:16"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sheetData>
  <sheetProtection formatCells="0" formatRows="0" insertRows="0" insertHyperlinks="0" deleteRows="0" selectLockedCells="1"/>
  <mergeCells count="52">
    <mergeCell ref="N48:P48"/>
    <mergeCell ref="N49:P49"/>
    <mergeCell ref="N50:P50"/>
    <mergeCell ref="N51:P51"/>
    <mergeCell ref="N52:P52"/>
    <mergeCell ref="N47:P47"/>
    <mergeCell ref="N34:P34"/>
    <mergeCell ref="N35:P35"/>
    <mergeCell ref="N36:P36"/>
    <mergeCell ref="N37:P37"/>
    <mergeCell ref="N38:P38"/>
    <mergeCell ref="N39:P39"/>
    <mergeCell ref="N40:P40"/>
    <mergeCell ref="N41:P41"/>
    <mergeCell ref="N42:P42"/>
    <mergeCell ref="N43:P43"/>
    <mergeCell ref="B45:P45"/>
    <mergeCell ref="N33:P33"/>
    <mergeCell ref="B17:C17"/>
    <mergeCell ref="D17:E17"/>
    <mergeCell ref="B20:P20"/>
    <mergeCell ref="J22:P22"/>
    <mergeCell ref="J23:P23"/>
    <mergeCell ref="J24:P24"/>
    <mergeCell ref="J25:P25"/>
    <mergeCell ref="J26:P26"/>
    <mergeCell ref="J27:P27"/>
    <mergeCell ref="J28:P28"/>
    <mergeCell ref="B31:P31"/>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4:H42 H48:H52">
    <cfRule type="cellIs" dxfId="6" priority="2" stopIfTrue="1" operator="equal">
      <formula>0</formula>
    </cfRule>
  </conditionalFormatting>
  <conditionalFormatting sqref="G34:G42 G48:G52">
    <cfRule type="cellIs" dxfId="5" priority="1" stopIfTrue="1" operator="equal">
      <formula>1</formula>
    </cfRule>
  </conditionalFormatting>
  <dataValidations count="7">
    <dataValidation type="list" allowBlank="1" showInputMessage="1" showErrorMessage="1" sqref="L65548:L65586 L48:L51 JH48:JH50 TD48:TD50 ACZ48:ACZ50 AMV48:AMV50 AWR48:AWR50 BGN48:BGN50 BQJ48:BQJ50 CAF48:CAF50 CKB48:CKB50 CTX48:CTX50 DDT48:DDT50 DNP48:DNP50 DXL48:DXL50 EHH48:EHH50 ERD48:ERD50 FAZ48:FAZ50 FKV48:FKV50 FUR48:FUR50 GEN48:GEN50 GOJ48:GOJ50 GYF48:GYF50 HIB48:HIB50 HRX48:HRX50 IBT48:IBT50 ILP48:ILP50 IVL48:IVL50 JFH48:JFH50 JPD48:JPD50 JYZ48:JYZ50 KIV48:KIV50 KSR48:KSR50 LCN48:LCN50 LMJ48:LMJ50 LWF48:LWF50 MGB48:MGB50 MPX48:MPX50 MZT48:MZT50 NJP48:NJP50 NTL48:NTL50 ODH48:ODH50 OND48:OND50 OWZ48:OWZ50 PGV48:PGV50 PQR48:PQR50 QAN48:QAN50 QKJ48:QKJ50 QUF48:QUF50 REB48:REB50 RNX48:RNX50 RXT48:RXT50 SHP48:SHP50 SRL48:SRL50 TBH48:TBH50 TLD48:TLD50 TUZ48:TUZ50 UEV48:UEV50 UOR48:UOR50 UYN48:UYN50 VIJ48:VIJ50 VSF48:VSF50 WCB48:WCB50 WLX48:WLX50 WVT48:WVT50 JH65548:JH65586 TD65548:TD65586 ACZ65548:ACZ65586 AMV65548:AMV65586 AWR65548:AWR65586 BGN65548:BGN65586 BQJ65548:BQJ65586 CAF65548:CAF65586 CKB65548:CKB65586 CTX65548:CTX65586 DDT65548:DDT65586 DNP65548:DNP65586 DXL65548:DXL65586 EHH65548:EHH65586 ERD65548:ERD65586 FAZ65548:FAZ65586 FKV65548:FKV65586 FUR65548:FUR65586 GEN65548:GEN65586 GOJ65548:GOJ65586 GYF65548:GYF65586 HIB65548:HIB65586 HRX65548:HRX65586 IBT65548:IBT65586 ILP65548:ILP65586 IVL65548:IVL65586 JFH65548:JFH65586 JPD65548:JPD65586 JYZ65548:JYZ65586 KIV65548:KIV65586 KSR65548:KSR65586 LCN65548:LCN65586 LMJ65548:LMJ65586 LWF65548:LWF65586 MGB65548:MGB65586 MPX65548:MPX65586 MZT65548:MZT65586 NJP65548:NJP65586 NTL65548:NTL65586 ODH65548:ODH65586 OND65548:OND65586 OWZ65548:OWZ65586 PGV65548:PGV65586 PQR65548:PQR65586 QAN65548:QAN65586 QKJ65548:QKJ65586 QUF65548:QUF65586 REB65548:REB65586 RNX65548:RNX65586 RXT65548:RXT65586 SHP65548:SHP65586 SRL65548:SRL65586 TBH65548:TBH65586 TLD65548:TLD65586 TUZ65548:TUZ65586 UEV65548:UEV65586 UOR65548:UOR65586 UYN65548:UYN65586 VIJ65548:VIJ65586 VSF65548:VSF65586 WCB65548:WCB65586 WLX65548:WLX65586 WVT65548:WVT65586 L131084:L131122 JH131084:JH131122 TD131084:TD131122 ACZ131084:ACZ131122 AMV131084:AMV131122 AWR131084:AWR131122 BGN131084:BGN131122 BQJ131084:BQJ131122 CAF131084:CAF131122 CKB131084:CKB131122 CTX131084:CTX131122 DDT131084:DDT131122 DNP131084:DNP131122 DXL131084:DXL131122 EHH131084:EHH131122 ERD131084:ERD131122 FAZ131084:FAZ131122 FKV131084:FKV131122 FUR131084:FUR131122 GEN131084:GEN131122 GOJ131084:GOJ131122 GYF131084:GYF131122 HIB131084:HIB131122 HRX131084:HRX131122 IBT131084:IBT131122 ILP131084:ILP131122 IVL131084:IVL131122 JFH131084:JFH131122 JPD131084:JPD131122 JYZ131084:JYZ131122 KIV131084:KIV131122 KSR131084:KSR131122 LCN131084:LCN131122 LMJ131084:LMJ131122 LWF131084:LWF131122 MGB131084:MGB131122 MPX131084:MPX131122 MZT131084:MZT131122 NJP131084:NJP131122 NTL131084:NTL131122 ODH131084:ODH131122 OND131084:OND131122 OWZ131084:OWZ131122 PGV131084:PGV131122 PQR131084:PQR131122 QAN131084:QAN131122 QKJ131084:QKJ131122 QUF131084:QUF131122 REB131084:REB131122 RNX131084:RNX131122 RXT131084:RXT131122 SHP131084:SHP131122 SRL131084:SRL131122 TBH131084:TBH131122 TLD131084:TLD131122 TUZ131084:TUZ131122 UEV131084:UEV131122 UOR131084:UOR131122 UYN131084:UYN131122 VIJ131084:VIJ131122 VSF131084:VSF131122 WCB131084:WCB131122 WLX131084:WLX131122 WVT131084:WVT131122 L196620:L196658 JH196620:JH196658 TD196620:TD196658 ACZ196620:ACZ196658 AMV196620:AMV196658 AWR196620:AWR196658 BGN196620:BGN196658 BQJ196620:BQJ196658 CAF196620:CAF196658 CKB196620:CKB196658 CTX196620:CTX196658 DDT196620:DDT196658 DNP196620:DNP196658 DXL196620:DXL196658 EHH196620:EHH196658 ERD196620:ERD196658 FAZ196620:FAZ196658 FKV196620:FKV196658 FUR196620:FUR196658 GEN196620:GEN196658 GOJ196620:GOJ196658 GYF196620:GYF196658 HIB196620:HIB196658 HRX196620:HRX196658 IBT196620:IBT196658 ILP196620:ILP196658 IVL196620:IVL196658 JFH196620:JFH196658 JPD196620:JPD196658 JYZ196620:JYZ196658 KIV196620:KIV196658 KSR196620:KSR196658 LCN196620:LCN196658 LMJ196620:LMJ196658 LWF196620:LWF196658 MGB196620:MGB196658 MPX196620:MPX196658 MZT196620:MZT196658 NJP196620:NJP196658 NTL196620:NTL196658 ODH196620:ODH196658 OND196620:OND196658 OWZ196620:OWZ196658 PGV196620:PGV196658 PQR196620:PQR196658 QAN196620:QAN196658 QKJ196620:QKJ196658 QUF196620:QUF196658 REB196620:REB196658 RNX196620:RNX196658 RXT196620:RXT196658 SHP196620:SHP196658 SRL196620:SRL196658 TBH196620:TBH196658 TLD196620:TLD196658 TUZ196620:TUZ196658 UEV196620:UEV196658 UOR196620:UOR196658 UYN196620:UYN196658 VIJ196620:VIJ196658 VSF196620:VSF196658 WCB196620:WCB196658 WLX196620:WLX196658 WVT196620:WVT196658 L262156:L262194 JH262156:JH262194 TD262156:TD262194 ACZ262156:ACZ262194 AMV262156:AMV262194 AWR262156:AWR262194 BGN262156:BGN262194 BQJ262156:BQJ262194 CAF262156:CAF262194 CKB262156:CKB262194 CTX262156:CTX262194 DDT262156:DDT262194 DNP262156:DNP262194 DXL262156:DXL262194 EHH262156:EHH262194 ERD262156:ERD262194 FAZ262156:FAZ262194 FKV262156:FKV262194 FUR262156:FUR262194 GEN262156:GEN262194 GOJ262156:GOJ262194 GYF262156:GYF262194 HIB262156:HIB262194 HRX262156:HRX262194 IBT262156:IBT262194 ILP262156:ILP262194 IVL262156:IVL262194 JFH262156:JFH262194 JPD262156:JPD262194 JYZ262156:JYZ262194 KIV262156:KIV262194 KSR262156:KSR262194 LCN262156:LCN262194 LMJ262156:LMJ262194 LWF262156:LWF262194 MGB262156:MGB262194 MPX262156:MPX262194 MZT262156:MZT262194 NJP262156:NJP262194 NTL262156:NTL262194 ODH262156:ODH262194 OND262156:OND262194 OWZ262156:OWZ262194 PGV262156:PGV262194 PQR262156:PQR262194 QAN262156:QAN262194 QKJ262156:QKJ262194 QUF262156:QUF262194 REB262156:REB262194 RNX262156:RNX262194 RXT262156:RXT262194 SHP262156:SHP262194 SRL262156:SRL262194 TBH262156:TBH262194 TLD262156:TLD262194 TUZ262156:TUZ262194 UEV262156:UEV262194 UOR262156:UOR262194 UYN262156:UYN262194 VIJ262156:VIJ262194 VSF262156:VSF262194 WCB262156:WCB262194 WLX262156:WLX262194 WVT262156:WVT262194 L327692:L327730 JH327692:JH327730 TD327692:TD327730 ACZ327692:ACZ327730 AMV327692:AMV327730 AWR327692:AWR327730 BGN327692:BGN327730 BQJ327692:BQJ327730 CAF327692:CAF327730 CKB327692:CKB327730 CTX327692:CTX327730 DDT327692:DDT327730 DNP327692:DNP327730 DXL327692:DXL327730 EHH327692:EHH327730 ERD327692:ERD327730 FAZ327692:FAZ327730 FKV327692:FKV327730 FUR327692:FUR327730 GEN327692:GEN327730 GOJ327692:GOJ327730 GYF327692:GYF327730 HIB327692:HIB327730 HRX327692:HRX327730 IBT327692:IBT327730 ILP327692:ILP327730 IVL327692:IVL327730 JFH327692:JFH327730 JPD327692:JPD327730 JYZ327692:JYZ327730 KIV327692:KIV327730 KSR327692:KSR327730 LCN327692:LCN327730 LMJ327692:LMJ327730 LWF327692:LWF327730 MGB327692:MGB327730 MPX327692:MPX327730 MZT327692:MZT327730 NJP327692:NJP327730 NTL327692:NTL327730 ODH327692:ODH327730 OND327692:OND327730 OWZ327692:OWZ327730 PGV327692:PGV327730 PQR327692:PQR327730 QAN327692:QAN327730 QKJ327692:QKJ327730 QUF327692:QUF327730 REB327692:REB327730 RNX327692:RNX327730 RXT327692:RXT327730 SHP327692:SHP327730 SRL327692:SRL327730 TBH327692:TBH327730 TLD327692:TLD327730 TUZ327692:TUZ327730 UEV327692:UEV327730 UOR327692:UOR327730 UYN327692:UYN327730 VIJ327692:VIJ327730 VSF327692:VSF327730 WCB327692:WCB327730 WLX327692:WLX327730 WVT327692:WVT327730 L393228:L393266 JH393228:JH393266 TD393228:TD393266 ACZ393228:ACZ393266 AMV393228:AMV393266 AWR393228:AWR393266 BGN393228:BGN393266 BQJ393228:BQJ393266 CAF393228:CAF393266 CKB393228:CKB393266 CTX393228:CTX393266 DDT393228:DDT393266 DNP393228:DNP393266 DXL393228:DXL393266 EHH393228:EHH393266 ERD393228:ERD393266 FAZ393228:FAZ393266 FKV393228:FKV393266 FUR393228:FUR393266 GEN393228:GEN393266 GOJ393228:GOJ393266 GYF393228:GYF393266 HIB393228:HIB393266 HRX393228:HRX393266 IBT393228:IBT393266 ILP393228:ILP393266 IVL393228:IVL393266 JFH393228:JFH393266 JPD393228:JPD393266 JYZ393228:JYZ393266 KIV393228:KIV393266 KSR393228:KSR393266 LCN393228:LCN393266 LMJ393228:LMJ393266 LWF393228:LWF393266 MGB393228:MGB393266 MPX393228:MPX393266 MZT393228:MZT393266 NJP393228:NJP393266 NTL393228:NTL393266 ODH393228:ODH393266 OND393228:OND393266 OWZ393228:OWZ393266 PGV393228:PGV393266 PQR393228:PQR393266 QAN393228:QAN393266 QKJ393228:QKJ393266 QUF393228:QUF393266 REB393228:REB393266 RNX393228:RNX393266 RXT393228:RXT393266 SHP393228:SHP393266 SRL393228:SRL393266 TBH393228:TBH393266 TLD393228:TLD393266 TUZ393228:TUZ393266 UEV393228:UEV393266 UOR393228:UOR393266 UYN393228:UYN393266 VIJ393228:VIJ393266 VSF393228:VSF393266 WCB393228:WCB393266 WLX393228:WLX393266 WVT393228:WVT393266 L458764:L458802 JH458764:JH458802 TD458764:TD458802 ACZ458764:ACZ458802 AMV458764:AMV458802 AWR458764:AWR458802 BGN458764:BGN458802 BQJ458764:BQJ458802 CAF458764:CAF458802 CKB458764:CKB458802 CTX458764:CTX458802 DDT458764:DDT458802 DNP458764:DNP458802 DXL458764:DXL458802 EHH458764:EHH458802 ERD458764:ERD458802 FAZ458764:FAZ458802 FKV458764:FKV458802 FUR458764:FUR458802 GEN458764:GEN458802 GOJ458764:GOJ458802 GYF458764:GYF458802 HIB458764:HIB458802 HRX458764:HRX458802 IBT458764:IBT458802 ILP458764:ILP458802 IVL458764:IVL458802 JFH458764:JFH458802 JPD458764:JPD458802 JYZ458764:JYZ458802 KIV458764:KIV458802 KSR458764:KSR458802 LCN458764:LCN458802 LMJ458764:LMJ458802 LWF458764:LWF458802 MGB458764:MGB458802 MPX458764:MPX458802 MZT458764:MZT458802 NJP458764:NJP458802 NTL458764:NTL458802 ODH458764:ODH458802 OND458764:OND458802 OWZ458764:OWZ458802 PGV458764:PGV458802 PQR458764:PQR458802 QAN458764:QAN458802 QKJ458764:QKJ458802 QUF458764:QUF458802 REB458764:REB458802 RNX458764:RNX458802 RXT458764:RXT458802 SHP458764:SHP458802 SRL458764:SRL458802 TBH458764:TBH458802 TLD458764:TLD458802 TUZ458764:TUZ458802 UEV458764:UEV458802 UOR458764:UOR458802 UYN458764:UYN458802 VIJ458764:VIJ458802 VSF458764:VSF458802 WCB458764:WCB458802 WLX458764:WLX458802 WVT458764:WVT458802 L524300:L524338 JH524300:JH524338 TD524300:TD524338 ACZ524300:ACZ524338 AMV524300:AMV524338 AWR524300:AWR524338 BGN524300:BGN524338 BQJ524300:BQJ524338 CAF524300:CAF524338 CKB524300:CKB524338 CTX524300:CTX524338 DDT524300:DDT524338 DNP524300:DNP524338 DXL524300:DXL524338 EHH524300:EHH524338 ERD524300:ERD524338 FAZ524300:FAZ524338 FKV524300:FKV524338 FUR524300:FUR524338 GEN524300:GEN524338 GOJ524300:GOJ524338 GYF524300:GYF524338 HIB524300:HIB524338 HRX524300:HRX524338 IBT524300:IBT524338 ILP524300:ILP524338 IVL524300:IVL524338 JFH524300:JFH524338 JPD524300:JPD524338 JYZ524300:JYZ524338 KIV524300:KIV524338 KSR524300:KSR524338 LCN524300:LCN524338 LMJ524300:LMJ524338 LWF524300:LWF524338 MGB524300:MGB524338 MPX524300:MPX524338 MZT524300:MZT524338 NJP524300:NJP524338 NTL524300:NTL524338 ODH524300:ODH524338 OND524300:OND524338 OWZ524300:OWZ524338 PGV524300:PGV524338 PQR524300:PQR524338 QAN524300:QAN524338 QKJ524300:QKJ524338 QUF524300:QUF524338 REB524300:REB524338 RNX524300:RNX524338 RXT524300:RXT524338 SHP524300:SHP524338 SRL524300:SRL524338 TBH524300:TBH524338 TLD524300:TLD524338 TUZ524300:TUZ524338 UEV524300:UEV524338 UOR524300:UOR524338 UYN524300:UYN524338 VIJ524300:VIJ524338 VSF524300:VSF524338 WCB524300:WCB524338 WLX524300:WLX524338 WVT524300:WVT524338 L589836:L589874 JH589836:JH589874 TD589836:TD589874 ACZ589836:ACZ589874 AMV589836:AMV589874 AWR589836:AWR589874 BGN589836:BGN589874 BQJ589836:BQJ589874 CAF589836:CAF589874 CKB589836:CKB589874 CTX589836:CTX589874 DDT589836:DDT589874 DNP589836:DNP589874 DXL589836:DXL589874 EHH589836:EHH589874 ERD589836:ERD589874 FAZ589836:FAZ589874 FKV589836:FKV589874 FUR589836:FUR589874 GEN589836:GEN589874 GOJ589836:GOJ589874 GYF589836:GYF589874 HIB589836:HIB589874 HRX589836:HRX589874 IBT589836:IBT589874 ILP589836:ILP589874 IVL589836:IVL589874 JFH589836:JFH589874 JPD589836:JPD589874 JYZ589836:JYZ589874 KIV589836:KIV589874 KSR589836:KSR589874 LCN589836:LCN589874 LMJ589836:LMJ589874 LWF589836:LWF589874 MGB589836:MGB589874 MPX589836:MPX589874 MZT589836:MZT589874 NJP589836:NJP589874 NTL589836:NTL589874 ODH589836:ODH589874 OND589836:OND589874 OWZ589836:OWZ589874 PGV589836:PGV589874 PQR589836:PQR589874 QAN589836:QAN589874 QKJ589836:QKJ589874 QUF589836:QUF589874 REB589836:REB589874 RNX589836:RNX589874 RXT589836:RXT589874 SHP589836:SHP589874 SRL589836:SRL589874 TBH589836:TBH589874 TLD589836:TLD589874 TUZ589836:TUZ589874 UEV589836:UEV589874 UOR589836:UOR589874 UYN589836:UYN589874 VIJ589836:VIJ589874 VSF589836:VSF589874 WCB589836:WCB589874 WLX589836:WLX589874 WVT589836:WVT589874 L655372:L655410 JH655372:JH655410 TD655372:TD655410 ACZ655372:ACZ655410 AMV655372:AMV655410 AWR655372:AWR655410 BGN655372:BGN655410 BQJ655372:BQJ655410 CAF655372:CAF655410 CKB655372:CKB655410 CTX655372:CTX655410 DDT655372:DDT655410 DNP655372:DNP655410 DXL655372:DXL655410 EHH655372:EHH655410 ERD655372:ERD655410 FAZ655372:FAZ655410 FKV655372:FKV655410 FUR655372:FUR655410 GEN655372:GEN655410 GOJ655372:GOJ655410 GYF655372:GYF655410 HIB655372:HIB655410 HRX655372:HRX655410 IBT655372:IBT655410 ILP655372:ILP655410 IVL655372:IVL655410 JFH655372:JFH655410 JPD655372:JPD655410 JYZ655372:JYZ655410 KIV655372:KIV655410 KSR655372:KSR655410 LCN655372:LCN655410 LMJ655372:LMJ655410 LWF655372:LWF655410 MGB655372:MGB655410 MPX655372:MPX655410 MZT655372:MZT655410 NJP655372:NJP655410 NTL655372:NTL655410 ODH655372:ODH655410 OND655372:OND655410 OWZ655372:OWZ655410 PGV655372:PGV655410 PQR655372:PQR655410 QAN655372:QAN655410 QKJ655372:QKJ655410 QUF655372:QUF655410 REB655372:REB655410 RNX655372:RNX655410 RXT655372:RXT655410 SHP655372:SHP655410 SRL655372:SRL655410 TBH655372:TBH655410 TLD655372:TLD655410 TUZ655372:TUZ655410 UEV655372:UEV655410 UOR655372:UOR655410 UYN655372:UYN655410 VIJ655372:VIJ655410 VSF655372:VSF655410 WCB655372:WCB655410 WLX655372:WLX655410 WVT655372:WVT655410 L720908:L720946 JH720908:JH720946 TD720908:TD720946 ACZ720908:ACZ720946 AMV720908:AMV720946 AWR720908:AWR720946 BGN720908:BGN720946 BQJ720908:BQJ720946 CAF720908:CAF720946 CKB720908:CKB720946 CTX720908:CTX720946 DDT720908:DDT720946 DNP720908:DNP720946 DXL720908:DXL720946 EHH720908:EHH720946 ERD720908:ERD720946 FAZ720908:FAZ720946 FKV720908:FKV720946 FUR720908:FUR720946 GEN720908:GEN720946 GOJ720908:GOJ720946 GYF720908:GYF720946 HIB720908:HIB720946 HRX720908:HRX720946 IBT720908:IBT720946 ILP720908:ILP720946 IVL720908:IVL720946 JFH720908:JFH720946 JPD720908:JPD720946 JYZ720908:JYZ720946 KIV720908:KIV720946 KSR720908:KSR720946 LCN720908:LCN720946 LMJ720908:LMJ720946 LWF720908:LWF720946 MGB720908:MGB720946 MPX720908:MPX720946 MZT720908:MZT720946 NJP720908:NJP720946 NTL720908:NTL720946 ODH720908:ODH720946 OND720908:OND720946 OWZ720908:OWZ720946 PGV720908:PGV720946 PQR720908:PQR720946 QAN720908:QAN720946 QKJ720908:QKJ720946 QUF720908:QUF720946 REB720908:REB720946 RNX720908:RNX720946 RXT720908:RXT720946 SHP720908:SHP720946 SRL720908:SRL720946 TBH720908:TBH720946 TLD720908:TLD720946 TUZ720908:TUZ720946 UEV720908:UEV720946 UOR720908:UOR720946 UYN720908:UYN720946 VIJ720908:VIJ720946 VSF720908:VSF720946 WCB720908:WCB720946 WLX720908:WLX720946 WVT720908:WVT720946 L786444:L786482 JH786444:JH786482 TD786444:TD786482 ACZ786444:ACZ786482 AMV786444:AMV786482 AWR786444:AWR786482 BGN786444:BGN786482 BQJ786444:BQJ786482 CAF786444:CAF786482 CKB786444:CKB786482 CTX786444:CTX786482 DDT786444:DDT786482 DNP786444:DNP786482 DXL786444:DXL786482 EHH786444:EHH786482 ERD786444:ERD786482 FAZ786444:FAZ786482 FKV786444:FKV786482 FUR786444:FUR786482 GEN786444:GEN786482 GOJ786444:GOJ786482 GYF786444:GYF786482 HIB786444:HIB786482 HRX786444:HRX786482 IBT786444:IBT786482 ILP786444:ILP786482 IVL786444:IVL786482 JFH786444:JFH786482 JPD786444:JPD786482 JYZ786444:JYZ786482 KIV786444:KIV786482 KSR786444:KSR786482 LCN786444:LCN786482 LMJ786444:LMJ786482 LWF786444:LWF786482 MGB786444:MGB786482 MPX786444:MPX786482 MZT786444:MZT786482 NJP786444:NJP786482 NTL786444:NTL786482 ODH786444:ODH786482 OND786444:OND786482 OWZ786444:OWZ786482 PGV786444:PGV786482 PQR786444:PQR786482 QAN786444:QAN786482 QKJ786444:QKJ786482 QUF786444:QUF786482 REB786444:REB786482 RNX786444:RNX786482 RXT786444:RXT786482 SHP786444:SHP786482 SRL786444:SRL786482 TBH786444:TBH786482 TLD786444:TLD786482 TUZ786444:TUZ786482 UEV786444:UEV786482 UOR786444:UOR786482 UYN786444:UYN786482 VIJ786444:VIJ786482 VSF786444:VSF786482 WCB786444:WCB786482 WLX786444:WLX786482 WVT786444:WVT786482 L851980:L852018 JH851980:JH852018 TD851980:TD852018 ACZ851980:ACZ852018 AMV851980:AMV852018 AWR851980:AWR852018 BGN851980:BGN852018 BQJ851980:BQJ852018 CAF851980:CAF852018 CKB851980:CKB852018 CTX851980:CTX852018 DDT851980:DDT852018 DNP851980:DNP852018 DXL851980:DXL852018 EHH851980:EHH852018 ERD851980:ERD852018 FAZ851980:FAZ852018 FKV851980:FKV852018 FUR851980:FUR852018 GEN851980:GEN852018 GOJ851980:GOJ852018 GYF851980:GYF852018 HIB851980:HIB852018 HRX851980:HRX852018 IBT851980:IBT852018 ILP851980:ILP852018 IVL851980:IVL852018 JFH851980:JFH852018 JPD851980:JPD852018 JYZ851980:JYZ852018 KIV851980:KIV852018 KSR851980:KSR852018 LCN851980:LCN852018 LMJ851980:LMJ852018 LWF851980:LWF852018 MGB851980:MGB852018 MPX851980:MPX852018 MZT851980:MZT852018 NJP851980:NJP852018 NTL851980:NTL852018 ODH851980:ODH852018 OND851980:OND852018 OWZ851980:OWZ852018 PGV851980:PGV852018 PQR851980:PQR852018 QAN851980:QAN852018 QKJ851980:QKJ852018 QUF851980:QUF852018 REB851980:REB852018 RNX851980:RNX852018 RXT851980:RXT852018 SHP851980:SHP852018 SRL851980:SRL852018 TBH851980:TBH852018 TLD851980:TLD852018 TUZ851980:TUZ852018 UEV851980:UEV852018 UOR851980:UOR852018 UYN851980:UYN852018 VIJ851980:VIJ852018 VSF851980:VSF852018 WCB851980:WCB852018 WLX851980:WLX852018 WVT851980:WVT852018 L917516:L917554 JH917516:JH917554 TD917516:TD917554 ACZ917516:ACZ917554 AMV917516:AMV917554 AWR917516:AWR917554 BGN917516:BGN917554 BQJ917516:BQJ917554 CAF917516:CAF917554 CKB917516:CKB917554 CTX917516:CTX917554 DDT917516:DDT917554 DNP917516:DNP917554 DXL917516:DXL917554 EHH917516:EHH917554 ERD917516:ERD917554 FAZ917516:FAZ917554 FKV917516:FKV917554 FUR917516:FUR917554 GEN917516:GEN917554 GOJ917516:GOJ917554 GYF917516:GYF917554 HIB917516:HIB917554 HRX917516:HRX917554 IBT917516:IBT917554 ILP917516:ILP917554 IVL917516:IVL917554 JFH917516:JFH917554 JPD917516:JPD917554 JYZ917516:JYZ917554 KIV917516:KIV917554 KSR917516:KSR917554 LCN917516:LCN917554 LMJ917516:LMJ917554 LWF917516:LWF917554 MGB917516:MGB917554 MPX917516:MPX917554 MZT917516:MZT917554 NJP917516:NJP917554 NTL917516:NTL917554 ODH917516:ODH917554 OND917516:OND917554 OWZ917516:OWZ917554 PGV917516:PGV917554 PQR917516:PQR917554 QAN917516:QAN917554 QKJ917516:QKJ917554 QUF917516:QUF917554 REB917516:REB917554 RNX917516:RNX917554 RXT917516:RXT917554 SHP917516:SHP917554 SRL917516:SRL917554 TBH917516:TBH917554 TLD917516:TLD917554 TUZ917516:TUZ917554 UEV917516:UEV917554 UOR917516:UOR917554 UYN917516:UYN917554 VIJ917516:VIJ917554 VSF917516:VSF917554 WCB917516:WCB917554 WLX917516:WLX917554 WVT917516:WVT917554 L983052:L983090 JH983052:JH983090 TD983052:TD983090 ACZ983052:ACZ983090 AMV983052:AMV983090 AWR983052:AWR983090 BGN983052:BGN983090 BQJ983052:BQJ983090 CAF983052:CAF983090 CKB983052:CKB983090 CTX983052:CTX983090 DDT983052:DDT983090 DNP983052:DNP983090 DXL983052:DXL983090 EHH983052:EHH983090 ERD983052:ERD983090 FAZ983052:FAZ983090 FKV983052:FKV983090 FUR983052:FUR983090 GEN983052:GEN983090 GOJ983052:GOJ983090 GYF983052:GYF983090 HIB983052:HIB983090 HRX983052:HRX983090 IBT983052:IBT983090 ILP983052:ILP983090 IVL983052:IVL983090 JFH983052:JFH983090 JPD983052:JPD983090 JYZ983052:JYZ983090 KIV983052:KIV983090 KSR983052:KSR983090 LCN983052:LCN983090 LMJ983052:LMJ983090 LWF983052:LWF983090 MGB983052:MGB983090 MPX983052:MPX983090 MZT983052:MZT983090 NJP983052:NJP983090 NTL983052:NTL983090 ODH983052:ODH983090 OND983052:OND983090 OWZ983052:OWZ983090 PGV983052:PGV983090 PQR983052:PQR983090 QAN983052:QAN983090 QKJ983052:QKJ983090 QUF983052:QUF983090 REB983052:REB983090 RNX983052:RNX983090 RXT983052:RXT983090 SHP983052:SHP983090 SRL983052:SRL983090 TBH983052:TBH983090 TLD983052:TLD983090 TUZ983052:TUZ983090 UEV983052:UEV983090 UOR983052:UOR983090 UYN983052:UYN983090 VIJ983052:VIJ983090 VSF983052:VSF983090 WCB983052:WCB983090 WLX983052:WLX983090 WVT983052:WVT983090 L34:L42 JH34:JH41 TD34:TD41 ACZ34:ACZ41 AMV34:AMV41 AWR34:AWR41 BGN34:BGN41 BQJ34:BQJ41 CAF34:CAF41 CKB34:CKB41 CTX34:CTX41 DDT34:DDT41 DNP34:DNP41 DXL34:DXL41 EHH34:EHH41 ERD34:ERD41 FAZ34:FAZ41 FKV34:FKV41 FUR34:FUR41 GEN34:GEN41 GOJ34:GOJ41 GYF34:GYF41 HIB34:HIB41 HRX34:HRX41 IBT34:IBT41 ILP34:ILP41 IVL34:IVL41 JFH34:JFH41 JPD34:JPD41 JYZ34:JYZ41 KIV34:KIV41 KSR34:KSR41 LCN34:LCN41 LMJ34:LMJ41 LWF34:LWF41 MGB34:MGB41 MPX34:MPX41 MZT34:MZT41 NJP34:NJP41 NTL34:NTL41 ODH34:ODH41 OND34:OND41 OWZ34:OWZ41 PGV34:PGV41 PQR34:PQR41 QAN34:QAN41 QKJ34:QKJ41 QUF34:QUF41 REB34:REB41 RNX34:RNX41 RXT34:RXT41 SHP34:SHP41 SRL34:SRL41 TBH34:TBH41 TLD34:TLD41 TUZ34:TUZ41 UEV34:UEV41 UOR34:UOR41 UYN34:UYN41 VIJ34:VIJ41 VSF34:VSF41 WCB34:WCB41 WLX34:WLX41 WVT34:WVT41 L65534:L65541 JH65534:JH65541 TD65534:TD65541 ACZ65534:ACZ65541 AMV65534:AMV65541 AWR65534:AWR65541 BGN65534:BGN65541 BQJ65534:BQJ65541 CAF65534:CAF65541 CKB65534:CKB65541 CTX65534:CTX65541 DDT65534:DDT65541 DNP65534:DNP65541 DXL65534:DXL65541 EHH65534:EHH65541 ERD65534:ERD65541 FAZ65534:FAZ65541 FKV65534:FKV65541 FUR65534:FUR65541 GEN65534:GEN65541 GOJ65534:GOJ65541 GYF65534:GYF65541 HIB65534:HIB65541 HRX65534:HRX65541 IBT65534:IBT65541 ILP65534:ILP65541 IVL65534:IVL65541 JFH65534:JFH65541 JPD65534:JPD65541 JYZ65534:JYZ65541 KIV65534:KIV65541 KSR65534:KSR65541 LCN65534:LCN65541 LMJ65534:LMJ65541 LWF65534:LWF65541 MGB65534:MGB65541 MPX65534:MPX65541 MZT65534:MZT65541 NJP65534:NJP65541 NTL65534:NTL65541 ODH65534:ODH65541 OND65534:OND65541 OWZ65534:OWZ65541 PGV65534:PGV65541 PQR65534:PQR65541 QAN65534:QAN65541 QKJ65534:QKJ65541 QUF65534:QUF65541 REB65534:REB65541 RNX65534:RNX65541 RXT65534:RXT65541 SHP65534:SHP65541 SRL65534:SRL65541 TBH65534:TBH65541 TLD65534:TLD65541 TUZ65534:TUZ65541 UEV65534:UEV65541 UOR65534:UOR65541 UYN65534:UYN65541 VIJ65534:VIJ65541 VSF65534:VSF65541 WCB65534:WCB65541 WLX65534:WLX65541 WVT65534:WVT65541 L131070:L131077 JH131070:JH131077 TD131070:TD131077 ACZ131070:ACZ131077 AMV131070:AMV131077 AWR131070:AWR131077 BGN131070:BGN131077 BQJ131070:BQJ131077 CAF131070:CAF131077 CKB131070:CKB131077 CTX131070:CTX131077 DDT131070:DDT131077 DNP131070:DNP131077 DXL131070:DXL131077 EHH131070:EHH131077 ERD131070:ERD131077 FAZ131070:FAZ131077 FKV131070:FKV131077 FUR131070:FUR131077 GEN131070:GEN131077 GOJ131070:GOJ131077 GYF131070:GYF131077 HIB131070:HIB131077 HRX131070:HRX131077 IBT131070:IBT131077 ILP131070:ILP131077 IVL131070:IVL131077 JFH131070:JFH131077 JPD131070:JPD131077 JYZ131070:JYZ131077 KIV131070:KIV131077 KSR131070:KSR131077 LCN131070:LCN131077 LMJ131070:LMJ131077 LWF131070:LWF131077 MGB131070:MGB131077 MPX131070:MPX131077 MZT131070:MZT131077 NJP131070:NJP131077 NTL131070:NTL131077 ODH131070:ODH131077 OND131070:OND131077 OWZ131070:OWZ131077 PGV131070:PGV131077 PQR131070:PQR131077 QAN131070:QAN131077 QKJ131070:QKJ131077 QUF131070:QUF131077 REB131070:REB131077 RNX131070:RNX131077 RXT131070:RXT131077 SHP131070:SHP131077 SRL131070:SRL131077 TBH131070:TBH131077 TLD131070:TLD131077 TUZ131070:TUZ131077 UEV131070:UEV131077 UOR131070:UOR131077 UYN131070:UYN131077 VIJ131070:VIJ131077 VSF131070:VSF131077 WCB131070:WCB131077 WLX131070:WLX131077 WVT131070:WVT131077 L196606:L196613 JH196606:JH196613 TD196606:TD196613 ACZ196606:ACZ196613 AMV196606:AMV196613 AWR196606:AWR196613 BGN196606:BGN196613 BQJ196606:BQJ196613 CAF196606:CAF196613 CKB196606:CKB196613 CTX196606:CTX196613 DDT196606:DDT196613 DNP196606:DNP196613 DXL196606:DXL196613 EHH196606:EHH196613 ERD196606:ERD196613 FAZ196606:FAZ196613 FKV196606:FKV196613 FUR196606:FUR196613 GEN196606:GEN196613 GOJ196606:GOJ196613 GYF196606:GYF196613 HIB196606:HIB196613 HRX196606:HRX196613 IBT196606:IBT196613 ILP196606:ILP196613 IVL196606:IVL196613 JFH196606:JFH196613 JPD196606:JPD196613 JYZ196606:JYZ196613 KIV196606:KIV196613 KSR196606:KSR196613 LCN196606:LCN196613 LMJ196606:LMJ196613 LWF196606:LWF196613 MGB196606:MGB196613 MPX196606:MPX196613 MZT196606:MZT196613 NJP196606:NJP196613 NTL196606:NTL196613 ODH196606:ODH196613 OND196606:OND196613 OWZ196606:OWZ196613 PGV196606:PGV196613 PQR196606:PQR196613 QAN196606:QAN196613 QKJ196606:QKJ196613 QUF196606:QUF196613 REB196606:REB196613 RNX196606:RNX196613 RXT196606:RXT196613 SHP196606:SHP196613 SRL196606:SRL196613 TBH196606:TBH196613 TLD196606:TLD196613 TUZ196606:TUZ196613 UEV196606:UEV196613 UOR196606:UOR196613 UYN196606:UYN196613 VIJ196606:VIJ196613 VSF196606:VSF196613 WCB196606:WCB196613 WLX196606:WLX196613 WVT196606:WVT196613 L262142:L262149 JH262142:JH262149 TD262142:TD262149 ACZ262142:ACZ262149 AMV262142:AMV262149 AWR262142:AWR262149 BGN262142:BGN262149 BQJ262142:BQJ262149 CAF262142:CAF262149 CKB262142:CKB262149 CTX262142:CTX262149 DDT262142:DDT262149 DNP262142:DNP262149 DXL262142:DXL262149 EHH262142:EHH262149 ERD262142:ERD262149 FAZ262142:FAZ262149 FKV262142:FKV262149 FUR262142:FUR262149 GEN262142:GEN262149 GOJ262142:GOJ262149 GYF262142:GYF262149 HIB262142:HIB262149 HRX262142:HRX262149 IBT262142:IBT262149 ILP262142:ILP262149 IVL262142:IVL262149 JFH262142:JFH262149 JPD262142:JPD262149 JYZ262142:JYZ262149 KIV262142:KIV262149 KSR262142:KSR262149 LCN262142:LCN262149 LMJ262142:LMJ262149 LWF262142:LWF262149 MGB262142:MGB262149 MPX262142:MPX262149 MZT262142:MZT262149 NJP262142:NJP262149 NTL262142:NTL262149 ODH262142:ODH262149 OND262142:OND262149 OWZ262142:OWZ262149 PGV262142:PGV262149 PQR262142:PQR262149 QAN262142:QAN262149 QKJ262142:QKJ262149 QUF262142:QUF262149 REB262142:REB262149 RNX262142:RNX262149 RXT262142:RXT262149 SHP262142:SHP262149 SRL262142:SRL262149 TBH262142:TBH262149 TLD262142:TLD262149 TUZ262142:TUZ262149 UEV262142:UEV262149 UOR262142:UOR262149 UYN262142:UYN262149 VIJ262142:VIJ262149 VSF262142:VSF262149 WCB262142:WCB262149 WLX262142:WLX262149 WVT262142:WVT262149 L327678:L327685 JH327678:JH327685 TD327678:TD327685 ACZ327678:ACZ327685 AMV327678:AMV327685 AWR327678:AWR327685 BGN327678:BGN327685 BQJ327678:BQJ327685 CAF327678:CAF327685 CKB327678:CKB327685 CTX327678:CTX327685 DDT327678:DDT327685 DNP327678:DNP327685 DXL327678:DXL327685 EHH327678:EHH327685 ERD327678:ERD327685 FAZ327678:FAZ327685 FKV327678:FKV327685 FUR327678:FUR327685 GEN327678:GEN327685 GOJ327678:GOJ327685 GYF327678:GYF327685 HIB327678:HIB327685 HRX327678:HRX327685 IBT327678:IBT327685 ILP327678:ILP327685 IVL327678:IVL327685 JFH327678:JFH327685 JPD327678:JPD327685 JYZ327678:JYZ327685 KIV327678:KIV327685 KSR327678:KSR327685 LCN327678:LCN327685 LMJ327678:LMJ327685 LWF327678:LWF327685 MGB327678:MGB327685 MPX327678:MPX327685 MZT327678:MZT327685 NJP327678:NJP327685 NTL327678:NTL327685 ODH327678:ODH327685 OND327678:OND327685 OWZ327678:OWZ327685 PGV327678:PGV327685 PQR327678:PQR327685 QAN327678:QAN327685 QKJ327678:QKJ327685 QUF327678:QUF327685 REB327678:REB327685 RNX327678:RNX327685 RXT327678:RXT327685 SHP327678:SHP327685 SRL327678:SRL327685 TBH327678:TBH327685 TLD327678:TLD327685 TUZ327678:TUZ327685 UEV327678:UEV327685 UOR327678:UOR327685 UYN327678:UYN327685 VIJ327678:VIJ327685 VSF327678:VSF327685 WCB327678:WCB327685 WLX327678:WLX327685 WVT327678:WVT327685 L393214:L393221 JH393214:JH393221 TD393214:TD393221 ACZ393214:ACZ393221 AMV393214:AMV393221 AWR393214:AWR393221 BGN393214:BGN393221 BQJ393214:BQJ393221 CAF393214:CAF393221 CKB393214:CKB393221 CTX393214:CTX393221 DDT393214:DDT393221 DNP393214:DNP393221 DXL393214:DXL393221 EHH393214:EHH393221 ERD393214:ERD393221 FAZ393214:FAZ393221 FKV393214:FKV393221 FUR393214:FUR393221 GEN393214:GEN393221 GOJ393214:GOJ393221 GYF393214:GYF393221 HIB393214:HIB393221 HRX393214:HRX393221 IBT393214:IBT393221 ILP393214:ILP393221 IVL393214:IVL393221 JFH393214:JFH393221 JPD393214:JPD393221 JYZ393214:JYZ393221 KIV393214:KIV393221 KSR393214:KSR393221 LCN393214:LCN393221 LMJ393214:LMJ393221 LWF393214:LWF393221 MGB393214:MGB393221 MPX393214:MPX393221 MZT393214:MZT393221 NJP393214:NJP393221 NTL393214:NTL393221 ODH393214:ODH393221 OND393214:OND393221 OWZ393214:OWZ393221 PGV393214:PGV393221 PQR393214:PQR393221 QAN393214:QAN393221 QKJ393214:QKJ393221 QUF393214:QUF393221 REB393214:REB393221 RNX393214:RNX393221 RXT393214:RXT393221 SHP393214:SHP393221 SRL393214:SRL393221 TBH393214:TBH393221 TLD393214:TLD393221 TUZ393214:TUZ393221 UEV393214:UEV393221 UOR393214:UOR393221 UYN393214:UYN393221 VIJ393214:VIJ393221 VSF393214:VSF393221 WCB393214:WCB393221 WLX393214:WLX393221 WVT393214:WVT393221 L458750:L458757 JH458750:JH458757 TD458750:TD458757 ACZ458750:ACZ458757 AMV458750:AMV458757 AWR458750:AWR458757 BGN458750:BGN458757 BQJ458750:BQJ458757 CAF458750:CAF458757 CKB458750:CKB458757 CTX458750:CTX458757 DDT458750:DDT458757 DNP458750:DNP458757 DXL458750:DXL458757 EHH458750:EHH458757 ERD458750:ERD458757 FAZ458750:FAZ458757 FKV458750:FKV458757 FUR458750:FUR458757 GEN458750:GEN458757 GOJ458750:GOJ458757 GYF458750:GYF458757 HIB458750:HIB458757 HRX458750:HRX458757 IBT458750:IBT458757 ILP458750:ILP458757 IVL458750:IVL458757 JFH458750:JFH458757 JPD458750:JPD458757 JYZ458750:JYZ458757 KIV458750:KIV458757 KSR458750:KSR458757 LCN458750:LCN458757 LMJ458750:LMJ458757 LWF458750:LWF458757 MGB458750:MGB458757 MPX458750:MPX458757 MZT458750:MZT458757 NJP458750:NJP458757 NTL458750:NTL458757 ODH458750:ODH458757 OND458750:OND458757 OWZ458750:OWZ458757 PGV458750:PGV458757 PQR458750:PQR458757 QAN458750:QAN458757 QKJ458750:QKJ458757 QUF458750:QUF458757 REB458750:REB458757 RNX458750:RNX458757 RXT458750:RXT458757 SHP458750:SHP458757 SRL458750:SRL458757 TBH458750:TBH458757 TLD458750:TLD458757 TUZ458750:TUZ458757 UEV458750:UEV458757 UOR458750:UOR458757 UYN458750:UYN458757 VIJ458750:VIJ458757 VSF458750:VSF458757 WCB458750:WCB458757 WLX458750:WLX458757 WVT458750:WVT458757 L524286:L524293 JH524286:JH524293 TD524286:TD524293 ACZ524286:ACZ524293 AMV524286:AMV524293 AWR524286:AWR524293 BGN524286:BGN524293 BQJ524286:BQJ524293 CAF524286:CAF524293 CKB524286:CKB524293 CTX524286:CTX524293 DDT524286:DDT524293 DNP524286:DNP524293 DXL524286:DXL524293 EHH524286:EHH524293 ERD524286:ERD524293 FAZ524286:FAZ524293 FKV524286:FKV524293 FUR524286:FUR524293 GEN524286:GEN524293 GOJ524286:GOJ524293 GYF524286:GYF524293 HIB524286:HIB524293 HRX524286:HRX524293 IBT524286:IBT524293 ILP524286:ILP524293 IVL524286:IVL524293 JFH524286:JFH524293 JPD524286:JPD524293 JYZ524286:JYZ524293 KIV524286:KIV524293 KSR524286:KSR524293 LCN524286:LCN524293 LMJ524286:LMJ524293 LWF524286:LWF524293 MGB524286:MGB524293 MPX524286:MPX524293 MZT524286:MZT524293 NJP524286:NJP524293 NTL524286:NTL524293 ODH524286:ODH524293 OND524286:OND524293 OWZ524286:OWZ524293 PGV524286:PGV524293 PQR524286:PQR524293 QAN524286:QAN524293 QKJ524286:QKJ524293 QUF524286:QUF524293 REB524286:REB524293 RNX524286:RNX524293 RXT524286:RXT524293 SHP524286:SHP524293 SRL524286:SRL524293 TBH524286:TBH524293 TLD524286:TLD524293 TUZ524286:TUZ524293 UEV524286:UEV524293 UOR524286:UOR524293 UYN524286:UYN524293 VIJ524286:VIJ524293 VSF524286:VSF524293 WCB524286:WCB524293 WLX524286:WLX524293 WVT524286:WVT524293 L589822:L589829 JH589822:JH589829 TD589822:TD589829 ACZ589822:ACZ589829 AMV589822:AMV589829 AWR589822:AWR589829 BGN589822:BGN589829 BQJ589822:BQJ589829 CAF589822:CAF589829 CKB589822:CKB589829 CTX589822:CTX589829 DDT589822:DDT589829 DNP589822:DNP589829 DXL589822:DXL589829 EHH589822:EHH589829 ERD589822:ERD589829 FAZ589822:FAZ589829 FKV589822:FKV589829 FUR589822:FUR589829 GEN589822:GEN589829 GOJ589822:GOJ589829 GYF589822:GYF589829 HIB589822:HIB589829 HRX589822:HRX589829 IBT589822:IBT589829 ILP589822:ILP589829 IVL589822:IVL589829 JFH589822:JFH589829 JPD589822:JPD589829 JYZ589822:JYZ589829 KIV589822:KIV589829 KSR589822:KSR589829 LCN589822:LCN589829 LMJ589822:LMJ589829 LWF589822:LWF589829 MGB589822:MGB589829 MPX589822:MPX589829 MZT589822:MZT589829 NJP589822:NJP589829 NTL589822:NTL589829 ODH589822:ODH589829 OND589822:OND589829 OWZ589822:OWZ589829 PGV589822:PGV589829 PQR589822:PQR589829 QAN589822:QAN589829 QKJ589822:QKJ589829 QUF589822:QUF589829 REB589822:REB589829 RNX589822:RNX589829 RXT589822:RXT589829 SHP589822:SHP589829 SRL589822:SRL589829 TBH589822:TBH589829 TLD589822:TLD589829 TUZ589822:TUZ589829 UEV589822:UEV589829 UOR589822:UOR589829 UYN589822:UYN589829 VIJ589822:VIJ589829 VSF589822:VSF589829 WCB589822:WCB589829 WLX589822:WLX589829 WVT589822:WVT589829 L655358:L655365 JH655358:JH655365 TD655358:TD655365 ACZ655358:ACZ655365 AMV655358:AMV655365 AWR655358:AWR655365 BGN655358:BGN655365 BQJ655358:BQJ655365 CAF655358:CAF655365 CKB655358:CKB655365 CTX655358:CTX655365 DDT655358:DDT655365 DNP655358:DNP655365 DXL655358:DXL655365 EHH655358:EHH655365 ERD655358:ERD655365 FAZ655358:FAZ655365 FKV655358:FKV655365 FUR655358:FUR655365 GEN655358:GEN655365 GOJ655358:GOJ655365 GYF655358:GYF655365 HIB655358:HIB655365 HRX655358:HRX655365 IBT655358:IBT655365 ILP655358:ILP655365 IVL655358:IVL655365 JFH655358:JFH655365 JPD655358:JPD655365 JYZ655358:JYZ655365 KIV655358:KIV655365 KSR655358:KSR655365 LCN655358:LCN655365 LMJ655358:LMJ655365 LWF655358:LWF655365 MGB655358:MGB655365 MPX655358:MPX655365 MZT655358:MZT655365 NJP655358:NJP655365 NTL655358:NTL655365 ODH655358:ODH655365 OND655358:OND655365 OWZ655358:OWZ655365 PGV655358:PGV655365 PQR655358:PQR655365 QAN655358:QAN655365 QKJ655358:QKJ655365 QUF655358:QUF655365 REB655358:REB655365 RNX655358:RNX655365 RXT655358:RXT655365 SHP655358:SHP655365 SRL655358:SRL655365 TBH655358:TBH655365 TLD655358:TLD655365 TUZ655358:TUZ655365 UEV655358:UEV655365 UOR655358:UOR655365 UYN655358:UYN655365 VIJ655358:VIJ655365 VSF655358:VSF655365 WCB655358:WCB655365 WLX655358:WLX655365 WVT655358:WVT655365 L720894:L720901 JH720894:JH720901 TD720894:TD720901 ACZ720894:ACZ720901 AMV720894:AMV720901 AWR720894:AWR720901 BGN720894:BGN720901 BQJ720894:BQJ720901 CAF720894:CAF720901 CKB720894:CKB720901 CTX720894:CTX720901 DDT720894:DDT720901 DNP720894:DNP720901 DXL720894:DXL720901 EHH720894:EHH720901 ERD720894:ERD720901 FAZ720894:FAZ720901 FKV720894:FKV720901 FUR720894:FUR720901 GEN720894:GEN720901 GOJ720894:GOJ720901 GYF720894:GYF720901 HIB720894:HIB720901 HRX720894:HRX720901 IBT720894:IBT720901 ILP720894:ILP720901 IVL720894:IVL720901 JFH720894:JFH720901 JPD720894:JPD720901 JYZ720894:JYZ720901 KIV720894:KIV720901 KSR720894:KSR720901 LCN720894:LCN720901 LMJ720894:LMJ720901 LWF720894:LWF720901 MGB720894:MGB720901 MPX720894:MPX720901 MZT720894:MZT720901 NJP720894:NJP720901 NTL720894:NTL720901 ODH720894:ODH720901 OND720894:OND720901 OWZ720894:OWZ720901 PGV720894:PGV720901 PQR720894:PQR720901 QAN720894:QAN720901 QKJ720894:QKJ720901 QUF720894:QUF720901 REB720894:REB720901 RNX720894:RNX720901 RXT720894:RXT720901 SHP720894:SHP720901 SRL720894:SRL720901 TBH720894:TBH720901 TLD720894:TLD720901 TUZ720894:TUZ720901 UEV720894:UEV720901 UOR720894:UOR720901 UYN720894:UYN720901 VIJ720894:VIJ720901 VSF720894:VSF720901 WCB720894:WCB720901 WLX720894:WLX720901 WVT720894:WVT720901 L786430:L786437 JH786430:JH786437 TD786430:TD786437 ACZ786430:ACZ786437 AMV786430:AMV786437 AWR786430:AWR786437 BGN786430:BGN786437 BQJ786430:BQJ786437 CAF786430:CAF786437 CKB786430:CKB786437 CTX786430:CTX786437 DDT786430:DDT786437 DNP786430:DNP786437 DXL786430:DXL786437 EHH786430:EHH786437 ERD786430:ERD786437 FAZ786430:FAZ786437 FKV786430:FKV786437 FUR786430:FUR786437 GEN786430:GEN786437 GOJ786430:GOJ786437 GYF786430:GYF786437 HIB786430:HIB786437 HRX786430:HRX786437 IBT786430:IBT786437 ILP786430:ILP786437 IVL786430:IVL786437 JFH786430:JFH786437 JPD786430:JPD786437 JYZ786430:JYZ786437 KIV786430:KIV786437 KSR786430:KSR786437 LCN786430:LCN786437 LMJ786430:LMJ786437 LWF786430:LWF786437 MGB786430:MGB786437 MPX786430:MPX786437 MZT786430:MZT786437 NJP786430:NJP786437 NTL786430:NTL786437 ODH786430:ODH786437 OND786430:OND786437 OWZ786430:OWZ786437 PGV786430:PGV786437 PQR786430:PQR786437 QAN786430:QAN786437 QKJ786430:QKJ786437 QUF786430:QUF786437 REB786430:REB786437 RNX786430:RNX786437 RXT786430:RXT786437 SHP786430:SHP786437 SRL786430:SRL786437 TBH786430:TBH786437 TLD786430:TLD786437 TUZ786430:TUZ786437 UEV786430:UEV786437 UOR786430:UOR786437 UYN786430:UYN786437 VIJ786430:VIJ786437 VSF786430:VSF786437 WCB786430:WCB786437 WLX786430:WLX786437 WVT786430:WVT786437 L851966:L851973 JH851966:JH851973 TD851966:TD851973 ACZ851966:ACZ851973 AMV851966:AMV851973 AWR851966:AWR851973 BGN851966:BGN851973 BQJ851966:BQJ851973 CAF851966:CAF851973 CKB851966:CKB851973 CTX851966:CTX851973 DDT851966:DDT851973 DNP851966:DNP851973 DXL851966:DXL851973 EHH851966:EHH851973 ERD851966:ERD851973 FAZ851966:FAZ851973 FKV851966:FKV851973 FUR851966:FUR851973 GEN851966:GEN851973 GOJ851966:GOJ851973 GYF851966:GYF851973 HIB851966:HIB851973 HRX851966:HRX851973 IBT851966:IBT851973 ILP851966:ILP851973 IVL851966:IVL851973 JFH851966:JFH851973 JPD851966:JPD851973 JYZ851966:JYZ851973 KIV851966:KIV851973 KSR851966:KSR851973 LCN851966:LCN851973 LMJ851966:LMJ851973 LWF851966:LWF851973 MGB851966:MGB851973 MPX851966:MPX851973 MZT851966:MZT851973 NJP851966:NJP851973 NTL851966:NTL851973 ODH851966:ODH851973 OND851966:OND851973 OWZ851966:OWZ851973 PGV851966:PGV851973 PQR851966:PQR851973 QAN851966:QAN851973 QKJ851966:QKJ851973 QUF851966:QUF851973 REB851966:REB851973 RNX851966:RNX851973 RXT851966:RXT851973 SHP851966:SHP851973 SRL851966:SRL851973 TBH851966:TBH851973 TLD851966:TLD851973 TUZ851966:TUZ851973 UEV851966:UEV851973 UOR851966:UOR851973 UYN851966:UYN851973 VIJ851966:VIJ851973 VSF851966:VSF851973 WCB851966:WCB851973 WLX851966:WLX851973 WVT851966:WVT851973 L917502:L917509 JH917502:JH917509 TD917502:TD917509 ACZ917502:ACZ917509 AMV917502:AMV917509 AWR917502:AWR917509 BGN917502:BGN917509 BQJ917502:BQJ917509 CAF917502:CAF917509 CKB917502:CKB917509 CTX917502:CTX917509 DDT917502:DDT917509 DNP917502:DNP917509 DXL917502:DXL917509 EHH917502:EHH917509 ERD917502:ERD917509 FAZ917502:FAZ917509 FKV917502:FKV917509 FUR917502:FUR917509 GEN917502:GEN917509 GOJ917502:GOJ917509 GYF917502:GYF917509 HIB917502:HIB917509 HRX917502:HRX917509 IBT917502:IBT917509 ILP917502:ILP917509 IVL917502:IVL917509 JFH917502:JFH917509 JPD917502:JPD917509 JYZ917502:JYZ917509 KIV917502:KIV917509 KSR917502:KSR917509 LCN917502:LCN917509 LMJ917502:LMJ917509 LWF917502:LWF917509 MGB917502:MGB917509 MPX917502:MPX917509 MZT917502:MZT917509 NJP917502:NJP917509 NTL917502:NTL917509 ODH917502:ODH917509 OND917502:OND917509 OWZ917502:OWZ917509 PGV917502:PGV917509 PQR917502:PQR917509 QAN917502:QAN917509 QKJ917502:QKJ917509 QUF917502:QUF917509 REB917502:REB917509 RNX917502:RNX917509 RXT917502:RXT917509 SHP917502:SHP917509 SRL917502:SRL917509 TBH917502:TBH917509 TLD917502:TLD917509 TUZ917502:TUZ917509 UEV917502:UEV917509 UOR917502:UOR917509 UYN917502:UYN917509 VIJ917502:VIJ917509 VSF917502:VSF917509 WCB917502:WCB917509 WLX917502:WLX917509 WVT917502:WVT917509 L983038:L983045 JH983038:JH983045 TD983038:TD983045 ACZ983038:ACZ983045 AMV983038:AMV983045 AWR983038:AWR983045 BGN983038:BGN983045 BQJ983038:BQJ983045 CAF983038:CAF983045 CKB983038:CKB983045 CTX983038:CTX983045 DDT983038:DDT983045 DNP983038:DNP983045 DXL983038:DXL983045 EHH983038:EHH983045 ERD983038:ERD983045 FAZ983038:FAZ983045 FKV983038:FKV983045 FUR983038:FUR983045 GEN983038:GEN983045 GOJ983038:GOJ983045 GYF983038:GYF983045 HIB983038:HIB983045 HRX983038:HRX983045 IBT983038:IBT983045 ILP983038:ILP983045 IVL983038:IVL983045 JFH983038:JFH983045 JPD983038:JPD983045 JYZ983038:JYZ983045 KIV983038:KIV983045 KSR983038:KSR983045 LCN983038:LCN983045 LMJ983038:LMJ983045 LWF983038:LWF983045 MGB983038:MGB983045 MPX983038:MPX983045 MZT983038:MZT983045 NJP983038:NJP983045 NTL983038:NTL983045 ODH983038:ODH983045 OND983038:OND983045 OWZ983038:OWZ983045 PGV983038:PGV983045 PQR983038:PQR983045 QAN983038:QAN983045 QKJ983038:QKJ983045 QUF983038:QUF983045 REB983038:REB983045 RNX983038:RNX983045 RXT983038:RXT983045 SHP983038:SHP983045 SRL983038:SRL983045 TBH983038:TBH983045 TLD983038:TLD983045 TUZ983038:TUZ983045 UEV983038:UEV983045 UOR983038:UOR983045 UYN983038:UYN983045 VIJ983038:VIJ983045 VSF983038:VSF983045 WCB983038:WCB983045 WLX983038:WLX983045 WVT983038:WVT983045">
      <formula1>$H$110:$H$115</formula1>
    </dataValidation>
    <dataValidation type="list" allowBlank="1" showInputMessage="1" showErrorMessage="1" sqref="K65548:K65586 K48:K51 JG48:JG50 TC48:TC50 ACY48:ACY50 AMU48:AMU50 AWQ48:AWQ50 BGM48:BGM50 BQI48:BQI50 CAE48:CAE50 CKA48:CKA50 CTW48:CTW50 DDS48:DDS50 DNO48:DNO50 DXK48:DXK50 EHG48:EHG50 ERC48:ERC50 FAY48:FAY50 FKU48:FKU50 FUQ48:FUQ50 GEM48:GEM50 GOI48:GOI50 GYE48:GYE50 HIA48:HIA50 HRW48:HRW50 IBS48:IBS50 ILO48:ILO50 IVK48:IVK50 JFG48:JFG50 JPC48:JPC50 JYY48:JYY50 KIU48:KIU50 KSQ48:KSQ50 LCM48:LCM50 LMI48:LMI50 LWE48:LWE50 MGA48:MGA50 MPW48:MPW50 MZS48:MZS50 NJO48:NJO50 NTK48:NTK50 ODG48:ODG50 ONC48:ONC50 OWY48:OWY50 PGU48:PGU50 PQQ48:PQQ50 QAM48:QAM50 QKI48:QKI50 QUE48:QUE50 REA48:REA50 RNW48:RNW50 RXS48:RXS50 SHO48:SHO50 SRK48:SRK50 TBG48:TBG50 TLC48:TLC50 TUY48:TUY50 UEU48:UEU50 UOQ48:UOQ50 UYM48:UYM50 VII48:VII50 VSE48:VSE50 WCA48:WCA50 WLW48:WLW50 WVS48:WVS50 JG65548:JG65586 TC65548:TC65586 ACY65548:ACY65586 AMU65548:AMU65586 AWQ65548:AWQ65586 BGM65548:BGM65586 BQI65548:BQI65586 CAE65548:CAE65586 CKA65548:CKA65586 CTW65548:CTW65586 DDS65548:DDS65586 DNO65548:DNO65586 DXK65548:DXK65586 EHG65548:EHG65586 ERC65548:ERC65586 FAY65548:FAY65586 FKU65548:FKU65586 FUQ65548:FUQ65586 GEM65548:GEM65586 GOI65548:GOI65586 GYE65548:GYE65586 HIA65548:HIA65586 HRW65548:HRW65586 IBS65548:IBS65586 ILO65548:ILO65586 IVK65548:IVK65586 JFG65548:JFG65586 JPC65548:JPC65586 JYY65548:JYY65586 KIU65548:KIU65586 KSQ65548:KSQ65586 LCM65548:LCM65586 LMI65548:LMI65586 LWE65548:LWE65586 MGA65548:MGA65586 MPW65548:MPW65586 MZS65548:MZS65586 NJO65548:NJO65586 NTK65548:NTK65586 ODG65548:ODG65586 ONC65548:ONC65586 OWY65548:OWY65586 PGU65548:PGU65586 PQQ65548:PQQ65586 QAM65548:QAM65586 QKI65548:QKI65586 QUE65548:QUE65586 REA65548:REA65586 RNW65548:RNW65586 RXS65548:RXS65586 SHO65548:SHO65586 SRK65548:SRK65586 TBG65548:TBG65586 TLC65548:TLC65586 TUY65548:TUY65586 UEU65548:UEU65586 UOQ65548:UOQ65586 UYM65548:UYM65586 VII65548:VII65586 VSE65548:VSE65586 WCA65548:WCA65586 WLW65548:WLW65586 WVS65548:WVS65586 K131084:K131122 JG131084:JG131122 TC131084:TC131122 ACY131084:ACY131122 AMU131084:AMU131122 AWQ131084:AWQ131122 BGM131084:BGM131122 BQI131084:BQI131122 CAE131084:CAE131122 CKA131084:CKA131122 CTW131084:CTW131122 DDS131084:DDS131122 DNO131084:DNO131122 DXK131084:DXK131122 EHG131084:EHG131122 ERC131084:ERC131122 FAY131084:FAY131122 FKU131084:FKU131122 FUQ131084:FUQ131122 GEM131084:GEM131122 GOI131084:GOI131122 GYE131084:GYE131122 HIA131084:HIA131122 HRW131084:HRW131122 IBS131084:IBS131122 ILO131084:ILO131122 IVK131084:IVK131122 JFG131084:JFG131122 JPC131084:JPC131122 JYY131084:JYY131122 KIU131084:KIU131122 KSQ131084:KSQ131122 LCM131084:LCM131122 LMI131084:LMI131122 LWE131084:LWE131122 MGA131084:MGA131122 MPW131084:MPW131122 MZS131084:MZS131122 NJO131084:NJO131122 NTK131084:NTK131122 ODG131084:ODG131122 ONC131084:ONC131122 OWY131084:OWY131122 PGU131084:PGU131122 PQQ131084:PQQ131122 QAM131084:QAM131122 QKI131084:QKI131122 QUE131084:QUE131122 REA131084:REA131122 RNW131084:RNW131122 RXS131084:RXS131122 SHO131084:SHO131122 SRK131084:SRK131122 TBG131084:TBG131122 TLC131084:TLC131122 TUY131084:TUY131122 UEU131084:UEU131122 UOQ131084:UOQ131122 UYM131084:UYM131122 VII131084:VII131122 VSE131084:VSE131122 WCA131084:WCA131122 WLW131084:WLW131122 WVS131084:WVS131122 K196620:K196658 JG196620:JG196658 TC196620:TC196658 ACY196620:ACY196658 AMU196620:AMU196658 AWQ196620:AWQ196658 BGM196620:BGM196658 BQI196620:BQI196658 CAE196620:CAE196658 CKA196620:CKA196658 CTW196620:CTW196658 DDS196620:DDS196658 DNO196620:DNO196658 DXK196620:DXK196658 EHG196620:EHG196658 ERC196620:ERC196658 FAY196620:FAY196658 FKU196620:FKU196658 FUQ196620:FUQ196658 GEM196620:GEM196658 GOI196620:GOI196658 GYE196620:GYE196658 HIA196620:HIA196658 HRW196620:HRW196658 IBS196620:IBS196658 ILO196620:ILO196658 IVK196620:IVK196658 JFG196620:JFG196658 JPC196620:JPC196658 JYY196620:JYY196658 KIU196620:KIU196658 KSQ196620:KSQ196658 LCM196620:LCM196658 LMI196620:LMI196658 LWE196620:LWE196658 MGA196620:MGA196658 MPW196620:MPW196658 MZS196620:MZS196658 NJO196620:NJO196658 NTK196620:NTK196658 ODG196620:ODG196658 ONC196620:ONC196658 OWY196620:OWY196658 PGU196620:PGU196658 PQQ196620:PQQ196658 QAM196620:QAM196658 QKI196620:QKI196658 QUE196620:QUE196658 REA196620:REA196658 RNW196620:RNW196658 RXS196620:RXS196658 SHO196620:SHO196658 SRK196620:SRK196658 TBG196620:TBG196658 TLC196620:TLC196658 TUY196620:TUY196658 UEU196620:UEU196658 UOQ196620:UOQ196658 UYM196620:UYM196658 VII196620:VII196658 VSE196620:VSE196658 WCA196620:WCA196658 WLW196620:WLW196658 WVS196620:WVS196658 K262156:K262194 JG262156:JG262194 TC262156:TC262194 ACY262156:ACY262194 AMU262156:AMU262194 AWQ262156:AWQ262194 BGM262156:BGM262194 BQI262156:BQI262194 CAE262156:CAE262194 CKA262156:CKA262194 CTW262156:CTW262194 DDS262156:DDS262194 DNO262156:DNO262194 DXK262156:DXK262194 EHG262156:EHG262194 ERC262156:ERC262194 FAY262156:FAY262194 FKU262156:FKU262194 FUQ262156:FUQ262194 GEM262156:GEM262194 GOI262156:GOI262194 GYE262156:GYE262194 HIA262156:HIA262194 HRW262156:HRW262194 IBS262156:IBS262194 ILO262156:ILO262194 IVK262156:IVK262194 JFG262156:JFG262194 JPC262156:JPC262194 JYY262156:JYY262194 KIU262156:KIU262194 KSQ262156:KSQ262194 LCM262156:LCM262194 LMI262156:LMI262194 LWE262156:LWE262194 MGA262156:MGA262194 MPW262156:MPW262194 MZS262156:MZS262194 NJO262156:NJO262194 NTK262156:NTK262194 ODG262156:ODG262194 ONC262156:ONC262194 OWY262156:OWY262194 PGU262156:PGU262194 PQQ262156:PQQ262194 QAM262156:QAM262194 QKI262156:QKI262194 QUE262156:QUE262194 REA262156:REA262194 RNW262156:RNW262194 RXS262156:RXS262194 SHO262156:SHO262194 SRK262156:SRK262194 TBG262156:TBG262194 TLC262156:TLC262194 TUY262156:TUY262194 UEU262156:UEU262194 UOQ262156:UOQ262194 UYM262156:UYM262194 VII262156:VII262194 VSE262156:VSE262194 WCA262156:WCA262194 WLW262156:WLW262194 WVS262156:WVS262194 K327692:K327730 JG327692:JG327730 TC327692:TC327730 ACY327692:ACY327730 AMU327692:AMU327730 AWQ327692:AWQ327730 BGM327692:BGM327730 BQI327692:BQI327730 CAE327692:CAE327730 CKA327692:CKA327730 CTW327692:CTW327730 DDS327692:DDS327730 DNO327692:DNO327730 DXK327692:DXK327730 EHG327692:EHG327730 ERC327692:ERC327730 FAY327692:FAY327730 FKU327692:FKU327730 FUQ327692:FUQ327730 GEM327692:GEM327730 GOI327692:GOI327730 GYE327692:GYE327730 HIA327692:HIA327730 HRW327692:HRW327730 IBS327692:IBS327730 ILO327692:ILO327730 IVK327692:IVK327730 JFG327692:JFG327730 JPC327692:JPC327730 JYY327692:JYY327730 KIU327692:KIU327730 KSQ327692:KSQ327730 LCM327692:LCM327730 LMI327692:LMI327730 LWE327692:LWE327730 MGA327692:MGA327730 MPW327692:MPW327730 MZS327692:MZS327730 NJO327692:NJO327730 NTK327692:NTK327730 ODG327692:ODG327730 ONC327692:ONC327730 OWY327692:OWY327730 PGU327692:PGU327730 PQQ327692:PQQ327730 QAM327692:QAM327730 QKI327692:QKI327730 QUE327692:QUE327730 REA327692:REA327730 RNW327692:RNW327730 RXS327692:RXS327730 SHO327692:SHO327730 SRK327692:SRK327730 TBG327692:TBG327730 TLC327692:TLC327730 TUY327692:TUY327730 UEU327692:UEU327730 UOQ327692:UOQ327730 UYM327692:UYM327730 VII327692:VII327730 VSE327692:VSE327730 WCA327692:WCA327730 WLW327692:WLW327730 WVS327692:WVS327730 K393228:K393266 JG393228:JG393266 TC393228:TC393266 ACY393228:ACY393266 AMU393228:AMU393266 AWQ393228:AWQ393266 BGM393228:BGM393266 BQI393228:BQI393266 CAE393228:CAE393266 CKA393228:CKA393266 CTW393228:CTW393266 DDS393228:DDS393266 DNO393228:DNO393266 DXK393228:DXK393266 EHG393228:EHG393266 ERC393228:ERC393266 FAY393228:FAY393266 FKU393228:FKU393266 FUQ393228:FUQ393266 GEM393228:GEM393266 GOI393228:GOI393266 GYE393228:GYE393266 HIA393228:HIA393266 HRW393228:HRW393266 IBS393228:IBS393266 ILO393228:ILO393266 IVK393228:IVK393266 JFG393228:JFG393266 JPC393228:JPC393266 JYY393228:JYY393266 KIU393228:KIU393266 KSQ393228:KSQ393266 LCM393228:LCM393266 LMI393228:LMI393266 LWE393228:LWE393266 MGA393228:MGA393266 MPW393228:MPW393266 MZS393228:MZS393266 NJO393228:NJO393266 NTK393228:NTK393266 ODG393228:ODG393266 ONC393228:ONC393266 OWY393228:OWY393266 PGU393228:PGU393266 PQQ393228:PQQ393266 QAM393228:QAM393266 QKI393228:QKI393266 QUE393228:QUE393266 REA393228:REA393266 RNW393228:RNW393266 RXS393228:RXS393266 SHO393228:SHO393266 SRK393228:SRK393266 TBG393228:TBG393266 TLC393228:TLC393266 TUY393228:TUY393266 UEU393228:UEU393266 UOQ393228:UOQ393266 UYM393228:UYM393266 VII393228:VII393266 VSE393228:VSE393266 WCA393228:WCA393266 WLW393228:WLW393266 WVS393228:WVS393266 K458764:K458802 JG458764:JG458802 TC458764:TC458802 ACY458764:ACY458802 AMU458764:AMU458802 AWQ458764:AWQ458802 BGM458764:BGM458802 BQI458764:BQI458802 CAE458764:CAE458802 CKA458764:CKA458802 CTW458764:CTW458802 DDS458764:DDS458802 DNO458764:DNO458802 DXK458764:DXK458802 EHG458764:EHG458802 ERC458764:ERC458802 FAY458764:FAY458802 FKU458764:FKU458802 FUQ458764:FUQ458802 GEM458764:GEM458802 GOI458764:GOI458802 GYE458764:GYE458802 HIA458764:HIA458802 HRW458764:HRW458802 IBS458764:IBS458802 ILO458764:ILO458802 IVK458764:IVK458802 JFG458764:JFG458802 JPC458764:JPC458802 JYY458764:JYY458802 KIU458764:KIU458802 KSQ458764:KSQ458802 LCM458764:LCM458802 LMI458764:LMI458802 LWE458764:LWE458802 MGA458764:MGA458802 MPW458764:MPW458802 MZS458764:MZS458802 NJO458764:NJO458802 NTK458764:NTK458802 ODG458764:ODG458802 ONC458764:ONC458802 OWY458764:OWY458802 PGU458764:PGU458802 PQQ458764:PQQ458802 QAM458764:QAM458802 QKI458764:QKI458802 QUE458764:QUE458802 REA458764:REA458802 RNW458764:RNW458802 RXS458764:RXS458802 SHO458764:SHO458802 SRK458764:SRK458802 TBG458764:TBG458802 TLC458764:TLC458802 TUY458764:TUY458802 UEU458764:UEU458802 UOQ458764:UOQ458802 UYM458764:UYM458802 VII458764:VII458802 VSE458764:VSE458802 WCA458764:WCA458802 WLW458764:WLW458802 WVS458764:WVS458802 K524300:K524338 JG524300:JG524338 TC524300:TC524338 ACY524300:ACY524338 AMU524300:AMU524338 AWQ524300:AWQ524338 BGM524300:BGM524338 BQI524300:BQI524338 CAE524300:CAE524338 CKA524300:CKA524338 CTW524300:CTW524338 DDS524300:DDS524338 DNO524300:DNO524338 DXK524300:DXK524338 EHG524300:EHG524338 ERC524300:ERC524338 FAY524300:FAY524338 FKU524300:FKU524338 FUQ524300:FUQ524338 GEM524300:GEM524338 GOI524300:GOI524338 GYE524300:GYE524338 HIA524300:HIA524338 HRW524300:HRW524338 IBS524300:IBS524338 ILO524300:ILO524338 IVK524300:IVK524338 JFG524300:JFG524338 JPC524300:JPC524338 JYY524300:JYY524338 KIU524300:KIU524338 KSQ524300:KSQ524338 LCM524300:LCM524338 LMI524300:LMI524338 LWE524300:LWE524338 MGA524300:MGA524338 MPW524300:MPW524338 MZS524300:MZS524338 NJO524300:NJO524338 NTK524300:NTK524338 ODG524300:ODG524338 ONC524300:ONC524338 OWY524300:OWY524338 PGU524300:PGU524338 PQQ524300:PQQ524338 QAM524300:QAM524338 QKI524300:QKI524338 QUE524300:QUE524338 REA524300:REA524338 RNW524300:RNW524338 RXS524300:RXS524338 SHO524300:SHO524338 SRK524300:SRK524338 TBG524300:TBG524338 TLC524300:TLC524338 TUY524300:TUY524338 UEU524300:UEU524338 UOQ524300:UOQ524338 UYM524300:UYM524338 VII524300:VII524338 VSE524300:VSE524338 WCA524300:WCA524338 WLW524300:WLW524338 WVS524300:WVS524338 K589836:K589874 JG589836:JG589874 TC589836:TC589874 ACY589836:ACY589874 AMU589836:AMU589874 AWQ589836:AWQ589874 BGM589836:BGM589874 BQI589836:BQI589874 CAE589836:CAE589874 CKA589836:CKA589874 CTW589836:CTW589874 DDS589836:DDS589874 DNO589836:DNO589874 DXK589836:DXK589874 EHG589836:EHG589874 ERC589836:ERC589874 FAY589836:FAY589874 FKU589836:FKU589874 FUQ589836:FUQ589874 GEM589836:GEM589874 GOI589836:GOI589874 GYE589836:GYE589874 HIA589836:HIA589874 HRW589836:HRW589874 IBS589836:IBS589874 ILO589836:ILO589874 IVK589836:IVK589874 JFG589836:JFG589874 JPC589836:JPC589874 JYY589836:JYY589874 KIU589836:KIU589874 KSQ589836:KSQ589874 LCM589836:LCM589874 LMI589836:LMI589874 LWE589836:LWE589874 MGA589836:MGA589874 MPW589836:MPW589874 MZS589836:MZS589874 NJO589836:NJO589874 NTK589836:NTK589874 ODG589836:ODG589874 ONC589836:ONC589874 OWY589836:OWY589874 PGU589836:PGU589874 PQQ589836:PQQ589874 QAM589836:QAM589874 QKI589836:QKI589874 QUE589836:QUE589874 REA589836:REA589874 RNW589836:RNW589874 RXS589836:RXS589874 SHO589836:SHO589874 SRK589836:SRK589874 TBG589836:TBG589874 TLC589836:TLC589874 TUY589836:TUY589874 UEU589836:UEU589874 UOQ589836:UOQ589874 UYM589836:UYM589874 VII589836:VII589874 VSE589836:VSE589874 WCA589836:WCA589874 WLW589836:WLW589874 WVS589836:WVS589874 K655372:K655410 JG655372:JG655410 TC655372:TC655410 ACY655372:ACY655410 AMU655372:AMU655410 AWQ655372:AWQ655410 BGM655372:BGM655410 BQI655372:BQI655410 CAE655372:CAE655410 CKA655372:CKA655410 CTW655372:CTW655410 DDS655372:DDS655410 DNO655372:DNO655410 DXK655372:DXK655410 EHG655372:EHG655410 ERC655372:ERC655410 FAY655372:FAY655410 FKU655372:FKU655410 FUQ655372:FUQ655410 GEM655372:GEM655410 GOI655372:GOI655410 GYE655372:GYE655410 HIA655372:HIA655410 HRW655372:HRW655410 IBS655372:IBS655410 ILO655372:ILO655410 IVK655372:IVK655410 JFG655372:JFG655410 JPC655372:JPC655410 JYY655372:JYY655410 KIU655372:KIU655410 KSQ655372:KSQ655410 LCM655372:LCM655410 LMI655372:LMI655410 LWE655372:LWE655410 MGA655372:MGA655410 MPW655372:MPW655410 MZS655372:MZS655410 NJO655372:NJO655410 NTK655372:NTK655410 ODG655372:ODG655410 ONC655372:ONC655410 OWY655372:OWY655410 PGU655372:PGU655410 PQQ655372:PQQ655410 QAM655372:QAM655410 QKI655372:QKI655410 QUE655372:QUE655410 REA655372:REA655410 RNW655372:RNW655410 RXS655372:RXS655410 SHO655372:SHO655410 SRK655372:SRK655410 TBG655372:TBG655410 TLC655372:TLC655410 TUY655372:TUY655410 UEU655372:UEU655410 UOQ655372:UOQ655410 UYM655372:UYM655410 VII655372:VII655410 VSE655372:VSE655410 WCA655372:WCA655410 WLW655372:WLW655410 WVS655372:WVS655410 K720908:K720946 JG720908:JG720946 TC720908:TC720946 ACY720908:ACY720946 AMU720908:AMU720946 AWQ720908:AWQ720946 BGM720908:BGM720946 BQI720908:BQI720946 CAE720908:CAE720946 CKA720908:CKA720946 CTW720908:CTW720946 DDS720908:DDS720946 DNO720908:DNO720946 DXK720908:DXK720946 EHG720908:EHG720946 ERC720908:ERC720946 FAY720908:FAY720946 FKU720908:FKU720946 FUQ720908:FUQ720946 GEM720908:GEM720946 GOI720908:GOI720946 GYE720908:GYE720946 HIA720908:HIA720946 HRW720908:HRW720946 IBS720908:IBS720946 ILO720908:ILO720946 IVK720908:IVK720946 JFG720908:JFG720946 JPC720908:JPC720946 JYY720908:JYY720946 KIU720908:KIU720946 KSQ720908:KSQ720946 LCM720908:LCM720946 LMI720908:LMI720946 LWE720908:LWE720946 MGA720908:MGA720946 MPW720908:MPW720946 MZS720908:MZS720946 NJO720908:NJO720946 NTK720908:NTK720946 ODG720908:ODG720946 ONC720908:ONC720946 OWY720908:OWY720946 PGU720908:PGU720946 PQQ720908:PQQ720946 QAM720908:QAM720946 QKI720908:QKI720946 QUE720908:QUE720946 REA720908:REA720946 RNW720908:RNW720946 RXS720908:RXS720946 SHO720908:SHO720946 SRK720908:SRK720946 TBG720908:TBG720946 TLC720908:TLC720946 TUY720908:TUY720946 UEU720908:UEU720946 UOQ720908:UOQ720946 UYM720908:UYM720946 VII720908:VII720946 VSE720908:VSE720946 WCA720908:WCA720946 WLW720908:WLW720946 WVS720908:WVS720946 K786444:K786482 JG786444:JG786482 TC786444:TC786482 ACY786444:ACY786482 AMU786444:AMU786482 AWQ786444:AWQ786482 BGM786444:BGM786482 BQI786444:BQI786482 CAE786444:CAE786482 CKA786444:CKA786482 CTW786444:CTW786482 DDS786444:DDS786482 DNO786444:DNO786482 DXK786444:DXK786482 EHG786444:EHG786482 ERC786444:ERC786482 FAY786444:FAY786482 FKU786444:FKU786482 FUQ786444:FUQ786482 GEM786444:GEM786482 GOI786444:GOI786482 GYE786444:GYE786482 HIA786444:HIA786482 HRW786444:HRW786482 IBS786444:IBS786482 ILO786444:ILO786482 IVK786444:IVK786482 JFG786444:JFG786482 JPC786444:JPC786482 JYY786444:JYY786482 KIU786444:KIU786482 KSQ786444:KSQ786482 LCM786444:LCM786482 LMI786444:LMI786482 LWE786444:LWE786482 MGA786444:MGA786482 MPW786444:MPW786482 MZS786444:MZS786482 NJO786444:NJO786482 NTK786444:NTK786482 ODG786444:ODG786482 ONC786444:ONC786482 OWY786444:OWY786482 PGU786444:PGU786482 PQQ786444:PQQ786482 QAM786444:QAM786482 QKI786444:QKI786482 QUE786444:QUE786482 REA786444:REA786482 RNW786444:RNW786482 RXS786444:RXS786482 SHO786444:SHO786482 SRK786444:SRK786482 TBG786444:TBG786482 TLC786444:TLC786482 TUY786444:TUY786482 UEU786444:UEU786482 UOQ786444:UOQ786482 UYM786444:UYM786482 VII786444:VII786482 VSE786444:VSE786482 WCA786444:WCA786482 WLW786444:WLW786482 WVS786444:WVS786482 K851980:K852018 JG851980:JG852018 TC851980:TC852018 ACY851980:ACY852018 AMU851980:AMU852018 AWQ851980:AWQ852018 BGM851980:BGM852018 BQI851980:BQI852018 CAE851980:CAE852018 CKA851980:CKA852018 CTW851980:CTW852018 DDS851980:DDS852018 DNO851980:DNO852018 DXK851980:DXK852018 EHG851980:EHG852018 ERC851980:ERC852018 FAY851980:FAY852018 FKU851980:FKU852018 FUQ851980:FUQ852018 GEM851980:GEM852018 GOI851980:GOI852018 GYE851980:GYE852018 HIA851980:HIA852018 HRW851980:HRW852018 IBS851980:IBS852018 ILO851980:ILO852018 IVK851980:IVK852018 JFG851980:JFG852018 JPC851980:JPC852018 JYY851980:JYY852018 KIU851980:KIU852018 KSQ851980:KSQ852018 LCM851980:LCM852018 LMI851980:LMI852018 LWE851980:LWE852018 MGA851980:MGA852018 MPW851980:MPW852018 MZS851980:MZS852018 NJO851980:NJO852018 NTK851980:NTK852018 ODG851980:ODG852018 ONC851980:ONC852018 OWY851980:OWY852018 PGU851980:PGU852018 PQQ851980:PQQ852018 QAM851980:QAM852018 QKI851980:QKI852018 QUE851980:QUE852018 REA851980:REA852018 RNW851980:RNW852018 RXS851980:RXS852018 SHO851980:SHO852018 SRK851980:SRK852018 TBG851980:TBG852018 TLC851980:TLC852018 TUY851980:TUY852018 UEU851980:UEU852018 UOQ851980:UOQ852018 UYM851980:UYM852018 VII851980:VII852018 VSE851980:VSE852018 WCA851980:WCA852018 WLW851980:WLW852018 WVS851980:WVS852018 K917516:K917554 JG917516:JG917554 TC917516:TC917554 ACY917516:ACY917554 AMU917516:AMU917554 AWQ917516:AWQ917554 BGM917516:BGM917554 BQI917516:BQI917554 CAE917516:CAE917554 CKA917516:CKA917554 CTW917516:CTW917554 DDS917516:DDS917554 DNO917516:DNO917554 DXK917516:DXK917554 EHG917516:EHG917554 ERC917516:ERC917554 FAY917516:FAY917554 FKU917516:FKU917554 FUQ917516:FUQ917554 GEM917516:GEM917554 GOI917516:GOI917554 GYE917516:GYE917554 HIA917516:HIA917554 HRW917516:HRW917554 IBS917516:IBS917554 ILO917516:ILO917554 IVK917516:IVK917554 JFG917516:JFG917554 JPC917516:JPC917554 JYY917516:JYY917554 KIU917516:KIU917554 KSQ917516:KSQ917554 LCM917516:LCM917554 LMI917516:LMI917554 LWE917516:LWE917554 MGA917516:MGA917554 MPW917516:MPW917554 MZS917516:MZS917554 NJO917516:NJO917554 NTK917516:NTK917554 ODG917516:ODG917554 ONC917516:ONC917554 OWY917516:OWY917554 PGU917516:PGU917554 PQQ917516:PQQ917554 QAM917516:QAM917554 QKI917516:QKI917554 QUE917516:QUE917554 REA917516:REA917554 RNW917516:RNW917554 RXS917516:RXS917554 SHO917516:SHO917554 SRK917516:SRK917554 TBG917516:TBG917554 TLC917516:TLC917554 TUY917516:TUY917554 UEU917516:UEU917554 UOQ917516:UOQ917554 UYM917516:UYM917554 VII917516:VII917554 VSE917516:VSE917554 WCA917516:WCA917554 WLW917516:WLW917554 WVS917516:WVS917554 K983052:K983090 JG983052:JG983090 TC983052:TC983090 ACY983052:ACY983090 AMU983052:AMU983090 AWQ983052:AWQ983090 BGM983052:BGM983090 BQI983052:BQI983090 CAE983052:CAE983090 CKA983052:CKA983090 CTW983052:CTW983090 DDS983052:DDS983090 DNO983052:DNO983090 DXK983052:DXK983090 EHG983052:EHG983090 ERC983052:ERC983090 FAY983052:FAY983090 FKU983052:FKU983090 FUQ983052:FUQ983090 GEM983052:GEM983090 GOI983052:GOI983090 GYE983052:GYE983090 HIA983052:HIA983090 HRW983052:HRW983090 IBS983052:IBS983090 ILO983052:ILO983090 IVK983052:IVK983090 JFG983052:JFG983090 JPC983052:JPC983090 JYY983052:JYY983090 KIU983052:KIU983090 KSQ983052:KSQ983090 LCM983052:LCM983090 LMI983052:LMI983090 LWE983052:LWE983090 MGA983052:MGA983090 MPW983052:MPW983090 MZS983052:MZS983090 NJO983052:NJO983090 NTK983052:NTK983090 ODG983052:ODG983090 ONC983052:ONC983090 OWY983052:OWY983090 PGU983052:PGU983090 PQQ983052:PQQ983090 QAM983052:QAM983090 QKI983052:QKI983090 QUE983052:QUE983090 REA983052:REA983090 RNW983052:RNW983090 RXS983052:RXS983090 SHO983052:SHO983090 SRK983052:SRK983090 TBG983052:TBG983090 TLC983052:TLC983090 TUY983052:TUY983090 UEU983052:UEU983090 UOQ983052:UOQ983090 UYM983052:UYM983090 VII983052:VII983090 VSE983052:VSE983090 WCA983052:WCA983090 WLW983052:WLW983090 WVS983052:WVS983090 K34:K42 JG34:JG41 TC34:TC41 ACY34:ACY41 AMU34:AMU41 AWQ34:AWQ41 BGM34:BGM41 BQI34:BQI41 CAE34:CAE41 CKA34:CKA41 CTW34:CTW41 DDS34:DDS41 DNO34:DNO41 DXK34:DXK41 EHG34:EHG41 ERC34:ERC41 FAY34:FAY41 FKU34:FKU41 FUQ34:FUQ41 GEM34:GEM41 GOI34:GOI41 GYE34:GYE41 HIA34:HIA41 HRW34:HRW41 IBS34:IBS41 ILO34:ILO41 IVK34:IVK41 JFG34:JFG41 JPC34:JPC41 JYY34:JYY41 KIU34:KIU41 KSQ34:KSQ41 LCM34:LCM41 LMI34:LMI41 LWE34:LWE41 MGA34:MGA41 MPW34:MPW41 MZS34:MZS41 NJO34:NJO41 NTK34:NTK41 ODG34:ODG41 ONC34:ONC41 OWY34:OWY41 PGU34:PGU41 PQQ34:PQQ41 QAM34:QAM41 QKI34:QKI41 QUE34:QUE41 REA34:REA41 RNW34:RNW41 RXS34:RXS41 SHO34:SHO41 SRK34:SRK41 TBG34:TBG41 TLC34:TLC41 TUY34:TUY41 UEU34:UEU41 UOQ34:UOQ41 UYM34:UYM41 VII34:VII41 VSE34:VSE41 WCA34:WCA41 WLW34:WLW41 WVS34:WVS41 K65534:K65541 JG65534:JG65541 TC65534:TC65541 ACY65534:ACY65541 AMU65534:AMU65541 AWQ65534:AWQ65541 BGM65534:BGM65541 BQI65534:BQI65541 CAE65534:CAE65541 CKA65534:CKA65541 CTW65534:CTW65541 DDS65534:DDS65541 DNO65534:DNO65541 DXK65534:DXK65541 EHG65534:EHG65541 ERC65534:ERC65541 FAY65534:FAY65541 FKU65534:FKU65541 FUQ65534:FUQ65541 GEM65534:GEM65541 GOI65534:GOI65541 GYE65534:GYE65541 HIA65534:HIA65541 HRW65534:HRW65541 IBS65534:IBS65541 ILO65534:ILO65541 IVK65534:IVK65541 JFG65534:JFG65541 JPC65534:JPC65541 JYY65534:JYY65541 KIU65534:KIU65541 KSQ65534:KSQ65541 LCM65534:LCM65541 LMI65534:LMI65541 LWE65534:LWE65541 MGA65534:MGA65541 MPW65534:MPW65541 MZS65534:MZS65541 NJO65534:NJO65541 NTK65534:NTK65541 ODG65534:ODG65541 ONC65534:ONC65541 OWY65534:OWY65541 PGU65534:PGU65541 PQQ65534:PQQ65541 QAM65534:QAM65541 QKI65534:QKI65541 QUE65534:QUE65541 REA65534:REA65541 RNW65534:RNW65541 RXS65534:RXS65541 SHO65534:SHO65541 SRK65534:SRK65541 TBG65534:TBG65541 TLC65534:TLC65541 TUY65534:TUY65541 UEU65534:UEU65541 UOQ65534:UOQ65541 UYM65534:UYM65541 VII65534:VII65541 VSE65534:VSE65541 WCA65534:WCA65541 WLW65534:WLW65541 WVS65534:WVS65541 K131070:K131077 JG131070:JG131077 TC131070:TC131077 ACY131070:ACY131077 AMU131070:AMU131077 AWQ131070:AWQ131077 BGM131070:BGM131077 BQI131070:BQI131077 CAE131070:CAE131077 CKA131070:CKA131077 CTW131070:CTW131077 DDS131070:DDS131077 DNO131070:DNO131077 DXK131070:DXK131077 EHG131070:EHG131077 ERC131070:ERC131077 FAY131070:FAY131077 FKU131070:FKU131077 FUQ131070:FUQ131077 GEM131070:GEM131077 GOI131070:GOI131077 GYE131070:GYE131077 HIA131070:HIA131077 HRW131070:HRW131077 IBS131070:IBS131077 ILO131070:ILO131077 IVK131070:IVK131077 JFG131070:JFG131077 JPC131070:JPC131077 JYY131070:JYY131077 KIU131070:KIU131077 KSQ131070:KSQ131077 LCM131070:LCM131077 LMI131070:LMI131077 LWE131070:LWE131077 MGA131070:MGA131077 MPW131070:MPW131077 MZS131070:MZS131077 NJO131070:NJO131077 NTK131070:NTK131077 ODG131070:ODG131077 ONC131070:ONC131077 OWY131070:OWY131077 PGU131070:PGU131077 PQQ131070:PQQ131077 QAM131070:QAM131077 QKI131070:QKI131077 QUE131070:QUE131077 REA131070:REA131077 RNW131070:RNW131077 RXS131070:RXS131077 SHO131070:SHO131077 SRK131070:SRK131077 TBG131070:TBG131077 TLC131070:TLC131077 TUY131070:TUY131077 UEU131070:UEU131077 UOQ131070:UOQ131077 UYM131070:UYM131077 VII131070:VII131077 VSE131070:VSE131077 WCA131070:WCA131077 WLW131070:WLW131077 WVS131070:WVS131077 K196606:K196613 JG196606:JG196613 TC196606:TC196613 ACY196606:ACY196613 AMU196606:AMU196613 AWQ196606:AWQ196613 BGM196606:BGM196613 BQI196606:BQI196613 CAE196606:CAE196613 CKA196606:CKA196613 CTW196606:CTW196613 DDS196606:DDS196613 DNO196606:DNO196613 DXK196606:DXK196613 EHG196606:EHG196613 ERC196606:ERC196613 FAY196606:FAY196613 FKU196606:FKU196613 FUQ196606:FUQ196613 GEM196606:GEM196613 GOI196606:GOI196613 GYE196606:GYE196613 HIA196606:HIA196613 HRW196606:HRW196613 IBS196606:IBS196613 ILO196606:ILO196613 IVK196606:IVK196613 JFG196606:JFG196613 JPC196606:JPC196613 JYY196606:JYY196613 KIU196606:KIU196613 KSQ196606:KSQ196613 LCM196606:LCM196613 LMI196606:LMI196613 LWE196606:LWE196613 MGA196606:MGA196613 MPW196606:MPW196613 MZS196606:MZS196613 NJO196606:NJO196613 NTK196606:NTK196613 ODG196606:ODG196613 ONC196606:ONC196613 OWY196606:OWY196613 PGU196606:PGU196613 PQQ196606:PQQ196613 QAM196606:QAM196613 QKI196606:QKI196613 QUE196606:QUE196613 REA196606:REA196613 RNW196606:RNW196613 RXS196606:RXS196613 SHO196606:SHO196613 SRK196606:SRK196613 TBG196606:TBG196613 TLC196606:TLC196613 TUY196606:TUY196613 UEU196606:UEU196613 UOQ196606:UOQ196613 UYM196606:UYM196613 VII196606:VII196613 VSE196606:VSE196613 WCA196606:WCA196613 WLW196606:WLW196613 WVS196606:WVS196613 K262142:K262149 JG262142:JG262149 TC262142:TC262149 ACY262142:ACY262149 AMU262142:AMU262149 AWQ262142:AWQ262149 BGM262142:BGM262149 BQI262142:BQI262149 CAE262142:CAE262149 CKA262142:CKA262149 CTW262142:CTW262149 DDS262142:DDS262149 DNO262142:DNO262149 DXK262142:DXK262149 EHG262142:EHG262149 ERC262142:ERC262149 FAY262142:FAY262149 FKU262142:FKU262149 FUQ262142:FUQ262149 GEM262142:GEM262149 GOI262142:GOI262149 GYE262142:GYE262149 HIA262142:HIA262149 HRW262142:HRW262149 IBS262142:IBS262149 ILO262142:ILO262149 IVK262142:IVK262149 JFG262142:JFG262149 JPC262142:JPC262149 JYY262142:JYY262149 KIU262142:KIU262149 KSQ262142:KSQ262149 LCM262142:LCM262149 LMI262142:LMI262149 LWE262142:LWE262149 MGA262142:MGA262149 MPW262142:MPW262149 MZS262142:MZS262149 NJO262142:NJO262149 NTK262142:NTK262149 ODG262142:ODG262149 ONC262142:ONC262149 OWY262142:OWY262149 PGU262142:PGU262149 PQQ262142:PQQ262149 QAM262142:QAM262149 QKI262142:QKI262149 QUE262142:QUE262149 REA262142:REA262149 RNW262142:RNW262149 RXS262142:RXS262149 SHO262142:SHO262149 SRK262142:SRK262149 TBG262142:TBG262149 TLC262142:TLC262149 TUY262142:TUY262149 UEU262142:UEU262149 UOQ262142:UOQ262149 UYM262142:UYM262149 VII262142:VII262149 VSE262142:VSE262149 WCA262142:WCA262149 WLW262142:WLW262149 WVS262142:WVS262149 K327678:K327685 JG327678:JG327685 TC327678:TC327685 ACY327678:ACY327685 AMU327678:AMU327685 AWQ327678:AWQ327685 BGM327678:BGM327685 BQI327678:BQI327685 CAE327678:CAE327685 CKA327678:CKA327685 CTW327678:CTW327685 DDS327678:DDS327685 DNO327678:DNO327685 DXK327678:DXK327685 EHG327678:EHG327685 ERC327678:ERC327685 FAY327678:FAY327685 FKU327678:FKU327685 FUQ327678:FUQ327685 GEM327678:GEM327685 GOI327678:GOI327685 GYE327678:GYE327685 HIA327678:HIA327685 HRW327678:HRW327685 IBS327678:IBS327685 ILO327678:ILO327685 IVK327678:IVK327685 JFG327678:JFG327685 JPC327678:JPC327685 JYY327678:JYY327685 KIU327678:KIU327685 KSQ327678:KSQ327685 LCM327678:LCM327685 LMI327678:LMI327685 LWE327678:LWE327685 MGA327678:MGA327685 MPW327678:MPW327685 MZS327678:MZS327685 NJO327678:NJO327685 NTK327678:NTK327685 ODG327678:ODG327685 ONC327678:ONC327685 OWY327678:OWY327685 PGU327678:PGU327685 PQQ327678:PQQ327685 QAM327678:QAM327685 QKI327678:QKI327685 QUE327678:QUE327685 REA327678:REA327685 RNW327678:RNW327685 RXS327678:RXS327685 SHO327678:SHO327685 SRK327678:SRK327685 TBG327678:TBG327685 TLC327678:TLC327685 TUY327678:TUY327685 UEU327678:UEU327685 UOQ327678:UOQ327685 UYM327678:UYM327685 VII327678:VII327685 VSE327678:VSE327685 WCA327678:WCA327685 WLW327678:WLW327685 WVS327678:WVS327685 K393214:K393221 JG393214:JG393221 TC393214:TC393221 ACY393214:ACY393221 AMU393214:AMU393221 AWQ393214:AWQ393221 BGM393214:BGM393221 BQI393214:BQI393221 CAE393214:CAE393221 CKA393214:CKA393221 CTW393214:CTW393221 DDS393214:DDS393221 DNO393214:DNO393221 DXK393214:DXK393221 EHG393214:EHG393221 ERC393214:ERC393221 FAY393214:FAY393221 FKU393214:FKU393221 FUQ393214:FUQ393221 GEM393214:GEM393221 GOI393214:GOI393221 GYE393214:GYE393221 HIA393214:HIA393221 HRW393214:HRW393221 IBS393214:IBS393221 ILO393214:ILO393221 IVK393214:IVK393221 JFG393214:JFG393221 JPC393214:JPC393221 JYY393214:JYY393221 KIU393214:KIU393221 KSQ393214:KSQ393221 LCM393214:LCM393221 LMI393214:LMI393221 LWE393214:LWE393221 MGA393214:MGA393221 MPW393214:MPW393221 MZS393214:MZS393221 NJO393214:NJO393221 NTK393214:NTK393221 ODG393214:ODG393221 ONC393214:ONC393221 OWY393214:OWY393221 PGU393214:PGU393221 PQQ393214:PQQ393221 QAM393214:QAM393221 QKI393214:QKI393221 QUE393214:QUE393221 REA393214:REA393221 RNW393214:RNW393221 RXS393214:RXS393221 SHO393214:SHO393221 SRK393214:SRK393221 TBG393214:TBG393221 TLC393214:TLC393221 TUY393214:TUY393221 UEU393214:UEU393221 UOQ393214:UOQ393221 UYM393214:UYM393221 VII393214:VII393221 VSE393214:VSE393221 WCA393214:WCA393221 WLW393214:WLW393221 WVS393214:WVS393221 K458750:K458757 JG458750:JG458757 TC458750:TC458757 ACY458750:ACY458757 AMU458750:AMU458757 AWQ458750:AWQ458757 BGM458750:BGM458757 BQI458750:BQI458757 CAE458750:CAE458757 CKA458750:CKA458757 CTW458750:CTW458757 DDS458750:DDS458757 DNO458750:DNO458757 DXK458750:DXK458757 EHG458750:EHG458757 ERC458750:ERC458757 FAY458750:FAY458757 FKU458750:FKU458757 FUQ458750:FUQ458757 GEM458750:GEM458757 GOI458750:GOI458757 GYE458750:GYE458757 HIA458750:HIA458757 HRW458750:HRW458757 IBS458750:IBS458757 ILO458750:ILO458757 IVK458750:IVK458757 JFG458750:JFG458757 JPC458750:JPC458757 JYY458750:JYY458757 KIU458750:KIU458757 KSQ458750:KSQ458757 LCM458750:LCM458757 LMI458750:LMI458757 LWE458750:LWE458757 MGA458750:MGA458757 MPW458750:MPW458757 MZS458750:MZS458757 NJO458750:NJO458757 NTK458750:NTK458757 ODG458750:ODG458757 ONC458750:ONC458757 OWY458750:OWY458757 PGU458750:PGU458757 PQQ458750:PQQ458757 QAM458750:QAM458757 QKI458750:QKI458757 QUE458750:QUE458757 REA458750:REA458757 RNW458750:RNW458757 RXS458750:RXS458757 SHO458750:SHO458757 SRK458750:SRK458757 TBG458750:TBG458757 TLC458750:TLC458757 TUY458750:TUY458757 UEU458750:UEU458757 UOQ458750:UOQ458757 UYM458750:UYM458757 VII458750:VII458757 VSE458750:VSE458757 WCA458750:WCA458757 WLW458750:WLW458757 WVS458750:WVS458757 K524286:K524293 JG524286:JG524293 TC524286:TC524293 ACY524286:ACY524293 AMU524286:AMU524293 AWQ524286:AWQ524293 BGM524286:BGM524293 BQI524286:BQI524293 CAE524286:CAE524293 CKA524286:CKA524293 CTW524286:CTW524293 DDS524286:DDS524293 DNO524286:DNO524293 DXK524286:DXK524293 EHG524286:EHG524293 ERC524286:ERC524293 FAY524286:FAY524293 FKU524286:FKU524293 FUQ524286:FUQ524293 GEM524286:GEM524293 GOI524286:GOI524293 GYE524286:GYE524293 HIA524286:HIA524293 HRW524286:HRW524293 IBS524286:IBS524293 ILO524286:ILO524293 IVK524286:IVK524293 JFG524286:JFG524293 JPC524286:JPC524293 JYY524286:JYY524293 KIU524286:KIU524293 KSQ524286:KSQ524293 LCM524286:LCM524293 LMI524286:LMI524293 LWE524286:LWE524293 MGA524286:MGA524293 MPW524286:MPW524293 MZS524286:MZS524293 NJO524286:NJO524293 NTK524286:NTK524293 ODG524286:ODG524293 ONC524286:ONC524293 OWY524286:OWY524293 PGU524286:PGU524293 PQQ524286:PQQ524293 QAM524286:QAM524293 QKI524286:QKI524293 QUE524286:QUE524293 REA524286:REA524293 RNW524286:RNW524293 RXS524286:RXS524293 SHO524286:SHO524293 SRK524286:SRK524293 TBG524286:TBG524293 TLC524286:TLC524293 TUY524286:TUY524293 UEU524286:UEU524293 UOQ524286:UOQ524293 UYM524286:UYM524293 VII524286:VII524293 VSE524286:VSE524293 WCA524286:WCA524293 WLW524286:WLW524293 WVS524286:WVS524293 K589822:K589829 JG589822:JG589829 TC589822:TC589829 ACY589822:ACY589829 AMU589822:AMU589829 AWQ589822:AWQ589829 BGM589822:BGM589829 BQI589822:BQI589829 CAE589822:CAE589829 CKA589822:CKA589829 CTW589822:CTW589829 DDS589822:DDS589829 DNO589822:DNO589829 DXK589822:DXK589829 EHG589822:EHG589829 ERC589822:ERC589829 FAY589822:FAY589829 FKU589822:FKU589829 FUQ589822:FUQ589829 GEM589822:GEM589829 GOI589822:GOI589829 GYE589822:GYE589829 HIA589822:HIA589829 HRW589822:HRW589829 IBS589822:IBS589829 ILO589822:ILO589829 IVK589822:IVK589829 JFG589822:JFG589829 JPC589822:JPC589829 JYY589822:JYY589829 KIU589822:KIU589829 KSQ589822:KSQ589829 LCM589822:LCM589829 LMI589822:LMI589829 LWE589822:LWE589829 MGA589822:MGA589829 MPW589822:MPW589829 MZS589822:MZS589829 NJO589822:NJO589829 NTK589822:NTK589829 ODG589822:ODG589829 ONC589822:ONC589829 OWY589822:OWY589829 PGU589822:PGU589829 PQQ589822:PQQ589829 QAM589822:QAM589829 QKI589822:QKI589829 QUE589822:QUE589829 REA589822:REA589829 RNW589822:RNW589829 RXS589822:RXS589829 SHO589822:SHO589829 SRK589822:SRK589829 TBG589822:TBG589829 TLC589822:TLC589829 TUY589822:TUY589829 UEU589822:UEU589829 UOQ589822:UOQ589829 UYM589822:UYM589829 VII589822:VII589829 VSE589822:VSE589829 WCA589822:WCA589829 WLW589822:WLW589829 WVS589822:WVS589829 K655358:K655365 JG655358:JG655365 TC655358:TC655365 ACY655358:ACY655365 AMU655358:AMU655365 AWQ655358:AWQ655365 BGM655358:BGM655365 BQI655358:BQI655365 CAE655358:CAE655365 CKA655358:CKA655365 CTW655358:CTW655365 DDS655358:DDS655365 DNO655358:DNO655365 DXK655358:DXK655365 EHG655358:EHG655365 ERC655358:ERC655365 FAY655358:FAY655365 FKU655358:FKU655365 FUQ655358:FUQ655365 GEM655358:GEM655365 GOI655358:GOI655365 GYE655358:GYE655365 HIA655358:HIA655365 HRW655358:HRW655365 IBS655358:IBS655365 ILO655358:ILO655365 IVK655358:IVK655365 JFG655358:JFG655365 JPC655358:JPC655365 JYY655358:JYY655365 KIU655358:KIU655365 KSQ655358:KSQ655365 LCM655358:LCM655365 LMI655358:LMI655365 LWE655358:LWE655365 MGA655358:MGA655365 MPW655358:MPW655365 MZS655358:MZS655365 NJO655358:NJO655365 NTK655358:NTK655365 ODG655358:ODG655365 ONC655358:ONC655365 OWY655358:OWY655365 PGU655358:PGU655365 PQQ655358:PQQ655365 QAM655358:QAM655365 QKI655358:QKI655365 QUE655358:QUE655365 REA655358:REA655365 RNW655358:RNW655365 RXS655358:RXS655365 SHO655358:SHO655365 SRK655358:SRK655365 TBG655358:TBG655365 TLC655358:TLC655365 TUY655358:TUY655365 UEU655358:UEU655365 UOQ655358:UOQ655365 UYM655358:UYM655365 VII655358:VII655365 VSE655358:VSE655365 WCA655358:WCA655365 WLW655358:WLW655365 WVS655358:WVS655365 K720894:K720901 JG720894:JG720901 TC720894:TC720901 ACY720894:ACY720901 AMU720894:AMU720901 AWQ720894:AWQ720901 BGM720894:BGM720901 BQI720894:BQI720901 CAE720894:CAE720901 CKA720894:CKA720901 CTW720894:CTW720901 DDS720894:DDS720901 DNO720894:DNO720901 DXK720894:DXK720901 EHG720894:EHG720901 ERC720894:ERC720901 FAY720894:FAY720901 FKU720894:FKU720901 FUQ720894:FUQ720901 GEM720894:GEM720901 GOI720894:GOI720901 GYE720894:GYE720901 HIA720894:HIA720901 HRW720894:HRW720901 IBS720894:IBS720901 ILO720894:ILO720901 IVK720894:IVK720901 JFG720894:JFG720901 JPC720894:JPC720901 JYY720894:JYY720901 KIU720894:KIU720901 KSQ720894:KSQ720901 LCM720894:LCM720901 LMI720894:LMI720901 LWE720894:LWE720901 MGA720894:MGA720901 MPW720894:MPW720901 MZS720894:MZS720901 NJO720894:NJO720901 NTK720894:NTK720901 ODG720894:ODG720901 ONC720894:ONC720901 OWY720894:OWY720901 PGU720894:PGU720901 PQQ720894:PQQ720901 QAM720894:QAM720901 QKI720894:QKI720901 QUE720894:QUE720901 REA720894:REA720901 RNW720894:RNW720901 RXS720894:RXS720901 SHO720894:SHO720901 SRK720894:SRK720901 TBG720894:TBG720901 TLC720894:TLC720901 TUY720894:TUY720901 UEU720894:UEU720901 UOQ720894:UOQ720901 UYM720894:UYM720901 VII720894:VII720901 VSE720894:VSE720901 WCA720894:WCA720901 WLW720894:WLW720901 WVS720894:WVS720901 K786430:K786437 JG786430:JG786437 TC786430:TC786437 ACY786430:ACY786437 AMU786430:AMU786437 AWQ786430:AWQ786437 BGM786430:BGM786437 BQI786430:BQI786437 CAE786430:CAE786437 CKA786430:CKA786437 CTW786430:CTW786437 DDS786430:DDS786437 DNO786430:DNO786437 DXK786430:DXK786437 EHG786430:EHG786437 ERC786430:ERC786437 FAY786430:FAY786437 FKU786430:FKU786437 FUQ786430:FUQ786437 GEM786430:GEM786437 GOI786430:GOI786437 GYE786430:GYE786437 HIA786430:HIA786437 HRW786430:HRW786437 IBS786430:IBS786437 ILO786430:ILO786437 IVK786430:IVK786437 JFG786430:JFG786437 JPC786430:JPC786437 JYY786430:JYY786437 KIU786430:KIU786437 KSQ786430:KSQ786437 LCM786430:LCM786437 LMI786430:LMI786437 LWE786430:LWE786437 MGA786430:MGA786437 MPW786430:MPW786437 MZS786430:MZS786437 NJO786430:NJO786437 NTK786430:NTK786437 ODG786430:ODG786437 ONC786430:ONC786437 OWY786430:OWY786437 PGU786430:PGU786437 PQQ786430:PQQ786437 QAM786430:QAM786437 QKI786430:QKI786437 QUE786430:QUE786437 REA786430:REA786437 RNW786430:RNW786437 RXS786430:RXS786437 SHO786430:SHO786437 SRK786430:SRK786437 TBG786430:TBG786437 TLC786430:TLC786437 TUY786430:TUY786437 UEU786430:UEU786437 UOQ786430:UOQ786437 UYM786430:UYM786437 VII786430:VII786437 VSE786430:VSE786437 WCA786430:WCA786437 WLW786430:WLW786437 WVS786430:WVS786437 K851966:K851973 JG851966:JG851973 TC851966:TC851973 ACY851966:ACY851973 AMU851966:AMU851973 AWQ851966:AWQ851973 BGM851966:BGM851973 BQI851966:BQI851973 CAE851966:CAE851973 CKA851966:CKA851973 CTW851966:CTW851973 DDS851966:DDS851973 DNO851966:DNO851973 DXK851966:DXK851973 EHG851966:EHG851973 ERC851966:ERC851973 FAY851966:FAY851973 FKU851966:FKU851973 FUQ851966:FUQ851973 GEM851966:GEM851973 GOI851966:GOI851973 GYE851966:GYE851973 HIA851966:HIA851973 HRW851966:HRW851973 IBS851966:IBS851973 ILO851966:ILO851973 IVK851966:IVK851973 JFG851966:JFG851973 JPC851966:JPC851973 JYY851966:JYY851973 KIU851966:KIU851973 KSQ851966:KSQ851973 LCM851966:LCM851973 LMI851966:LMI851973 LWE851966:LWE851973 MGA851966:MGA851973 MPW851966:MPW851973 MZS851966:MZS851973 NJO851966:NJO851973 NTK851966:NTK851973 ODG851966:ODG851973 ONC851966:ONC851973 OWY851966:OWY851973 PGU851966:PGU851973 PQQ851966:PQQ851973 QAM851966:QAM851973 QKI851966:QKI851973 QUE851966:QUE851973 REA851966:REA851973 RNW851966:RNW851973 RXS851966:RXS851973 SHO851966:SHO851973 SRK851966:SRK851973 TBG851966:TBG851973 TLC851966:TLC851973 TUY851966:TUY851973 UEU851966:UEU851973 UOQ851966:UOQ851973 UYM851966:UYM851973 VII851966:VII851973 VSE851966:VSE851973 WCA851966:WCA851973 WLW851966:WLW851973 WVS851966:WVS851973 K917502:K917509 JG917502:JG917509 TC917502:TC917509 ACY917502:ACY917509 AMU917502:AMU917509 AWQ917502:AWQ917509 BGM917502:BGM917509 BQI917502:BQI917509 CAE917502:CAE917509 CKA917502:CKA917509 CTW917502:CTW917509 DDS917502:DDS917509 DNO917502:DNO917509 DXK917502:DXK917509 EHG917502:EHG917509 ERC917502:ERC917509 FAY917502:FAY917509 FKU917502:FKU917509 FUQ917502:FUQ917509 GEM917502:GEM917509 GOI917502:GOI917509 GYE917502:GYE917509 HIA917502:HIA917509 HRW917502:HRW917509 IBS917502:IBS917509 ILO917502:ILO917509 IVK917502:IVK917509 JFG917502:JFG917509 JPC917502:JPC917509 JYY917502:JYY917509 KIU917502:KIU917509 KSQ917502:KSQ917509 LCM917502:LCM917509 LMI917502:LMI917509 LWE917502:LWE917509 MGA917502:MGA917509 MPW917502:MPW917509 MZS917502:MZS917509 NJO917502:NJO917509 NTK917502:NTK917509 ODG917502:ODG917509 ONC917502:ONC917509 OWY917502:OWY917509 PGU917502:PGU917509 PQQ917502:PQQ917509 QAM917502:QAM917509 QKI917502:QKI917509 QUE917502:QUE917509 REA917502:REA917509 RNW917502:RNW917509 RXS917502:RXS917509 SHO917502:SHO917509 SRK917502:SRK917509 TBG917502:TBG917509 TLC917502:TLC917509 TUY917502:TUY917509 UEU917502:UEU917509 UOQ917502:UOQ917509 UYM917502:UYM917509 VII917502:VII917509 VSE917502:VSE917509 WCA917502:WCA917509 WLW917502:WLW917509 WVS917502:WVS917509 K983038:K983045 JG983038:JG983045 TC983038:TC983045 ACY983038:ACY983045 AMU983038:AMU983045 AWQ983038:AWQ983045 BGM983038:BGM983045 BQI983038:BQI983045 CAE983038:CAE983045 CKA983038:CKA983045 CTW983038:CTW983045 DDS983038:DDS983045 DNO983038:DNO983045 DXK983038:DXK983045 EHG983038:EHG983045 ERC983038:ERC983045 FAY983038:FAY983045 FKU983038:FKU983045 FUQ983038:FUQ983045 GEM983038:GEM983045 GOI983038:GOI983045 GYE983038:GYE983045 HIA983038:HIA983045 HRW983038:HRW983045 IBS983038:IBS983045 ILO983038:ILO983045 IVK983038:IVK983045 JFG983038:JFG983045 JPC983038:JPC983045 JYY983038:JYY983045 KIU983038:KIU983045 KSQ983038:KSQ983045 LCM983038:LCM983045 LMI983038:LMI983045 LWE983038:LWE983045 MGA983038:MGA983045 MPW983038:MPW983045 MZS983038:MZS983045 NJO983038:NJO983045 NTK983038:NTK983045 ODG983038:ODG983045 ONC983038:ONC983045 OWY983038:OWY983045 PGU983038:PGU983045 PQQ983038:PQQ983045 QAM983038:QAM983045 QKI983038:QKI983045 QUE983038:QUE983045 REA983038:REA983045 RNW983038:RNW983045 RXS983038:RXS983045 SHO983038:SHO983045 SRK983038:SRK983045 TBG983038:TBG983045 TLC983038:TLC983045 TUY983038:TUY983045 UEU983038:UEU983045 UOQ983038:UOQ983045 UYM983038:UYM983045 VII983038:VII983045 VSE983038:VSE983045 WCA983038:WCA983045 WLW983038:WLW983045 WVS983038:WVS983045">
      <formula1>$J$110:$J$112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D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D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D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D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D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D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D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D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D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D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D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D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D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D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13:E65513 IZ65513:JA65513 SV65513:SW65513 ACR65513:ACS65513 AMN65513:AMO65513 AWJ65513:AWK65513 BGF65513:BGG65513 BQB65513:BQC65513 BZX65513:BZY65513 CJT65513:CJU65513 CTP65513:CTQ65513 DDL65513:DDM65513 DNH65513:DNI65513 DXD65513:DXE65513 EGZ65513:EHA65513 EQV65513:EQW65513 FAR65513:FAS65513 FKN65513:FKO65513 FUJ65513:FUK65513 GEF65513:GEG65513 GOB65513:GOC65513 GXX65513:GXY65513 HHT65513:HHU65513 HRP65513:HRQ65513 IBL65513:IBM65513 ILH65513:ILI65513 IVD65513:IVE65513 JEZ65513:JFA65513 JOV65513:JOW65513 JYR65513:JYS65513 KIN65513:KIO65513 KSJ65513:KSK65513 LCF65513:LCG65513 LMB65513:LMC65513 LVX65513:LVY65513 MFT65513:MFU65513 MPP65513:MPQ65513 MZL65513:MZM65513 NJH65513:NJI65513 NTD65513:NTE65513 OCZ65513:ODA65513 OMV65513:OMW65513 OWR65513:OWS65513 PGN65513:PGO65513 PQJ65513:PQK65513 QAF65513:QAG65513 QKB65513:QKC65513 QTX65513:QTY65513 RDT65513:RDU65513 RNP65513:RNQ65513 RXL65513:RXM65513 SHH65513:SHI65513 SRD65513:SRE65513 TAZ65513:TBA65513 TKV65513:TKW65513 TUR65513:TUS65513 UEN65513:UEO65513 UOJ65513:UOK65513 UYF65513:UYG65513 VIB65513:VIC65513 VRX65513:VRY65513 WBT65513:WBU65513 WLP65513:WLQ65513 WVL65513:WVM65513 D131049:E131049 IZ131049:JA131049 SV131049:SW131049 ACR131049:ACS131049 AMN131049:AMO131049 AWJ131049:AWK131049 BGF131049:BGG131049 BQB131049:BQC131049 BZX131049:BZY131049 CJT131049:CJU131049 CTP131049:CTQ131049 DDL131049:DDM131049 DNH131049:DNI131049 DXD131049:DXE131049 EGZ131049:EHA131049 EQV131049:EQW131049 FAR131049:FAS131049 FKN131049:FKO131049 FUJ131049:FUK131049 GEF131049:GEG131049 GOB131049:GOC131049 GXX131049:GXY131049 HHT131049:HHU131049 HRP131049:HRQ131049 IBL131049:IBM131049 ILH131049:ILI131049 IVD131049:IVE131049 JEZ131049:JFA131049 JOV131049:JOW131049 JYR131049:JYS131049 KIN131049:KIO131049 KSJ131049:KSK131049 LCF131049:LCG131049 LMB131049:LMC131049 LVX131049:LVY131049 MFT131049:MFU131049 MPP131049:MPQ131049 MZL131049:MZM131049 NJH131049:NJI131049 NTD131049:NTE131049 OCZ131049:ODA131049 OMV131049:OMW131049 OWR131049:OWS131049 PGN131049:PGO131049 PQJ131049:PQK131049 QAF131049:QAG131049 QKB131049:QKC131049 QTX131049:QTY131049 RDT131049:RDU131049 RNP131049:RNQ131049 RXL131049:RXM131049 SHH131049:SHI131049 SRD131049:SRE131049 TAZ131049:TBA131049 TKV131049:TKW131049 TUR131049:TUS131049 UEN131049:UEO131049 UOJ131049:UOK131049 UYF131049:UYG131049 VIB131049:VIC131049 VRX131049:VRY131049 WBT131049:WBU131049 WLP131049:WLQ131049 WVL131049:WVM131049 D196585:E196585 IZ196585:JA196585 SV196585:SW196585 ACR196585:ACS196585 AMN196585:AMO196585 AWJ196585:AWK196585 BGF196585:BGG196585 BQB196585:BQC196585 BZX196585:BZY196585 CJT196585:CJU196585 CTP196585:CTQ196585 DDL196585:DDM196585 DNH196585:DNI196585 DXD196585:DXE196585 EGZ196585:EHA196585 EQV196585:EQW196585 FAR196585:FAS196585 FKN196585:FKO196585 FUJ196585:FUK196585 GEF196585:GEG196585 GOB196585:GOC196585 GXX196585:GXY196585 HHT196585:HHU196585 HRP196585:HRQ196585 IBL196585:IBM196585 ILH196585:ILI196585 IVD196585:IVE196585 JEZ196585:JFA196585 JOV196585:JOW196585 JYR196585:JYS196585 KIN196585:KIO196585 KSJ196585:KSK196585 LCF196585:LCG196585 LMB196585:LMC196585 LVX196585:LVY196585 MFT196585:MFU196585 MPP196585:MPQ196585 MZL196585:MZM196585 NJH196585:NJI196585 NTD196585:NTE196585 OCZ196585:ODA196585 OMV196585:OMW196585 OWR196585:OWS196585 PGN196585:PGO196585 PQJ196585:PQK196585 QAF196585:QAG196585 QKB196585:QKC196585 QTX196585:QTY196585 RDT196585:RDU196585 RNP196585:RNQ196585 RXL196585:RXM196585 SHH196585:SHI196585 SRD196585:SRE196585 TAZ196585:TBA196585 TKV196585:TKW196585 TUR196585:TUS196585 UEN196585:UEO196585 UOJ196585:UOK196585 UYF196585:UYG196585 VIB196585:VIC196585 VRX196585:VRY196585 WBT196585:WBU196585 WLP196585:WLQ196585 WVL196585:WVM196585 D262121:E262121 IZ262121:JA262121 SV262121:SW262121 ACR262121:ACS262121 AMN262121:AMO262121 AWJ262121:AWK262121 BGF262121:BGG262121 BQB262121:BQC262121 BZX262121:BZY262121 CJT262121:CJU262121 CTP262121:CTQ262121 DDL262121:DDM262121 DNH262121:DNI262121 DXD262121:DXE262121 EGZ262121:EHA262121 EQV262121:EQW262121 FAR262121:FAS262121 FKN262121:FKO262121 FUJ262121:FUK262121 GEF262121:GEG262121 GOB262121:GOC262121 GXX262121:GXY262121 HHT262121:HHU262121 HRP262121:HRQ262121 IBL262121:IBM262121 ILH262121:ILI262121 IVD262121:IVE262121 JEZ262121:JFA262121 JOV262121:JOW262121 JYR262121:JYS262121 KIN262121:KIO262121 KSJ262121:KSK262121 LCF262121:LCG262121 LMB262121:LMC262121 LVX262121:LVY262121 MFT262121:MFU262121 MPP262121:MPQ262121 MZL262121:MZM262121 NJH262121:NJI262121 NTD262121:NTE262121 OCZ262121:ODA262121 OMV262121:OMW262121 OWR262121:OWS262121 PGN262121:PGO262121 PQJ262121:PQK262121 QAF262121:QAG262121 QKB262121:QKC262121 QTX262121:QTY262121 RDT262121:RDU262121 RNP262121:RNQ262121 RXL262121:RXM262121 SHH262121:SHI262121 SRD262121:SRE262121 TAZ262121:TBA262121 TKV262121:TKW262121 TUR262121:TUS262121 UEN262121:UEO262121 UOJ262121:UOK262121 UYF262121:UYG262121 VIB262121:VIC262121 VRX262121:VRY262121 WBT262121:WBU262121 WLP262121:WLQ262121 WVL262121:WVM262121 D327657:E327657 IZ327657:JA327657 SV327657:SW327657 ACR327657:ACS327657 AMN327657:AMO327657 AWJ327657:AWK327657 BGF327657:BGG327657 BQB327657:BQC327657 BZX327657:BZY327657 CJT327657:CJU327657 CTP327657:CTQ327657 DDL327657:DDM327657 DNH327657:DNI327657 DXD327657:DXE327657 EGZ327657:EHA327657 EQV327657:EQW327657 FAR327657:FAS327657 FKN327657:FKO327657 FUJ327657:FUK327657 GEF327657:GEG327657 GOB327657:GOC327657 GXX327657:GXY327657 HHT327657:HHU327657 HRP327657:HRQ327657 IBL327657:IBM327657 ILH327657:ILI327657 IVD327657:IVE327657 JEZ327657:JFA327657 JOV327657:JOW327657 JYR327657:JYS327657 KIN327657:KIO327657 KSJ327657:KSK327657 LCF327657:LCG327657 LMB327657:LMC327657 LVX327657:LVY327657 MFT327657:MFU327657 MPP327657:MPQ327657 MZL327657:MZM327657 NJH327657:NJI327657 NTD327657:NTE327657 OCZ327657:ODA327657 OMV327657:OMW327657 OWR327657:OWS327657 PGN327657:PGO327657 PQJ327657:PQK327657 QAF327657:QAG327657 QKB327657:QKC327657 QTX327657:QTY327657 RDT327657:RDU327657 RNP327657:RNQ327657 RXL327657:RXM327657 SHH327657:SHI327657 SRD327657:SRE327657 TAZ327657:TBA327657 TKV327657:TKW327657 TUR327657:TUS327657 UEN327657:UEO327657 UOJ327657:UOK327657 UYF327657:UYG327657 VIB327657:VIC327657 VRX327657:VRY327657 WBT327657:WBU327657 WLP327657:WLQ327657 WVL327657:WVM327657 D393193:E393193 IZ393193:JA393193 SV393193:SW393193 ACR393193:ACS393193 AMN393193:AMO393193 AWJ393193:AWK393193 BGF393193:BGG393193 BQB393193:BQC393193 BZX393193:BZY393193 CJT393193:CJU393193 CTP393193:CTQ393193 DDL393193:DDM393193 DNH393193:DNI393193 DXD393193:DXE393193 EGZ393193:EHA393193 EQV393193:EQW393193 FAR393193:FAS393193 FKN393193:FKO393193 FUJ393193:FUK393193 GEF393193:GEG393193 GOB393193:GOC393193 GXX393193:GXY393193 HHT393193:HHU393193 HRP393193:HRQ393193 IBL393193:IBM393193 ILH393193:ILI393193 IVD393193:IVE393193 JEZ393193:JFA393193 JOV393193:JOW393193 JYR393193:JYS393193 KIN393193:KIO393193 KSJ393193:KSK393193 LCF393193:LCG393193 LMB393193:LMC393193 LVX393193:LVY393193 MFT393193:MFU393193 MPP393193:MPQ393193 MZL393193:MZM393193 NJH393193:NJI393193 NTD393193:NTE393193 OCZ393193:ODA393193 OMV393193:OMW393193 OWR393193:OWS393193 PGN393193:PGO393193 PQJ393193:PQK393193 QAF393193:QAG393193 QKB393193:QKC393193 QTX393193:QTY393193 RDT393193:RDU393193 RNP393193:RNQ393193 RXL393193:RXM393193 SHH393193:SHI393193 SRD393193:SRE393193 TAZ393193:TBA393193 TKV393193:TKW393193 TUR393193:TUS393193 UEN393193:UEO393193 UOJ393193:UOK393193 UYF393193:UYG393193 VIB393193:VIC393193 VRX393193:VRY393193 WBT393193:WBU393193 WLP393193:WLQ393193 WVL393193:WVM393193 D458729:E458729 IZ458729:JA458729 SV458729:SW458729 ACR458729:ACS458729 AMN458729:AMO458729 AWJ458729:AWK458729 BGF458729:BGG458729 BQB458729:BQC458729 BZX458729:BZY458729 CJT458729:CJU458729 CTP458729:CTQ458729 DDL458729:DDM458729 DNH458729:DNI458729 DXD458729:DXE458729 EGZ458729:EHA458729 EQV458729:EQW458729 FAR458729:FAS458729 FKN458729:FKO458729 FUJ458729:FUK458729 GEF458729:GEG458729 GOB458729:GOC458729 GXX458729:GXY458729 HHT458729:HHU458729 HRP458729:HRQ458729 IBL458729:IBM458729 ILH458729:ILI458729 IVD458729:IVE458729 JEZ458729:JFA458729 JOV458729:JOW458729 JYR458729:JYS458729 KIN458729:KIO458729 KSJ458729:KSK458729 LCF458729:LCG458729 LMB458729:LMC458729 LVX458729:LVY458729 MFT458729:MFU458729 MPP458729:MPQ458729 MZL458729:MZM458729 NJH458729:NJI458729 NTD458729:NTE458729 OCZ458729:ODA458729 OMV458729:OMW458729 OWR458729:OWS458729 PGN458729:PGO458729 PQJ458729:PQK458729 QAF458729:QAG458729 QKB458729:QKC458729 QTX458729:QTY458729 RDT458729:RDU458729 RNP458729:RNQ458729 RXL458729:RXM458729 SHH458729:SHI458729 SRD458729:SRE458729 TAZ458729:TBA458729 TKV458729:TKW458729 TUR458729:TUS458729 UEN458729:UEO458729 UOJ458729:UOK458729 UYF458729:UYG458729 VIB458729:VIC458729 VRX458729:VRY458729 WBT458729:WBU458729 WLP458729:WLQ458729 WVL458729:WVM458729 D524265:E524265 IZ524265:JA524265 SV524265:SW524265 ACR524265:ACS524265 AMN524265:AMO524265 AWJ524265:AWK524265 BGF524265:BGG524265 BQB524265:BQC524265 BZX524265:BZY524265 CJT524265:CJU524265 CTP524265:CTQ524265 DDL524265:DDM524265 DNH524265:DNI524265 DXD524265:DXE524265 EGZ524265:EHA524265 EQV524265:EQW524265 FAR524265:FAS524265 FKN524265:FKO524265 FUJ524265:FUK524265 GEF524265:GEG524265 GOB524265:GOC524265 GXX524265:GXY524265 HHT524265:HHU524265 HRP524265:HRQ524265 IBL524265:IBM524265 ILH524265:ILI524265 IVD524265:IVE524265 JEZ524265:JFA524265 JOV524265:JOW524265 JYR524265:JYS524265 KIN524265:KIO524265 KSJ524265:KSK524265 LCF524265:LCG524265 LMB524265:LMC524265 LVX524265:LVY524265 MFT524265:MFU524265 MPP524265:MPQ524265 MZL524265:MZM524265 NJH524265:NJI524265 NTD524265:NTE524265 OCZ524265:ODA524265 OMV524265:OMW524265 OWR524265:OWS524265 PGN524265:PGO524265 PQJ524265:PQK524265 QAF524265:QAG524265 QKB524265:QKC524265 QTX524265:QTY524265 RDT524265:RDU524265 RNP524265:RNQ524265 RXL524265:RXM524265 SHH524265:SHI524265 SRD524265:SRE524265 TAZ524265:TBA524265 TKV524265:TKW524265 TUR524265:TUS524265 UEN524265:UEO524265 UOJ524265:UOK524265 UYF524265:UYG524265 VIB524265:VIC524265 VRX524265:VRY524265 WBT524265:WBU524265 WLP524265:WLQ524265 WVL524265:WVM524265 D589801:E589801 IZ589801:JA589801 SV589801:SW589801 ACR589801:ACS589801 AMN589801:AMO589801 AWJ589801:AWK589801 BGF589801:BGG589801 BQB589801:BQC589801 BZX589801:BZY589801 CJT589801:CJU589801 CTP589801:CTQ589801 DDL589801:DDM589801 DNH589801:DNI589801 DXD589801:DXE589801 EGZ589801:EHA589801 EQV589801:EQW589801 FAR589801:FAS589801 FKN589801:FKO589801 FUJ589801:FUK589801 GEF589801:GEG589801 GOB589801:GOC589801 GXX589801:GXY589801 HHT589801:HHU589801 HRP589801:HRQ589801 IBL589801:IBM589801 ILH589801:ILI589801 IVD589801:IVE589801 JEZ589801:JFA589801 JOV589801:JOW589801 JYR589801:JYS589801 KIN589801:KIO589801 KSJ589801:KSK589801 LCF589801:LCG589801 LMB589801:LMC589801 LVX589801:LVY589801 MFT589801:MFU589801 MPP589801:MPQ589801 MZL589801:MZM589801 NJH589801:NJI589801 NTD589801:NTE589801 OCZ589801:ODA589801 OMV589801:OMW589801 OWR589801:OWS589801 PGN589801:PGO589801 PQJ589801:PQK589801 QAF589801:QAG589801 QKB589801:QKC589801 QTX589801:QTY589801 RDT589801:RDU589801 RNP589801:RNQ589801 RXL589801:RXM589801 SHH589801:SHI589801 SRD589801:SRE589801 TAZ589801:TBA589801 TKV589801:TKW589801 TUR589801:TUS589801 UEN589801:UEO589801 UOJ589801:UOK589801 UYF589801:UYG589801 VIB589801:VIC589801 VRX589801:VRY589801 WBT589801:WBU589801 WLP589801:WLQ589801 WVL589801:WVM589801 D655337:E655337 IZ655337:JA655337 SV655337:SW655337 ACR655337:ACS655337 AMN655337:AMO655337 AWJ655337:AWK655337 BGF655337:BGG655337 BQB655337:BQC655337 BZX655337:BZY655337 CJT655337:CJU655337 CTP655337:CTQ655337 DDL655337:DDM655337 DNH655337:DNI655337 DXD655337:DXE655337 EGZ655337:EHA655337 EQV655337:EQW655337 FAR655337:FAS655337 FKN655337:FKO655337 FUJ655337:FUK655337 GEF655337:GEG655337 GOB655337:GOC655337 GXX655337:GXY655337 HHT655337:HHU655337 HRP655337:HRQ655337 IBL655337:IBM655337 ILH655337:ILI655337 IVD655337:IVE655337 JEZ655337:JFA655337 JOV655337:JOW655337 JYR655337:JYS655337 KIN655337:KIO655337 KSJ655337:KSK655337 LCF655337:LCG655337 LMB655337:LMC655337 LVX655337:LVY655337 MFT655337:MFU655337 MPP655337:MPQ655337 MZL655337:MZM655337 NJH655337:NJI655337 NTD655337:NTE655337 OCZ655337:ODA655337 OMV655337:OMW655337 OWR655337:OWS655337 PGN655337:PGO655337 PQJ655337:PQK655337 QAF655337:QAG655337 QKB655337:QKC655337 QTX655337:QTY655337 RDT655337:RDU655337 RNP655337:RNQ655337 RXL655337:RXM655337 SHH655337:SHI655337 SRD655337:SRE655337 TAZ655337:TBA655337 TKV655337:TKW655337 TUR655337:TUS655337 UEN655337:UEO655337 UOJ655337:UOK655337 UYF655337:UYG655337 VIB655337:VIC655337 VRX655337:VRY655337 WBT655337:WBU655337 WLP655337:WLQ655337 WVL655337:WVM655337 D720873:E720873 IZ720873:JA720873 SV720873:SW720873 ACR720873:ACS720873 AMN720873:AMO720873 AWJ720873:AWK720873 BGF720873:BGG720873 BQB720873:BQC720873 BZX720873:BZY720873 CJT720873:CJU720873 CTP720873:CTQ720873 DDL720873:DDM720873 DNH720873:DNI720873 DXD720873:DXE720873 EGZ720873:EHA720873 EQV720873:EQW720873 FAR720873:FAS720873 FKN720873:FKO720873 FUJ720873:FUK720873 GEF720873:GEG720873 GOB720873:GOC720873 GXX720873:GXY720873 HHT720873:HHU720873 HRP720873:HRQ720873 IBL720873:IBM720873 ILH720873:ILI720873 IVD720873:IVE720873 JEZ720873:JFA720873 JOV720873:JOW720873 JYR720873:JYS720873 KIN720873:KIO720873 KSJ720873:KSK720873 LCF720873:LCG720873 LMB720873:LMC720873 LVX720873:LVY720873 MFT720873:MFU720873 MPP720873:MPQ720873 MZL720873:MZM720873 NJH720873:NJI720873 NTD720873:NTE720873 OCZ720873:ODA720873 OMV720873:OMW720873 OWR720873:OWS720873 PGN720873:PGO720873 PQJ720873:PQK720873 QAF720873:QAG720873 QKB720873:QKC720873 QTX720873:QTY720873 RDT720873:RDU720873 RNP720873:RNQ720873 RXL720873:RXM720873 SHH720873:SHI720873 SRD720873:SRE720873 TAZ720873:TBA720873 TKV720873:TKW720873 TUR720873:TUS720873 UEN720873:UEO720873 UOJ720873:UOK720873 UYF720873:UYG720873 VIB720873:VIC720873 VRX720873:VRY720873 WBT720873:WBU720873 WLP720873:WLQ720873 WVL720873:WVM720873 D786409:E786409 IZ786409:JA786409 SV786409:SW786409 ACR786409:ACS786409 AMN786409:AMO786409 AWJ786409:AWK786409 BGF786409:BGG786409 BQB786409:BQC786409 BZX786409:BZY786409 CJT786409:CJU786409 CTP786409:CTQ786409 DDL786409:DDM786409 DNH786409:DNI786409 DXD786409:DXE786409 EGZ786409:EHA786409 EQV786409:EQW786409 FAR786409:FAS786409 FKN786409:FKO786409 FUJ786409:FUK786409 GEF786409:GEG786409 GOB786409:GOC786409 GXX786409:GXY786409 HHT786409:HHU786409 HRP786409:HRQ786409 IBL786409:IBM786409 ILH786409:ILI786409 IVD786409:IVE786409 JEZ786409:JFA786409 JOV786409:JOW786409 JYR786409:JYS786409 KIN786409:KIO786409 KSJ786409:KSK786409 LCF786409:LCG786409 LMB786409:LMC786409 LVX786409:LVY786409 MFT786409:MFU786409 MPP786409:MPQ786409 MZL786409:MZM786409 NJH786409:NJI786409 NTD786409:NTE786409 OCZ786409:ODA786409 OMV786409:OMW786409 OWR786409:OWS786409 PGN786409:PGO786409 PQJ786409:PQK786409 QAF786409:QAG786409 QKB786409:QKC786409 QTX786409:QTY786409 RDT786409:RDU786409 RNP786409:RNQ786409 RXL786409:RXM786409 SHH786409:SHI786409 SRD786409:SRE786409 TAZ786409:TBA786409 TKV786409:TKW786409 TUR786409:TUS786409 UEN786409:UEO786409 UOJ786409:UOK786409 UYF786409:UYG786409 VIB786409:VIC786409 VRX786409:VRY786409 WBT786409:WBU786409 WLP786409:WLQ786409 WVL786409:WVM786409 D851945:E851945 IZ851945:JA851945 SV851945:SW851945 ACR851945:ACS851945 AMN851945:AMO851945 AWJ851945:AWK851945 BGF851945:BGG851945 BQB851945:BQC851945 BZX851945:BZY851945 CJT851945:CJU851945 CTP851945:CTQ851945 DDL851945:DDM851945 DNH851945:DNI851945 DXD851945:DXE851945 EGZ851945:EHA851945 EQV851945:EQW851945 FAR851945:FAS851945 FKN851945:FKO851945 FUJ851945:FUK851945 GEF851945:GEG851945 GOB851945:GOC851945 GXX851945:GXY851945 HHT851945:HHU851945 HRP851945:HRQ851945 IBL851945:IBM851945 ILH851945:ILI851945 IVD851945:IVE851945 JEZ851945:JFA851945 JOV851945:JOW851945 JYR851945:JYS851945 KIN851945:KIO851945 KSJ851945:KSK851945 LCF851945:LCG851945 LMB851945:LMC851945 LVX851945:LVY851945 MFT851945:MFU851945 MPP851945:MPQ851945 MZL851945:MZM851945 NJH851945:NJI851945 NTD851945:NTE851945 OCZ851945:ODA851945 OMV851945:OMW851945 OWR851945:OWS851945 PGN851945:PGO851945 PQJ851945:PQK851945 QAF851945:QAG851945 QKB851945:QKC851945 QTX851945:QTY851945 RDT851945:RDU851945 RNP851945:RNQ851945 RXL851945:RXM851945 SHH851945:SHI851945 SRD851945:SRE851945 TAZ851945:TBA851945 TKV851945:TKW851945 TUR851945:TUS851945 UEN851945:UEO851945 UOJ851945:UOK851945 UYF851945:UYG851945 VIB851945:VIC851945 VRX851945:VRY851945 WBT851945:WBU851945 WLP851945:WLQ851945 WVL851945:WVM851945 D917481:E917481 IZ917481:JA917481 SV917481:SW917481 ACR917481:ACS917481 AMN917481:AMO917481 AWJ917481:AWK917481 BGF917481:BGG917481 BQB917481:BQC917481 BZX917481:BZY917481 CJT917481:CJU917481 CTP917481:CTQ917481 DDL917481:DDM917481 DNH917481:DNI917481 DXD917481:DXE917481 EGZ917481:EHA917481 EQV917481:EQW917481 FAR917481:FAS917481 FKN917481:FKO917481 FUJ917481:FUK917481 GEF917481:GEG917481 GOB917481:GOC917481 GXX917481:GXY917481 HHT917481:HHU917481 HRP917481:HRQ917481 IBL917481:IBM917481 ILH917481:ILI917481 IVD917481:IVE917481 JEZ917481:JFA917481 JOV917481:JOW917481 JYR917481:JYS917481 KIN917481:KIO917481 KSJ917481:KSK917481 LCF917481:LCG917481 LMB917481:LMC917481 LVX917481:LVY917481 MFT917481:MFU917481 MPP917481:MPQ917481 MZL917481:MZM917481 NJH917481:NJI917481 NTD917481:NTE917481 OCZ917481:ODA917481 OMV917481:OMW917481 OWR917481:OWS917481 PGN917481:PGO917481 PQJ917481:PQK917481 QAF917481:QAG917481 QKB917481:QKC917481 QTX917481:QTY917481 RDT917481:RDU917481 RNP917481:RNQ917481 RXL917481:RXM917481 SHH917481:SHI917481 SRD917481:SRE917481 TAZ917481:TBA917481 TKV917481:TKW917481 TUR917481:TUS917481 UEN917481:UEO917481 UOJ917481:UOK917481 UYF917481:UYG917481 VIB917481:VIC917481 VRX917481:VRY917481 WBT917481:WBU917481 WLP917481:WLQ917481 WVL917481:WVM917481 D983017:E983017 IZ983017:JA983017 SV983017:SW983017 ACR983017:ACS983017 AMN983017:AMO983017 AWJ983017:AWK983017 BGF983017:BGG983017 BQB983017:BQC983017 BZX983017:BZY983017 CJT983017:CJU983017 CTP983017:CTQ983017 DDL983017:DDM983017 DNH983017:DNI983017 DXD983017:DXE983017 EGZ983017:EHA983017 EQV983017:EQW983017 FAR983017:FAS983017 FKN983017:FKO983017 FUJ983017:FUK983017 GEF983017:GEG983017 GOB983017:GOC983017 GXX983017:GXY983017 HHT983017:HHU983017 HRP983017:HRQ983017 IBL983017:IBM983017 ILH983017:ILI983017 IVD983017:IVE983017 JEZ983017:JFA983017 JOV983017:JOW983017 JYR983017:JYS983017 KIN983017:KIO983017 KSJ983017:KSK983017 LCF983017:LCG983017 LMB983017:LMC983017 LVX983017:LVY983017 MFT983017:MFU983017 MPP983017:MPQ983017 MZL983017:MZM983017 NJH983017:NJI983017 NTD983017:NTE983017 OCZ983017:ODA983017 OMV983017:OMW983017 OWR983017:OWS983017 PGN983017:PGO983017 PQJ983017:PQK983017 QAF983017:QAG983017 QKB983017:QKC983017 QTX983017:QTY983017 RDT983017:RDU983017 RNP983017:RNQ983017 RXL983017:RXM983017 SHH983017:SHI983017 SRD983017:SRE983017 TAZ983017:TBA983017 TKV983017:TKW983017 TUR983017:TUS983017 UEN983017:UEO983017 UOJ983017:UOK983017 UYF983017:UYG983017 VIB983017:VIC983017 VRX983017:VRY983017 WBT983017:WBU983017 WLP983017:WLQ983017 WVL983017:WVM983017">
      <formula1>$C$110:$C$119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14:E65514 IZ65514:JA65514 SV65514:SW65514 ACR65514:ACS65514 AMN65514:AMO65514 AWJ65514:AWK65514 BGF65514:BGG65514 BQB65514:BQC65514 BZX65514:BZY65514 CJT65514:CJU65514 CTP65514:CTQ65514 DDL65514:DDM65514 DNH65514:DNI65514 DXD65514:DXE65514 EGZ65514:EHA65514 EQV65514:EQW65514 FAR65514:FAS65514 FKN65514:FKO65514 FUJ65514:FUK65514 GEF65514:GEG65514 GOB65514:GOC65514 GXX65514:GXY65514 HHT65514:HHU65514 HRP65514:HRQ65514 IBL65514:IBM65514 ILH65514:ILI65514 IVD65514:IVE65514 JEZ65514:JFA65514 JOV65514:JOW65514 JYR65514:JYS65514 KIN65514:KIO65514 KSJ65514:KSK65514 LCF65514:LCG65514 LMB65514:LMC65514 LVX65514:LVY65514 MFT65514:MFU65514 MPP65514:MPQ65514 MZL65514:MZM65514 NJH65514:NJI65514 NTD65514:NTE65514 OCZ65514:ODA65514 OMV65514:OMW65514 OWR65514:OWS65514 PGN65514:PGO65514 PQJ65514:PQK65514 QAF65514:QAG65514 QKB65514:QKC65514 QTX65514:QTY65514 RDT65514:RDU65514 RNP65514:RNQ65514 RXL65514:RXM65514 SHH65514:SHI65514 SRD65514:SRE65514 TAZ65514:TBA65514 TKV65514:TKW65514 TUR65514:TUS65514 UEN65514:UEO65514 UOJ65514:UOK65514 UYF65514:UYG65514 VIB65514:VIC65514 VRX65514:VRY65514 WBT65514:WBU65514 WLP65514:WLQ65514 WVL65514:WVM65514 D131050:E131050 IZ131050:JA131050 SV131050:SW131050 ACR131050:ACS131050 AMN131050:AMO131050 AWJ131050:AWK131050 BGF131050:BGG131050 BQB131050:BQC131050 BZX131050:BZY131050 CJT131050:CJU131050 CTP131050:CTQ131050 DDL131050:DDM131050 DNH131050:DNI131050 DXD131050:DXE131050 EGZ131050:EHA131050 EQV131050:EQW131050 FAR131050:FAS131050 FKN131050:FKO131050 FUJ131050:FUK131050 GEF131050:GEG131050 GOB131050:GOC131050 GXX131050:GXY131050 HHT131050:HHU131050 HRP131050:HRQ131050 IBL131050:IBM131050 ILH131050:ILI131050 IVD131050:IVE131050 JEZ131050:JFA131050 JOV131050:JOW131050 JYR131050:JYS131050 KIN131050:KIO131050 KSJ131050:KSK131050 LCF131050:LCG131050 LMB131050:LMC131050 LVX131050:LVY131050 MFT131050:MFU131050 MPP131050:MPQ131050 MZL131050:MZM131050 NJH131050:NJI131050 NTD131050:NTE131050 OCZ131050:ODA131050 OMV131050:OMW131050 OWR131050:OWS131050 PGN131050:PGO131050 PQJ131050:PQK131050 QAF131050:QAG131050 QKB131050:QKC131050 QTX131050:QTY131050 RDT131050:RDU131050 RNP131050:RNQ131050 RXL131050:RXM131050 SHH131050:SHI131050 SRD131050:SRE131050 TAZ131050:TBA131050 TKV131050:TKW131050 TUR131050:TUS131050 UEN131050:UEO131050 UOJ131050:UOK131050 UYF131050:UYG131050 VIB131050:VIC131050 VRX131050:VRY131050 WBT131050:WBU131050 WLP131050:WLQ131050 WVL131050:WVM131050 D196586:E196586 IZ196586:JA196586 SV196586:SW196586 ACR196586:ACS196586 AMN196586:AMO196586 AWJ196586:AWK196586 BGF196586:BGG196586 BQB196586:BQC196586 BZX196586:BZY196586 CJT196586:CJU196586 CTP196586:CTQ196586 DDL196586:DDM196586 DNH196586:DNI196586 DXD196586:DXE196586 EGZ196586:EHA196586 EQV196586:EQW196586 FAR196586:FAS196586 FKN196586:FKO196586 FUJ196586:FUK196586 GEF196586:GEG196586 GOB196586:GOC196586 GXX196586:GXY196586 HHT196586:HHU196586 HRP196586:HRQ196586 IBL196586:IBM196586 ILH196586:ILI196586 IVD196586:IVE196586 JEZ196586:JFA196586 JOV196586:JOW196586 JYR196586:JYS196586 KIN196586:KIO196586 KSJ196586:KSK196586 LCF196586:LCG196586 LMB196586:LMC196586 LVX196586:LVY196586 MFT196586:MFU196586 MPP196586:MPQ196586 MZL196586:MZM196586 NJH196586:NJI196586 NTD196586:NTE196586 OCZ196586:ODA196586 OMV196586:OMW196586 OWR196586:OWS196586 PGN196586:PGO196586 PQJ196586:PQK196586 QAF196586:QAG196586 QKB196586:QKC196586 QTX196586:QTY196586 RDT196586:RDU196586 RNP196586:RNQ196586 RXL196586:RXM196586 SHH196586:SHI196586 SRD196586:SRE196586 TAZ196586:TBA196586 TKV196586:TKW196586 TUR196586:TUS196586 UEN196586:UEO196586 UOJ196586:UOK196586 UYF196586:UYG196586 VIB196586:VIC196586 VRX196586:VRY196586 WBT196586:WBU196586 WLP196586:WLQ196586 WVL196586:WVM196586 D262122:E262122 IZ262122:JA262122 SV262122:SW262122 ACR262122:ACS262122 AMN262122:AMO262122 AWJ262122:AWK262122 BGF262122:BGG262122 BQB262122:BQC262122 BZX262122:BZY262122 CJT262122:CJU262122 CTP262122:CTQ262122 DDL262122:DDM262122 DNH262122:DNI262122 DXD262122:DXE262122 EGZ262122:EHA262122 EQV262122:EQW262122 FAR262122:FAS262122 FKN262122:FKO262122 FUJ262122:FUK262122 GEF262122:GEG262122 GOB262122:GOC262122 GXX262122:GXY262122 HHT262122:HHU262122 HRP262122:HRQ262122 IBL262122:IBM262122 ILH262122:ILI262122 IVD262122:IVE262122 JEZ262122:JFA262122 JOV262122:JOW262122 JYR262122:JYS262122 KIN262122:KIO262122 KSJ262122:KSK262122 LCF262122:LCG262122 LMB262122:LMC262122 LVX262122:LVY262122 MFT262122:MFU262122 MPP262122:MPQ262122 MZL262122:MZM262122 NJH262122:NJI262122 NTD262122:NTE262122 OCZ262122:ODA262122 OMV262122:OMW262122 OWR262122:OWS262122 PGN262122:PGO262122 PQJ262122:PQK262122 QAF262122:QAG262122 QKB262122:QKC262122 QTX262122:QTY262122 RDT262122:RDU262122 RNP262122:RNQ262122 RXL262122:RXM262122 SHH262122:SHI262122 SRD262122:SRE262122 TAZ262122:TBA262122 TKV262122:TKW262122 TUR262122:TUS262122 UEN262122:UEO262122 UOJ262122:UOK262122 UYF262122:UYG262122 VIB262122:VIC262122 VRX262122:VRY262122 WBT262122:WBU262122 WLP262122:WLQ262122 WVL262122:WVM262122 D327658:E327658 IZ327658:JA327658 SV327658:SW327658 ACR327658:ACS327658 AMN327658:AMO327658 AWJ327658:AWK327658 BGF327658:BGG327658 BQB327658:BQC327658 BZX327658:BZY327658 CJT327658:CJU327658 CTP327658:CTQ327658 DDL327658:DDM327658 DNH327658:DNI327658 DXD327658:DXE327658 EGZ327658:EHA327658 EQV327658:EQW327658 FAR327658:FAS327658 FKN327658:FKO327658 FUJ327658:FUK327658 GEF327658:GEG327658 GOB327658:GOC327658 GXX327658:GXY327658 HHT327658:HHU327658 HRP327658:HRQ327658 IBL327658:IBM327658 ILH327658:ILI327658 IVD327658:IVE327658 JEZ327658:JFA327658 JOV327658:JOW327658 JYR327658:JYS327658 KIN327658:KIO327658 KSJ327658:KSK327658 LCF327658:LCG327658 LMB327658:LMC327658 LVX327658:LVY327658 MFT327658:MFU327658 MPP327658:MPQ327658 MZL327658:MZM327658 NJH327658:NJI327658 NTD327658:NTE327658 OCZ327658:ODA327658 OMV327658:OMW327658 OWR327658:OWS327658 PGN327658:PGO327658 PQJ327658:PQK327658 QAF327658:QAG327658 QKB327658:QKC327658 QTX327658:QTY327658 RDT327658:RDU327658 RNP327658:RNQ327658 RXL327658:RXM327658 SHH327658:SHI327658 SRD327658:SRE327658 TAZ327658:TBA327658 TKV327658:TKW327658 TUR327658:TUS327658 UEN327658:UEO327658 UOJ327658:UOK327658 UYF327658:UYG327658 VIB327658:VIC327658 VRX327658:VRY327658 WBT327658:WBU327658 WLP327658:WLQ327658 WVL327658:WVM327658 D393194:E393194 IZ393194:JA393194 SV393194:SW393194 ACR393194:ACS393194 AMN393194:AMO393194 AWJ393194:AWK393194 BGF393194:BGG393194 BQB393194:BQC393194 BZX393194:BZY393194 CJT393194:CJU393194 CTP393194:CTQ393194 DDL393194:DDM393194 DNH393194:DNI393194 DXD393194:DXE393194 EGZ393194:EHA393194 EQV393194:EQW393194 FAR393194:FAS393194 FKN393194:FKO393194 FUJ393194:FUK393194 GEF393194:GEG393194 GOB393194:GOC393194 GXX393194:GXY393194 HHT393194:HHU393194 HRP393194:HRQ393194 IBL393194:IBM393194 ILH393194:ILI393194 IVD393194:IVE393194 JEZ393194:JFA393194 JOV393194:JOW393194 JYR393194:JYS393194 KIN393194:KIO393194 KSJ393194:KSK393194 LCF393194:LCG393194 LMB393194:LMC393194 LVX393194:LVY393194 MFT393194:MFU393194 MPP393194:MPQ393194 MZL393194:MZM393194 NJH393194:NJI393194 NTD393194:NTE393194 OCZ393194:ODA393194 OMV393194:OMW393194 OWR393194:OWS393194 PGN393194:PGO393194 PQJ393194:PQK393194 QAF393194:QAG393194 QKB393194:QKC393194 QTX393194:QTY393194 RDT393194:RDU393194 RNP393194:RNQ393194 RXL393194:RXM393194 SHH393194:SHI393194 SRD393194:SRE393194 TAZ393194:TBA393194 TKV393194:TKW393194 TUR393194:TUS393194 UEN393194:UEO393194 UOJ393194:UOK393194 UYF393194:UYG393194 VIB393194:VIC393194 VRX393194:VRY393194 WBT393194:WBU393194 WLP393194:WLQ393194 WVL393194:WVM393194 D458730:E458730 IZ458730:JA458730 SV458730:SW458730 ACR458730:ACS458730 AMN458730:AMO458730 AWJ458730:AWK458730 BGF458730:BGG458730 BQB458730:BQC458730 BZX458730:BZY458730 CJT458730:CJU458730 CTP458730:CTQ458730 DDL458730:DDM458730 DNH458730:DNI458730 DXD458730:DXE458730 EGZ458730:EHA458730 EQV458730:EQW458730 FAR458730:FAS458730 FKN458730:FKO458730 FUJ458730:FUK458730 GEF458730:GEG458730 GOB458730:GOC458730 GXX458730:GXY458730 HHT458730:HHU458730 HRP458730:HRQ458730 IBL458730:IBM458730 ILH458730:ILI458730 IVD458730:IVE458730 JEZ458730:JFA458730 JOV458730:JOW458730 JYR458730:JYS458730 KIN458730:KIO458730 KSJ458730:KSK458730 LCF458730:LCG458730 LMB458730:LMC458730 LVX458730:LVY458730 MFT458730:MFU458730 MPP458730:MPQ458730 MZL458730:MZM458730 NJH458730:NJI458730 NTD458730:NTE458730 OCZ458730:ODA458730 OMV458730:OMW458730 OWR458730:OWS458730 PGN458730:PGO458730 PQJ458730:PQK458730 QAF458730:QAG458730 QKB458730:QKC458730 QTX458730:QTY458730 RDT458730:RDU458730 RNP458730:RNQ458730 RXL458730:RXM458730 SHH458730:SHI458730 SRD458730:SRE458730 TAZ458730:TBA458730 TKV458730:TKW458730 TUR458730:TUS458730 UEN458730:UEO458730 UOJ458730:UOK458730 UYF458730:UYG458730 VIB458730:VIC458730 VRX458730:VRY458730 WBT458730:WBU458730 WLP458730:WLQ458730 WVL458730:WVM458730 D524266:E524266 IZ524266:JA524266 SV524266:SW524266 ACR524266:ACS524266 AMN524266:AMO524266 AWJ524266:AWK524266 BGF524266:BGG524266 BQB524266:BQC524266 BZX524266:BZY524266 CJT524266:CJU524266 CTP524266:CTQ524266 DDL524266:DDM524266 DNH524266:DNI524266 DXD524266:DXE524266 EGZ524266:EHA524266 EQV524266:EQW524266 FAR524266:FAS524266 FKN524266:FKO524266 FUJ524266:FUK524266 GEF524266:GEG524266 GOB524266:GOC524266 GXX524266:GXY524266 HHT524266:HHU524266 HRP524266:HRQ524266 IBL524266:IBM524266 ILH524266:ILI524266 IVD524266:IVE524266 JEZ524266:JFA524266 JOV524266:JOW524266 JYR524266:JYS524266 KIN524266:KIO524266 KSJ524266:KSK524266 LCF524266:LCG524266 LMB524266:LMC524266 LVX524266:LVY524266 MFT524266:MFU524266 MPP524266:MPQ524266 MZL524266:MZM524266 NJH524266:NJI524266 NTD524266:NTE524266 OCZ524266:ODA524266 OMV524266:OMW524266 OWR524266:OWS524266 PGN524266:PGO524266 PQJ524266:PQK524266 QAF524266:QAG524266 QKB524266:QKC524266 QTX524266:QTY524266 RDT524266:RDU524266 RNP524266:RNQ524266 RXL524266:RXM524266 SHH524266:SHI524266 SRD524266:SRE524266 TAZ524266:TBA524266 TKV524266:TKW524266 TUR524266:TUS524266 UEN524266:UEO524266 UOJ524266:UOK524266 UYF524266:UYG524266 VIB524266:VIC524266 VRX524266:VRY524266 WBT524266:WBU524266 WLP524266:WLQ524266 WVL524266:WVM524266 D589802:E589802 IZ589802:JA589802 SV589802:SW589802 ACR589802:ACS589802 AMN589802:AMO589802 AWJ589802:AWK589802 BGF589802:BGG589802 BQB589802:BQC589802 BZX589802:BZY589802 CJT589802:CJU589802 CTP589802:CTQ589802 DDL589802:DDM589802 DNH589802:DNI589802 DXD589802:DXE589802 EGZ589802:EHA589802 EQV589802:EQW589802 FAR589802:FAS589802 FKN589802:FKO589802 FUJ589802:FUK589802 GEF589802:GEG589802 GOB589802:GOC589802 GXX589802:GXY589802 HHT589802:HHU589802 HRP589802:HRQ589802 IBL589802:IBM589802 ILH589802:ILI589802 IVD589802:IVE589802 JEZ589802:JFA589802 JOV589802:JOW589802 JYR589802:JYS589802 KIN589802:KIO589802 KSJ589802:KSK589802 LCF589802:LCG589802 LMB589802:LMC589802 LVX589802:LVY589802 MFT589802:MFU589802 MPP589802:MPQ589802 MZL589802:MZM589802 NJH589802:NJI589802 NTD589802:NTE589802 OCZ589802:ODA589802 OMV589802:OMW589802 OWR589802:OWS589802 PGN589802:PGO589802 PQJ589802:PQK589802 QAF589802:QAG589802 QKB589802:QKC589802 QTX589802:QTY589802 RDT589802:RDU589802 RNP589802:RNQ589802 RXL589802:RXM589802 SHH589802:SHI589802 SRD589802:SRE589802 TAZ589802:TBA589802 TKV589802:TKW589802 TUR589802:TUS589802 UEN589802:UEO589802 UOJ589802:UOK589802 UYF589802:UYG589802 VIB589802:VIC589802 VRX589802:VRY589802 WBT589802:WBU589802 WLP589802:WLQ589802 WVL589802:WVM589802 D655338:E655338 IZ655338:JA655338 SV655338:SW655338 ACR655338:ACS655338 AMN655338:AMO655338 AWJ655338:AWK655338 BGF655338:BGG655338 BQB655338:BQC655338 BZX655338:BZY655338 CJT655338:CJU655338 CTP655338:CTQ655338 DDL655338:DDM655338 DNH655338:DNI655338 DXD655338:DXE655338 EGZ655338:EHA655338 EQV655338:EQW655338 FAR655338:FAS655338 FKN655338:FKO655338 FUJ655338:FUK655338 GEF655338:GEG655338 GOB655338:GOC655338 GXX655338:GXY655338 HHT655338:HHU655338 HRP655338:HRQ655338 IBL655338:IBM655338 ILH655338:ILI655338 IVD655338:IVE655338 JEZ655338:JFA655338 JOV655338:JOW655338 JYR655338:JYS655338 KIN655338:KIO655338 KSJ655338:KSK655338 LCF655338:LCG655338 LMB655338:LMC655338 LVX655338:LVY655338 MFT655338:MFU655338 MPP655338:MPQ655338 MZL655338:MZM655338 NJH655338:NJI655338 NTD655338:NTE655338 OCZ655338:ODA655338 OMV655338:OMW655338 OWR655338:OWS655338 PGN655338:PGO655338 PQJ655338:PQK655338 QAF655338:QAG655338 QKB655338:QKC655338 QTX655338:QTY655338 RDT655338:RDU655338 RNP655338:RNQ655338 RXL655338:RXM655338 SHH655338:SHI655338 SRD655338:SRE655338 TAZ655338:TBA655338 TKV655338:TKW655338 TUR655338:TUS655338 UEN655338:UEO655338 UOJ655338:UOK655338 UYF655338:UYG655338 VIB655338:VIC655338 VRX655338:VRY655338 WBT655338:WBU655338 WLP655338:WLQ655338 WVL655338:WVM655338 D720874:E720874 IZ720874:JA720874 SV720874:SW720874 ACR720874:ACS720874 AMN720874:AMO720874 AWJ720874:AWK720874 BGF720874:BGG720874 BQB720874:BQC720874 BZX720874:BZY720874 CJT720874:CJU720874 CTP720874:CTQ720874 DDL720874:DDM720874 DNH720874:DNI720874 DXD720874:DXE720874 EGZ720874:EHA720874 EQV720874:EQW720874 FAR720874:FAS720874 FKN720874:FKO720874 FUJ720874:FUK720874 GEF720874:GEG720874 GOB720874:GOC720874 GXX720874:GXY720874 HHT720874:HHU720874 HRP720874:HRQ720874 IBL720874:IBM720874 ILH720874:ILI720874 IVD720874:IVE720874 JEZ720874:JFA720874 JOV720874:JOW720874 JYR720874:JYS720874 KIN720874:KIO720874 KSJ720874:KSK720874 LCF720874:LCG720874 LMB720874:LMC720874 LVX720874:LVY720874 MFT720874:MFU720874 MPP720874:MPQ720874 MZL720874:MZM720874 NJH720874:NJI720874 NTD720874:NTE720874 OCZ720874:ODA720874 OMV720874:OMW720874 OWR720874:OWS720874 PGN720874:PGO720874 PQJ720874:PQK720874 QAF720874:QAG720874 QKB720874:QKC720874 QTX720874:QTY720874 RDT720874:RDU720874 RNP720874:RNQ720874 RXL720874:RXM720874 SHH720874:SHI720874 SRD720874:SRE720874 TAZ720874:TBA720874 TKV720874:TKW720874 TUR720874:TUS720874 UEN720874:UEO720874 UOJ720874:UOK720874 UYF720874:UYG720874 VIB720874:VIC720874 VRX720874:VRY720874 WBT720874:WBU720874 WLP720874:WLQ720874 WVL720874:WVM720874 D786410:E786410 IZ786410:JA786410 SV786410:SW786410 ACR786410:ACS786410 AMN786410:AMO786410 AWJ786410:AWK786410 BGF786410:BGG786410 BQB786410:BQC786410 BZX786410:BZY786410 CJT786410:CJU786410 CTP786410:CTQ786410 DDL786410:DDM786410 DNH786410:DNI786410 DXD786410:DXE786410 EGZ786410:EHA786410 EQV786410:EQW786410 FAR786410:FAS786410 FKN786410:FKO786410 FUJ786410:FUK786410 GEF786410:GEG786410 GOB786410:GOC786410 GXX786410:GXY786410 HHT786410:HHU786410 HRP786410:HRQ786410 IBL786410:IBM786410 ILH786410:ILI786410 IVD786410:IVE786410 JEZ786410:JFA786410 JOV786410:JOW786410 JYR786410:JYS786410 KIN786410:KIO786410 KSJ786410:KSK786410 LCF786410:LCG786410 LMB786410:LMC786410 LVX786410:LVY786410 MFT786410:MFU786410 MPP786410:MPQ786410 MZL786410:MZM786410 NJH786410:NJI786410 NTD786410:NTE786410 OCZ786410:ODA786410 OMV786410:OMW786410 OWR786410:OWS786410 PGN786410:PGO786410 PQJ786410:PQK786410 QAF786410:QAG786410 QKB786410:QKC786410 QTX786410:QTY786410 RDT786410:RDU786410 RNP786410:RNQ786410 RXL786410:RXM786410 SHH786410:SHI786410 SRD786410:SRE786410 TAZ786410:TBA786410 TKV786410:TKW786410 TUR786410:TUS786410 UEN786410:UEO786410 UOJ786410:UOK786410 UYF786410:UYG786410 VIB786410:VIC786410 VRX786410:VRY786410 WBT786410:WBU786410 WLP786410:WLQ786410 WVL786410:WVM786410 D851946:E851946 IZ851946:JA851946 SV851946:SW851946 ACR851946:ACS851946 AMN851946:AMO851946 AWJ851946:AWK851946 BGF851946:BGG851946 BQB851946:BQC851946 BZX851946:BZY851946 CJT851946:CJU851946 CTP851946:CTQ851946 DDL851946:DDM851946 DNH851946:DNI851946 DXD851946:DXE851946 EGZ851946:EHA851946 EQV851946:EQW851946 FAR851946:FAS851946 FKN851946:FKO851946 FUJ851946:FUK851946 GEF851946:GEG851946 GOB851946:GOC851946 GXX851946:GXY851946 HHT851946:HHU851946 HRP851946:HRQ851946 IBL851946:IBM851946 ILH851946:ILI851946 IVD851946:IVE851946 JEZ851946:JFA851946 JOV851946:JOW851946 JYR851946:JYS851946 KIN851946:KIO851946 KSJ851946:KSK851946 LCF851946:LCG851946 LMB851946:LMC851946 LVX851946:LVY851946 MFT851946:MFU851946 MPP851946:MPQ851946 MZL851946:MZM851946 NJH851946:NJI851946 NTD851946:NTE851946 OCZ851946:ODA851946 OMV851946:OMW851946 OWR851946:OWS851946 PGN851946:PGO851946 PQJ851946:PQK851946 QAF851946:QAG851946 QKB851946:QKC851946 QTX851946:QTY851946 RDT851946:RDU851946 RNP851946:RNQ851946 RXL851946:RXM851946 SHH851946:SHI851946 SRD851946:SRE851946 TAZ851946:TBA851946 TKV851946:TKW851946 TUR851946:TUS851946 UEN851946:UEO851946 UOJ851946:UOK851946 UYF851946:UYG851946 VIB851946:VIC851946 VRX851946:VRY851946 WBT851946:WBU851946 WLP851946:WLQ851946 WVL851946:WVM851946 D917482:E917482 IZ917482:JA917482 SV917482:SW917482 ACR917482:ACS917482 AMN917482:AMO917482 AWJ917482:AWK917482 BGF917482:BGG917482 BQB917482:BQC917482 BZX917482:BZY917482 CJT917482:CJU917482 CTP917482:CTQ917482 DDL917482:DDM917482 DNH917482:DNI917482 DXD917482:DXE917482 EGZ917482:EHA917482 EQV917482:EQW917482 FAR917482:FAS917482 FKN917482:FKO917482 FUJ917482:FUK917482 GEF917482:GEG917482 GOB917482:GOC917482 GXX917482:GXY917482 HHT917482:HHU917482 HRP917482:HRQ917482 IBL917482:IBM917482 ILH917482:ILI917482 IVD917482:IVE917482 JEZ917482:JFA917482 JOV917482:JOW917482 JYR917482:JYS917482 KIN917482:KIO917482 KSJ917482:KSK917482 LCF917482:LCG917482 LMB917482:LMC917482 LVX917482:LVY917482 MFT917482:MFU917482 MPP917482:MPQ917482 MZL917482:MZM917482 NJH917482:NJI917482 NTD917482:NTE917482 OCZ917482:ODA917482 OMV917482:OMW917482 OWR917482:OWS917482 PGN917482:PGO917482 PQJ917482:PQK917482 QAF917482:QAG917482 QKB917482:QKC917482 QTX917482:QTY917482 RDT917482:RDU917482 RNP917482:RNQ917482 RXL917482:RXM917482 SHH917482:SHI917482 SRD917482:SRE917482 TAZ917482:TBA917482 TKV917482:TKW917482 TUR917482:TUS917482 UEN917482:UEO917482 UOJ917482:UOK917482 UYF917482:UYG917482 VIB917482:VIC917482 VRX917482:VRY917482 WBT917482:WBU917482 WLP917482:WLQ917482 WVL917482:WVM917482 D983018:E983018 IZ983018:JA983018 SV983018:SW983018 ACR983018:ACS983018 AMN983018:AMO983018 AWJ983018:AWK983018 BGF983018:BGG983018 BQB983018:BQC983018 BZX983018:BZY983018 CJT983018:CJU983018 CTP983018:CTQ983018 DDL983018:DDM983018 DNH983018:DNI983018 DXD983018:DXE983018 EGZ983018:EHA983018 EQV983018:EQW983018 FAR983018:FAS983018 FKN983018:FKO983018 FUJ983018:FUK983018 GEF983018:GEG983018 GOB983018:GOC983018 GXX983018:GXY983018 HHT983018:HHU983018 HRP983018:HRQ983018 IBL983018:IBM983018 ILH983018:ILI983018 IVD983018:IVE983018 JEZ983018:JFA983018 JOV983018:JOW983018 JYR983018:JYS983018 KIN983018:KIO983018 KSJ983018:KSK983018 LCF983018:LCG983018 LMB983018:LMC983018 LVX983018:LVY983018 MFT983018:MFU983018 MPP983018:MPQ983018 MZL983018:MZM983018 NJH983018:NJI983018 NTD983018:NTE983018 OCZ983018:ODA983018 OMV983018:OMW983018 OWR983018:OWS983018 PGN983018:PGO983018 PQJ983018:PQK983018 QAF983018:QAG983018 QKB983018:QKC983018 QTX983018:QTY983018 RDT983018:RDU983018 RNP983018:RNQ983018 RXL983018:RXM983018 SHH983018:SHI983018 SRD983018:SRE983018 TAZ983018:TBA983018 TKV983018:TKW983018 TUR983018:TUS983018 UEN983018:UEO983018 UOJ983018:UOK983018 UYF983018:UYG983018 VIB983018:VIC983018 VRX983018:VRY983018 WBT983018:WBU983018 WLP983018:WLQ983018 WVL983018:WVM983018">
      <formula1>$D$110:$D$114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16:E65516 IZ65516:JA65516 SV65516:SW65516 ACR65516:ACS65516 AMN65516:AMO65516 AWJ65516:AWK65516 BGF65516:BGG65516 BQB65516:BQC65516 BZX65516:BZY65516 CJT65516:CJU65516 CTP65516:CTQ65516 DDL65516:DDM65516 DNH65516:DNI65516 DXD65516:DXE65516 EGZ65516:EHA65516 EQV65516:EQW65516 FAR65516:FAS65516 FKN65516:FKO65516 FUJ65516:FUK65516 GEF65516:GEG65516 GOB65516:GOC65516 GXX65516:GXY65516 HHT65516:HHU65516 HRP65516:HRQ65516 IBL65516:IBM65516 ILH65516:ILI65516 IVD65516:IVE65516 JEZ65516:JFA65516 JOV65516:JOW65516 JYR65516:JYS65516 KIN65516:KIO65516 KSJ65516:KSK65516 LCF65516:LCG65516 LMB65516:LMC65516 LVX65516:LVY65516 MFT65516:MFU65516 MPP65516:MPQ65516 MZL65516:MZM65516 NJH65516:NJI65516 NTD65516:NTE65516 OCZ65516:ODA65516 OMV65516:OMW65516 OWR65516:OWS65516 PGN65516:PGO65516 PQJ65516:PQK65516 QAF65516:QAG65516 QKB65516:QKC65516 QTX65516:QTY65516 RDT65516:RDU65516 RNP65516:RNQ65516 RXL65516:RXM65516 SHH65516:SHI65516 SRD65516:SRE65516 TAZ65516:TBA65516 TKV65516:TKW65516 TUR65516:TUS65516 UEN65516:UEO65516 UOJ65516:UOK65516 UYF65516:UYG65516 VIB65516:VIC65516 VRX65516:VRY65516 WBT65516:WBU65516 WLP65516:WLQ65516 WVL65516:WVM65516 D131052:E131052 IZ131052:JA131052 SV131052:SW131052 ACR131052:ACS131052 AMN131052:AMO131052 AWJ131052:AWK131052 BGF131052:BGG131052 BQB131052:BQC131052 BZX131052:BZY131052 CJT131052:CJU131052 CTP131052:CTQ131052 DDL131052:DDM131052 DNH131052:DNI131052 DXD131052:DXE131052 EGZ131052:EHA131052 EQV131052:EQW131052 FAR131052:FAS131052 FKN131052:FKO131052 FUJ131052:FUK131052 GEF131052:GEG131052 GOB131052:GOC131052 GXX131052:GXY131052 HHT131052:HHU131052 HRP131052:HRQ131052 IBL131052:IBM131052 ILH131052:ILI131052 IVD131052:IVE131052 JEZ131052:JFA131052 JOV131052:JOW131052 JYR131052:JYS131052 KIN131052:KIO131052 KSJ131052:KSK131052 LCF131052:LCG131052 LMB131052:LMC131052 LVX131052:LVY131052 MFT131052:MFU131052 MPP131052:MPQ131052 MZL131052:MZM131052 NJH131052:NJI131052 NTD131052:NTE131052 OCZ131052:ODA131052 OMV131052:OMW131052 OWR131052:OWS131052 PGN131052:PGO131052 PQJ131052:PQK131052 QAF131052:QAG131052 QKB131052:QKC131052 QTX131052:QTY131052 RDT131052:RDU131052 RNP131052:RNQ131052 RXL131052:RXM131052 SHH131052:SHI131052 SRD131052:SRE131052 TAZ131052:TBA131052 TKV131052:TKW131052 TUR131052:TUS131052 UEN131052:UEO131052 UOJ131052:UOK131052 UYF131052:UYG131052 VIB131052:VIC131052 VRX131052:VRY131052 WBT131052:WBU131052 WLP131052:WLQ131052 WVL131052:WVM131052 D196588:E196588 IZ196588:JA196588 SV196588:SW196588 ACR196588:ACS196588 AMN196588:AMO196588 AWJ196588:AWK196588 BGF196588:BGG196588 BQB196588:BQC196588 BZX196588:BZY196588 CJT196588:CJU196588 CTP196588:CTQ196588 DDL196588:DDM196588 DNH196588:DNI196588 DXD196588:DXE196588 EGZ196588:EHA196588 EQV196588:EQW196588 FAR196588:FAS196588 FKN196588:FKO196588 FUJ196588:FUK196588 GEF196588:GEG196588 GOB196588:GOC196588 GXX196588:GXY196588 HHT196588:HHU196588 HRP196588:HRQ196588 IBL196588:IBM196588 ILH196588:ILI196588 IVD196588:IVE196588 JEZ196588:JFA196588 JOV196588:JOW196588 JYR196588:JYS196588 KIN196588:KIO196588 KSJ196588:KSK196588 LCF196588:LCG196588 LMB196588:LMC196588 LVX196588:LVY196588 MFT196588:MFU196588 MPP196588:MPQ196588 MZL196588:MZM196588 NJH196588:NJI196588 NTD196588:NTE196588 OCZ196588:ODA196588 OMV196588:OMW196588 OWR196588:OWS196588 PGN196588:PGO196588 PQJ196588:PQK196588 QAF196588:QAG196588 QKB196588:QKC196588 QTX196588:QTY196588 RDT196588:RDU196588 RNP196588:RNQ196588 RXL196588:RXM196588 SHH196588:SHI196588 SRD196588:SRE196588 TAZ196588:TBA196588 TKV196588:TKW196588 TUR196588:TUS196588 UEN196588:UEO196588 UOJ196588:UOK196588 UYF196588:UYG196588 VIB196588:VIC196588 VRX196588:VRY196588 WBT196588:WBU196588 WLP196588:WLQ196588 WVL196588:WVM196588 D262124:E262124 IZ262124:JA262124 SV262124:SW262124 ACR262124:ACS262124 AMN262124:AMO262124 AWJ262124:AWK262124 BGF262124:BGG262124 BQB262124:BQC262124 BZX262124:BZY262124 CJT262124:CJU262124 CTP262124:CTQ262124 DDL262124:DDM262124 DNH262124:DNI262124 DXD262124:DXE262124 EGZ262124:EHA262124 EQV262124:EQW262124 FAR262124:FAS262124 FKN262124:FKO262124 FUJ262124:FUK262124 GEF262124:GEG262124 GOB262124:GOC262124 GXX262124:GXY262124 HHT262124:HHU262124 HRP262124:HRQ262124 IBL262124:IBM262124 ILH262124:ILI262124 IVD262124:IVE262124 JEZ262124:JFA262124 JOV262124:JOW262124 JYR262124:JYS262124 KIN262124:KIO262124 KSJ262124:KSK262124 LCF262124:LCG262124 LMB262124:LMC262124 LVX262124:LVY262124 MFT262124:MFU262124 MPP262124:MPQ262124 MZL262124:MZM262124 NJH262124:NJI262124 NTD262124:NTE262124 OCZ262124:ODA262124 OMV262124:OMW262124 OWR262124:OWS262124 PGN262124:PGO262124 PQJ262124:PQK262124 QAF262124:QAG262124 QKB262124:QKC262124 QTX262124:QTY262124 RDT262124:RDU262124 RNP262124:RNQ262124 RXL262124:RXM262124 SHH262124:SHI262124 SRD262124:SRE262124 TAZ262124:TBA262124 TKV262124:TKW262124 TUR262124:TUS262124 UEN262124:UEO262124 UOJ262124:UOK262124 UYF262124:UYG262124 VIB262124:VIC262124 VRX262124:VRY262124 WBT262124:WBU262124 WLP262124:WLQ262124 WVL262124:WVM262124 D327660:E327660 IZ327660:JA327660 SV327660:SW327660 ACR327660:ACS327660 AMN327660:AMO327660 AWJ327660:AWK327660 BGF327660:BGG327660 BQB327660:BQC327660 BZX327660:BZY327660 CJT327660:CJU327660 CTP327660:CTQ327660 DDL327660:DDM327660 DNH327660:DNI327660 DXD327660:DXE327660 EGZ327660:EHA327660 EQV327660:EQW327660 FAR327660:FAS327660 FKN327660:FKO327660 FUJ327660:FUK327660 GEF327660:GEG327660 GOB327660:GOC327660 GXX327660:GXY327660 HHT327660:HHU327660 HRP327660:HRQ327660 IBL327660:IBM327660 ILH327660:ILI327660 IVD327660:IVE327660 JEZ327660:JFA327660 JOV327660:JOW327660 JYR327660:JYS327660 KIN327660:KIO327660 KSJ327660:KSK327660 LCF327660:LCG327660 LMB327660:LMC327660 LVX327660:LVY327660 MFT327660:MFU327660 MPP327660:MPQ327660 MZL327660:MZM327660 NJH327660:NJI327660 NTD327660:NTE327660 OCZ327660:ODA327660 OMV327660:OMW327660 OWR327660:OWS327660 PGN327660:PGO327660 PQJ327660:PQK327660 QAF327660:QAG327660 QKB327660:QKC327660 QTX327660:QTY327660 RDT327660:RDU327660 RNP327660:RNQ327660 RXL327660:RXM327660 SHH327660:SHI327660 SRD327660:SRE327660 TAZ327660:TBA327660 TKV327660:TKW327660 TUR327660:TUS327660 UEN327660:UEO327660 UOJ327660:UOK327660 UYF327660:UYG327660 VIB327660:VIC327660 VRX327660:VRY327660 WBT327660:WBU327660 WLP327660:WLQ327660 WVL327660:WVM327660 D393196:E393196 IZ393196:JA393196 SV393196:SW393196 ACR393196:ACS393196 AMN393196:AMO393196 AWJ393196:AWK393196 BGF393196:BGG393196 BQB393196:BQC393196 BZX393196:BZY393196 CJT393196:CJU393196 CTP393196:CTQ393196 DDL393196:DDM393196 DNH393196:DNI393196 DXD393196:DXE393196 EGZ393196:EHA393196 EQV393196:EQW393196 FAR393196:FAS393196 FKN393196:FKO393196 FUJ393196:FUK393196 GEF393196:GEG393196 GOB393196:GOC393196 GXX393196:GXY393196 HHT393196:HHU393196 HRP393196:HRQ393196 IBL393196:IBM393196 ILH393196:ILI393196 IVD393196:IVE393196 JEZ393196:JFA393196 JOV393196:JOW393196 JYR393196:JYS393196 KIN393196:KIO393196 KSJ393196:KSK393196 LCF393196:LCG393196 LMB393196:LMC393196 LVX393196:LVY393196 MFT393196:MFU393196 MPP393196:MPQ393196 MZL393196:MZM393196 NJH393196:NJI393196 NTD393196:NTE393196 OCZ393196:ODA393196 OMV393196:OMW393196 OWR393196:OWS393196 PGN393196:PGO393196 PQJ393196:PQK393196 QAF393196:QAG393196 QKB393196:QKC393196 QTX393196:QTY393196 RDT393196:RDU393196 RNP393196:RNQ393196 RXL393196:RXM393196 SHH393196:SHI393196 SRD393196:SRE393196 TAZ393196:TBA393196 TKV393196:TKW393196 TUR393196:TUS393196 UEN393196:UEO393196 UOJ393196:UOK393196 UYF393196:UYG393196 VIB393196:VIC393196 VRX393196:VRY393196 WBT393196:WBU393196 WLP393196:WLQ393196 WVL393196:WVM393196 D458732:E458732 IZ458732:JA458732 SV458732:SW458732 ACR458732:ACS458732 AMN458732:AMO458732 AWJ458732:AWK458732 BGF458732:BGG458732 BQB458732:BQC458732 BZX458732:BZY458732 CJT458732:CJU458732 CTP458732:CTQ458732 DDL458732:DDM458732 DNH458732:DNI458732 DXD458732:DXE458732 EGZ458732:EHA458732 EQV458732:EQW458732 FAR458732:FAS458732 FKN458732:FKO458732 FUJ458732:FUK458732 GEF458732:GEG458732 GOB458732:GOC458732 GXX458732:GXY458732 HHT458732:HHU458732 HRP458732:HRQ458732 IBL458732:IBM458732 ILH458732:ILI458732 IVD458732:IVE458732 JEZ458732:JFA458732 JOV458732:JOW458732 JYR458732:JYS458732 KIN458732:KIO458732 KSJ458732:KSK458732 LCF458732:LCG458732 LMB458732:LMC458732 LVX458732:LVY458732 MFT458732:MFU458732 MPP458732:MPQ458732 MZL458732:MZM458732 NJH458732:NJI458732 NTD458732:NTE458732 OCZ458732:ODA458732 OMV458732:OMW458732 OWR458732:OWS458732 PGN458732:PGO458732 PQJ458732:PQK458732 QAF458732:QAG458732 QKB458732:QKC458732 QTX458732:QTY458732 RDT458732:RDU458732 RNP458732:RNQ458732 RXL458732:RXM458732 SHH458732:SHI458732 SRD458732:SRE458732 TAZ458732:TBA458732 TKV458732:TKW458732 TUR458732:TUS458732 UEN458732:UEO458732 UOJ458732:UOK458732 UYF458732:UYG458732 VIB458732:VIC458732 VRX458732:VRY458732 WBT458732:WBU458732 WLP458732:WLQ458732 WVL458732:WVM458732 D524268:E524268 IZ524268:JA524268 SV524268:SW524268 ACR524268:ACS524268 AMN524268:AMO524268 AWJ524268:AWK524268 BGF524268:BGG524268 BQB524268:BQC524268 BZX524268:BZY524268 CJT524268:CJU524268 CTP524268:CTQ524268 DDL524268:DDM524268 DNH524268:DNI524268 DXD524268:DXE524268 EGZ524268:EHA524268 EQV524268:EQW524268 FAR524268:FAS524268 FKN524268:FKO524268 FUJ524268:FUK524268 GEF524268:GEG524268 GOB524268:GOC524268 GXX524268:GXY524268 HHT524268:HHU524268 HRP524268:HRQ524268 IBL524268:IBM524268 ILH524268:ILI524268 IVD524268:IVE524268 JEZ524268:JFA524268 JOV524268:JOW524268 JYR524268:JYS524268 KIN524268:KIO524268 KSJ524268:KSK524268 LCF524268:LCG524268 LMB524268:LMC524268 LVX524268:LVY524268 MFT524268:MFU524268 MPP524268:MPQ524268 MZL524268:MZM524268 NJH524268:NJI524268 NTD524268:NTE524268 OCZ524268:ODA524268 OMV524268:OMW524268 OWR524268:OWS524268 PGN524268:PGO524268 PQJ524268:PQK524268 QAF524268:QAG524268 QKB524268:QKC524268 QTX524268:QTY524268 RDT524268:RDU524268 RNP524268:RNQ524268 RXL524268:RXM524268 SHH524268:SHI524268 SRD524268:SRE524268 TAZ524268:TBA524268 TKV524268:TKW524268 TUR524268:TUS524268 UEN524268:UEO524268 UOJ524268:UOK524268 UYF524268:UYG524268 VIB524268:VIC524268 VRX524268:VRY524268 WBT524268:WBU524268 WLP524268:WLQ524268 WVL524268:WVM524268 D589804:E589804 IZ589804:JA589804 SV589804:SW589804 ACR589804:ACS589804 AMN589804:AMO589804 AWJ589804:AWK589804 BGF589804:BGG589804 BQB589804:BQC589804 BZX589804:BZY589804 CJT589804:CJU589804 CTP589804:CTQ589804 DDL589804:DDM589804 DNH589804:DNI589804 DXD589804:DXE589804 EGZ589804:EHA589804 EQV589804:EQW589804 FAR589804:FAS589804 FKN589804:FKO589804 FUJ589804:FUK589804 GEF589804:GEG589804 GOB589804:GOC589804 GXX589804:GXY589804 HHT589804:HHU589804 HRP589804:HRQ589804 IBL589804:IBM589804 ILH589804:ILI589804 IVD589804:IVE589804 JEZ589804:JFA589804 JOV589804:JOW589804 JYR589804:JYS589804 KIN589804:KIO589804 KSJ589804:KSK589804 LCF589804:LCG589804 LMB589804:LMC589804 LVX589804:LVY589804 MFT589804:MFU589804 MPP589804:MPQ589804 MZL589804:MZM589804 NJH589804:NJI589804 NTD589804:NTE589804 OCZ589804:ODA589804 OMV589804:OMW589804 OWR589804:OWS589804 PGN589804:PGO589804 PQJ589804:PQK589804 QAF589804:QAG589804 QKB589804:QKC589804 QTX589804:QTY589804 RDT589804:RDU589804 RNP589804:RNQ589804 RXL589804:RXM589804 SHH589804:SHI589804 SRD589804:SRE589804 TAZ589804:TBA589804 TKV589804:TKW589804 TUR589804:TUS589804 UEN589804:UEO589804 UOJ589804:UOK589804 UYF589804:UYG589804 VIB589804:VIC589804 VRX589804:VRY589804 WBT589804:WBU589804 WLP589804:WLQ589804 WVL589804:WVM589804 D655340:E655340 IZ655340:JA655340 SV655340:SW655340 ACR655340:ACS655340 AMN655340:AMO655340 AWJ655340:AWK655340 BGF655340:BGG655340 BQB655340:BQC655340 BZX655340:BZY655340 CJT655340:CJU655340 CTP655340:CTQ655340 DDL655340:DDM655340 DNH655340:DNI655340 DXD655340:DXE655340 EGZ655340:EHA655340 EQV655340:EQW655340 FAR655340:FAS655340 FKN655340:FKO655340 FUJ655340:FUK655340 GEF655340:GEG655340 GOB655340:GOC655340 GXX655340:GXY655340 HHT655340:HHU655340 HRP655340:HRQ655340 IBL655340:IBM655340 ILH655340:ILI655340 IVD655340:IVE655340 JEZ655340:JFA655340 JOV655340:JOW655340 JYR655340:JYS655340 KIN655340:KIO655340 KSJ655340:KSK655340 LCF655340:LCG655340 LMB655340:LMC655340 LVX655340:LVY655340 MFT655340:MFU655340 MPP655340:MPQ655340 MZL655340:MZM655340 NJH655340:NJI655340 NTD655340:NTE655340 OCZ655340:ODA655340 OMV655340:OMW655340 OWR655340:OWS655340 PGN655340:PGO655340 PQJ655340:PQK655340 QAF655340:QAG655340 QKB655340:QKC655340 QTX655340:QTY655340 RDT655340:RDU655340 RNP655340:RNQ655340 RXL655340:RXM655340 SHH655340:SHI655340 SRD655340:SRE655340 TAZ655340:TBA655340 TKV655340:TKW655340 TUR655340:TUS655340 UEN655340:UEO655340 UOJ655340:UOK655340 UYF655340:UYG655340 VIB655340:VIC655340 VRX655340:VRY655340 WBT655340:WBU655340 WLP655340:WLQ655340 WVL655340:WVM655340 D720876:E720876 IZ720876:JA720876 SV720876:SW720876 ACR720876:ACS720876 AMN720876:AMO720876 AWJ720876:AWK720876 BGF720876:BGG720876 BQB720876:BQC720876 BZX720876:BZY720876 CJT720876:CJU720876 CTP720876:CTQ720876 DDL720876:DDM720876 DNH720876:DNI720876 DXD720876:DXE720876 EGZ720876:EHA720876 EQV720876:EQW720876 FAR720876:FAS720876 FKN720876:FKO720876 FUJ720876:FUK720876 GEF720876:GEG720876 GOB720876:GOC720876 GXX720876:GXY720876 HHT720876:HHU720876 HRP720876:HRQ720876 IBL720876:IBM720876 ILH720876:ILI720876 IVD720876:IVE720876 JEZ720876:JFA720876 JOV720876:JOW720876 JYR720876:JYS720876 KIN720876:KIO720876 KSJ720876:KSK720876 LCF720876:LCG720876 LMB720876:LMC720876 LVX720876:LVY720876 MFT720876:MFU720876 MPP720876:MPQ720876 MZL720876:MZM720876 NJH720876:NJI720876 NTD720876:NTE720876 OCZ720876:ODA720876 OMV720876:OMW720876 OWR720876:OWS720876 PGN720876:PGO720876 PQJ720876:PQK720876 QAF720876:QAG720876 QKB720876:QKC720876 QTX720876:QTY720876 RDT720876:RDU720876 RNP720876:RNQ720876 RXL720876:RXM720876 SHH720876:SHI720876 SRD720876:SRE720876 TAZ720876:TBA720876 TKV720876:TKW720876 TUR720876:TUS720876 UEN720876:UEO720876 UOJ720876:UOK720876 UYF720876:UYG720876 VIB720876:VIC720876 VRX720876:VRY720876 WBT720876:WBU720876 WLP720876:WLQ720876 WVL720876:WVM720876 D786412:E786412 IZ786412:JA786412 SV786412:SW786412 ACR786412:ACS786412 AMN786412:AMO786412 AWJ786412:AWK786412 BGF786412:BGG786412 BQB786412:BQC786412 BZX786412:BZY786412 CJT786412:CJU786412 CTP786412:CTQ786412 DDL786412:DDM786412 DNH786412:DNI786412 DXD786412:DXE786412 EGZ786412:EHA786412 EQV786412:EQW786412 FAR786412:FAS786412 FKN786412:FKO786412 FUJ786412:FUK786412 GEF786412:GEG786412 GOB786412:GOC786412 GXX786412:GXY786412 HHT786412:HHU786412 HRP786412:HRQ786412 IBL786412:IBM786412 ILH786412:ILI786412 IVD786412:IVE786412 JEZ786412:JFA786412 JOV786412:JOW786412 JYR786412:JYS786412 KIN786412:KIO786412 KSJ786412:KSK786412 LCF786412:LCG786412 LMB786412:LMC786412 LVX786412:LVY786412 MFT786412:MFU786412 MPP786412:MPQ786412 MZL786412:MZM786412 NJH786412:NJI786412 NTD786412:NTE786412 OCZ786412:ODA786412 OMV786412:OMW786412 OWR786412:OWS786412 PGN786412:PGO786412 PQJ786412:PQK786412 QAF786412:QAG786412 QKB786412:QKC786412 QTX786412:QTY786412 RDT786412:RDU786412 RNP786412:RNQ786412 RXL786412:RXM786412 SHH786412:SHI786412 SRD786412:SRE786412 TAZ786412:TBA786412 TKV786412:TKW786412 TUR786412:TUS786412 UEN786412:UEO786412 UOJ786412:UOK786412 UYF786412:UYG786412 VIB786412:VIC786412 VRX786412:VRY786412 WBT786412:WBU786412 WLP786412:WLQ786412 WVL786412:WVM786412 D851948:E851948 IZ851948:JA851948 SV851948:SW851948 ACR851948:ACS851948 AMN851948:AMO851948 AWJ851948:AWK851948 BGF851948:BGG851948 BQB851948:BQC851948 BZX851948:BZY851948 CJT851948:CJU851948 CTP851948:CTQ851948 DDL851948:DDM851948 DNH851948:DNI851948 DXD851948:DXE851948 EGZ851948:EHA851948 EQV851948:EQW851948 FAR851948:FAS851948 FKN851948:FKO851948 FUJ851948:FUK851948 GEF851948:GEG851948 GOB851948:GOC851948 GXX851948:GXY851948 HHT851948:HHU851948 HRP851948:HRQ851948 IBL851948:IBM851948 ILH851948:ILI851948 IVD851948:IVE851948 JEZ851948:JFA851948 JOV851948:JOW851948 JYR851948:JYS851948 KIN851948:KIO851948 KSJ851948:KSK851948 LCF851948:LCG851948 LMB851948:LMC851948 LVX851948:LVY851948 MFT851948:MFU851948 MPP851948:MPQ851948 MZL851948:MZM851948 NJH851948:NJI851948 NTD851948:NTE851948 OCZ851948:ODA851948 OMV851948:OMW851948 OWR851948:OWS851948 PGN851948:PGO851948 PQJ851948:PQK851948 QAF851948:QAG851948 QKB851948:QKC851948 QTX851948:QTY851948 RDT851948:RDU851948 RNP851948:RNQ851948 RXL851948:RXM851948 SHH851948:SHI851948 SRD851948:SRE851948 TAZ851948:TBA851948 TKV851948:TKW851948 TUR851948:TUS851948 UEN851948:UEO851948 UOJ851948:UOK851948 UYF851948:UYG851948 VIB851948:VIC851948 VRX851948:VRY851948 WBT851948:WBU851948 WLP851948:WLQ851948 WVL851948:WVM851948 D917484:E917484 IZ917484:JA917484 SV917484:SW917484 ACR917484:ACS917484 AMN917484:AMO917484 AWJ917484:AWK917484 BGF917484:BGG917484 BQB917484:BQC917484 BZX917484:BZY917484 CJT917484:CJU917484 CTP917484:CTQ917484 DDL917484:DDM917484 DNH917484:DNI917484 DXD917484:DXE917484 EGZ917484:EHA917484 EQV917484:EQW917484 FAR917484:FAS917484 FKN917484:FKO917484 FUJ917484:FUK917484 GEF917484:GEG917484 GOB917484:GOC917484 GXX917484:GXY917484 HHT917484:HHU917484 HRP917484:HRQ917484 IBL917484:IBM917484 ILH917484:ILI917484 IVD917484:IVE917484 JEZ917484:JFA917484 JOV917484:JOW917484 JYR917484:JYS917484 KIN917484:KIO917484 KSJ917484:KSK917484 LCF917484:LCG917484 LMB917484:LMC917484 LVX917484:LVY917484 MFT917484:MFU917484 MPP917484:MPQ917484 MZL917484:MZM917484 NJH917484:NJI917484 NTD917484:NTE917484 OCZ917484:ODA917484 OMV917484:OMW917484 OWR917484:OWS917484 PGN917484:PGO917484 PQJ917484:PQK917484 QAF917484:QAG917484 QKB917484:QKC917484 QTX917484:QTY917484 RDT917484:RDU917484 RNP917484:RNQ917484 RXL917484:RXM917484 SHH917484:SHI917484 SRD917484:SRE917484 TAZ917484:TBA917484 TKV917484:TKW917484 TUR917484:TUS917484 UEN917484:UEO917484 UOJ917484:UOK917484 UYF917484:UYG917484 VIB917484:VIC917484 VRX917484:VRY917484 WBT917484:WBU917484 WLP917484:WLQ917484 WVL917484:WVM917484 D983020:E983020 IZ983020:JA983020 SV983020:SW983020 ACR983020:ACS983020 AMN983020:AMO983020 AWJ983020:AWK983020 BGF983020:BGG983020 BQB983020:BQC983020 BZX983020:BZY983020 CJT983020:CJU983020 CTP983020:CTQ983020 DDL983020:DDM983020 DNH983020:DNI983020 DXD983020:DXE983020 EGZ983020:EHA983020 EQV983020:EQW983020 FAR983020:FAS983020 FKN983020:FKO983020 FUJ983020:FUK983020 GEF983020:GEG983020 GOB983020:GOC983020 GXX983020:GXY983020 HHT983020:HHU983020 HRP983020:HRQ983020 IBL983020:IBM983020 ILH983020:ILI983020 IVD983020:IVE983020 JEZ983020:JFA983020 JOV983020:JOW983020 JYR983020:JYS983020 KIN983020:KIO983020 KSJ983020:KSK983020 LCF983020:LCG983020 LMB983020:LMC983020 LVX983020:LVY983020 MFT983020:MFU983020 MPP983020:MPQ983020 MZL983020:MZM983020 NJH983020:NJI983020 NTD983020:NTE983020 OCZ983020:ODA983020 OMV983020:OMW983020 OWR983020:OWS983020 PGN983020:PGO983020 PQJ983020:PQK983020 QAF983020:QAG983020 QKB983020:QKC983020 QTX983020:QTY983020 RDT983020:RDU983020 RNP983020:RNQ983020 RXL983020:RXM983020 SHH983020:SHI983020 SRD983020:SRE983020 TAZ983020:TBA983020 TKV983020:TKW983020 TUR983020:TUS983020 UEN983020:UEO983020 UOJ983020:UOK983020 UYF983020:UYG983020 VIB983020:VIC983020 VRX983020:VRY983020 WBT983020:WBU983020 WLP983020:WLQ983020 WVL983020:WVM983020">
      <formula1>$E$110:$E$115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autoPict="0" r:id="rId5">
            <anchor moveWithCells="1">
              <from>
                <xdr:col>3</xdr:col>
                <xdr:colOff>3095625</xdr:colOff>
                <xdr:row>16</xdr:row>
                <xdr:rowOff>47625</xdr:rowOff>
              </from>
              <to>
                <xdr:col>4</xdr:col>
                <xdr:colOff>209550</xdr:colOff>
                <xdr:row>16</xdr:row>
                <xdr:rowOff>257175</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topLeftCell="C1" workbookViewId="0">
      <selection activeCell="D7" sqref="D7"/>
    </sheetView>
  </sheetViews>
  <sheetFormatPr defaultColWidth="9.140625" defaultRowHeight="15" x14ac:dyDescent="0.25"/>
  <cols>
    <col min="1" max="1" width="2.42578125" customWidth="1"/>
    <col min="2" max="2" width="24.42578125" customWidth="1"/>
    <col min="3" max="3" width="32.140625" customWidth="1"/>
    <col min="4" max="6" width="16.5703125" customWidth="1"/>
    <col min="7" max="7" width="83.85546875" customWidth="1"/>
    <col min="257" max="257" width="2.42578125" customWidth="1"/>
    <col min="258" max="258" width="24.42578125" customWidth="1"/>
    <col min="259" max="259" width="32.140625" customWidth="1"/>
    <col min="260" max="262" width="16.5703125" customWidth="1"/>
    <col min="263" max="263" width="83.85546875" customWidth="1"/>
    <col min="513" max="513" width="2.42578125" customWidth="1"/>
    <col min="514" max="514" width="24.42578125" customWidth="1"/>
    <col min="515" max="515" width="32.140625" customWidth="1"/>
    <col min="516" max="518" width="16.5703125" customWidth="1"/>
    <col min="519" max="519" width="83.85546875" customWidth="1"/>
    <col min="769" max="769" width="2.42578125" customWidth="1"/>
    <col min="770" max="770" width="24.42578125" customWidth="1"/>
    <col min="771" max="771" width="32.140625" customWidth="1"/>
    <col min="772" max="774" width="16.5703125" customWidth="1"/>
    <col min="775" max="775" width="83.85546875" customWidth="1"/>
    <col min="1025" max="1025" width="2.42578125" customWidth="1"/>
    <col min="1026" max="1026" width="24.42578125" customWidth="1"/>
    <col min="1027" max="1027" width="32.140625" customWidth="1"/>
    <col min="1028" max="1030" width="16.5703125" customWidth="1"/>
    <col min="1031" max="1031" width="83.85546875" customWidth="1"/>
    <col min="1281" max="1281" width="2.42578125" customWidth="1"/>
    <col min="1282" max="1282" width="24.42578125" customWidth="1"/>
    <col min="1283" max="1283" width="32.140625" customWidth="1"/>
    <col min="1284" max="1286" width="16.5703125" customWidth="1"/>
    <col min="1287" max="1287" width="83.85546875" customWidth="1"/>
    <col min="1537" max="1537" width="2.42578125" customWidth="1"/>
    <col min="1538" max="1538" width="24.42578125" customWidth="1"/>
    <col min="1539" max="1539" width="32.140625" customWidth="1"/>
    <col min="1540" max="1542" width="16.5703125" customWidth="1"/>
    <col min="1543" max="1543" width="83.85546875" customWidth="1"/>
    <col min="1793" max="1793" width="2.42578125" customWidth="1"/>
    <col min="1794" max="1794" width="24.42578125" customWidth="1"/>
    <col min="1795" max="1795" width="32.140625" customWidth="1"/>
    <col min="1796" max="1798" width="16.5703125" customWidth="1"/>
    <col min="1799" max="1799" width="83.85546875" customWidth="1"/>
    <col min="2049" max="2049" width="2.42578125" customWidth="1"/>
    <col min="2050" max="2050" width="24.42578125" customWidth="1"/>
    <col min="2051" max="2051" width="32.140625" customWidth="1"/>
    <col min="2052" max="2054" width="16.5703125" customWidth="1"/>
    <col min="2055" max="2055" width="83.85546875" customWidth="1"/>
    <col min="2305" max="2305" width="2.42578125" customWidth="1"/>
    <col min="2306" max="2306" width="24.42578125" customWidth="1"/>
    <col min="2307" max="2307" width="32.140625" customWidth="1"/>
    <col min="2308" max="2310" width="16.5703125" customWidth="1"/>
    <col min="2311" max="2311" width="83.85546875" customWidth="1"/>
    <col min="2561" max="2561" width="2.42578125" customWidth="1"/>
    <col min="2562" max="2562" width="24.42578125" customWidth="1"/>
    <col min="2563" max="2563" width="32.140625" customWidth="1"/>
    <col min="2564" max="2566" width="16.5703125" customWidth="1"/>
    <col min="2567" max="2567" width="83.85546875" customWidth="1"/>
    <col min="2817" max="2817" width="2.42578125" customWidth="1"/>
    <col min="2818" max="2818" width="24.42578125" customWidth="1"/>
    <col min="2819" max="2819" width="32.140625" customWidth="1"/>
    <col min="2820" max="2822" width="16.5703125" customWidth="1"/>
    <col min="2823" max="2823" width="83.85546875" customWidth="1"/>
    <col min="3073" max="3073" width="2.42578125" customWidth="1"/>
    <col min="3074" max="3074" width="24.42578125" customWidth="1"/>
    <col min="3075" max="3075" width="32.140625" customWidth="1"/>
    <col min="3076" max="3078" width="16.5703125" customWidth="1"/>
    <col min="3079" max="3079" width="83.85546875" customWidth="1"/>
    <col min="3329" max="3329" width="2.42578125" customWidth="1"/>
    <col min="3330" max="3330" width="24.42578125" customWidth="1"/>
    <col min="3331" max="3331" width="32.140625" customWidth="1"/>
    <col min="3332" max="3334" width="16.5703125" customWidth="1"/>
    <col min="3335" max="3335" width="83.85546875" customWidth="1"/>
    <col min="3585" max="3585" width="2.42578125" customWidth="1"/>
    <col min="3586" max="3586" width="24.42578125" customWidth="1"/>
    <col min="3587" max="3587" width="32.140625" customWidth="1"/>
    <col min="3588" max="3590" width="16.5703125" customWidth="1"/>
    <col min="3591" max="3591" width="83.85546875" customWidth="1"/>
    <col min="3841" max="3841" width="2.42578125" customWidth="1"/>
    <col min="3842" max="3842" width="24.42578125" customWidth="1"/>
    <col min="3843" max="3843" width="32.140625" customWidth="1"/>
    <col min="3844" max="3846" width="16.5703125" customWidth="1"/>
    <col min="3847" max="3847" width="83.85546875" customWidth="1"/>
    <col min="4097" max="4097" width="2.42578125" customWidth="1"/>
    <col min="4098" max="4098" width="24.42578125" customWidth="1"/>
    <col min="4099" max="4099" width="32.140625" customWidth="1"/>
    <col min="4100" max="4102" width="16.5703125" customWidth="1"/>
    <col min="4103" max="4103" width="83.85546875" customWidth="1"/>
    <col min="4353" max="4353" width="2.42578125" customWidth="1"/>
    <col min="4354" max="4354" width="24.42578125" customWidth="1"/>
    <col min="4355" max="4355" width="32.140625" customWidth="1"/>
    <col min="4356" max="4358" width="16.5703125" customWidth="1"/>
    <col min="4359" max="4359" width="83.85546875" customWidth="1"/>
    <col min="4609" max="4609" width="2.42578125" customWidth="1"/>
    <col min="4610" max="4610" width="24.42578125" customWidth="1"/>
    <col min="4611" max="4611" width="32.140625" customWidth="1"/>
    <col min="4612" max="4614" width="16.5703125" customWidth="1"/>
    <col min="4615" max="4615" width="83.85546875" customWidth="1"/>
    <col min="4865" max="4865" width="2.42578125" customWidth="1"/>
    <col min="4866" max="4866" width="24.42578125" customWidth="1"/>
    <col min="4867" max="4867" width="32.140625" customWidth="1"/>
    <col min="4868" max="4870" width="16.5703125" customWidth="1"/>
    <col min="4871" max="4871" width="83.85546875" customWidth="1"/>
    <col min="5121" max="5121" width="2.42578125" customWidth="1"/>
    <col min="5122" max="5122" width="24.42578125" customWidth="1"/>
    <col min="5123" max="5123" width="32.140625" customWidth="1"/>
    <col min="5124" max="5126" width="16.5703125" customWidth="1"/>
    <col min="5127" max="5127" width="83.85546875" customWidth="1"/>
    <col min="5377" max="5377" width="2.42578125" customWidth="1"/>
    <col min="5378" max="5378" width="24.42578125" customWidth="1"/>
    <col min="5379" max="5379" width="32.140625" customWidth="1"/>
    <col min="5380" max="5382" width="16.5703125" customWidth="1"/>
    <col min="5383" max="5383" width="83.85546875" customWidth="1"/>
    <col min="5633" max="5633" width="2.42578125" customWidth="1"/>
    <col min="5634" max="5634" width="24.42578125" customWidth="1"/>
    <col min="5635" max="5635" width="32.140625" customWidth="1"/>
    <col min="5636" max="5638" width="16.5703125" customWidth="1"/>
    <col min="5639" max="5639" width="83.85546875" customWidth="1"/>
    <col min="5889" max="5889" width="2.42578125" customWidth="1"/>
    <col min="5890" max="5890" width="24.42578125" customWidth="1"/>
    <col min="5891" max="5891" width="32.140625" customWidth="1"/>
    <col min="5892" max="5894" width="16.5703125" customWidth="1"/>
    <col min="5895" max="5895" width="83.85546875" customWidth="1"/>
    <col min="6145" max="6145" width="2.42578125" customWidth="1"/>
    <col min="6146" max="6146" width="24.42578125" customWidth="1"/>
    <col min="6147" max="6147" width="32.140625" customWidth="1"/>
    <col min="6148" max="6150" width="16.5703125" customWidth="1"/>
    <col min="6151" max="6151" width="83.85546875" customWidth="1"/>
    <col min="6401" max="6401" width="2.42578125" customWidth="1"/>
    <col min="6402" max="6402" width="24.42578125" customWidth="1"/>
    <col min="6403" max="6403" width="32.140625" customWidth="1"/>
    <col min="6404" max="6406" width="16.5703125" customWidth="1"/>
    <col min="6407" max="6407" width="83.85546875" customWidth="1"/>
    <col min="6657" max="6657" width="2.42578125" customWidth="1"/>
    <col min="6658" max="6658" width="24.42578125" customWidth="1"/>
    <col min="6659" max="6659" width="32.140625" customWidth="1"/>
    <col min="6660" max="6662" width="16.5703125" customWidth="1"/>
    <col min="6663" max="6663" width="83.85546875" customWidth="1"/>
    <col min="6913" max="6913" width="2.42578125" customWidth="1"/>
    <col min="6914" max="6914" width="24.42578125" customWidth="1"/>
    <col min="6915" max="6915" width="32.140625" customWidth="1"/>
    <col min="6916" max="6918" width="16.5703125" customWidth="1"/>
    <col min="6919" max="6919" width="83.85546875" customWidth="1"/>
    <col min="7169" max="7169" width="2.42578125" customWidth="1"/>
    <col min="7170" max="7170" width="24.42578125" customWidth="1"/>
    <col min="7171" max="7171" width="32.140625" customWidth="1"/>
    <col min="7172" max="7174" width="16.5703125" customWidth="1"/>
    <col min="7175" max="7175" width="83.85546875" customWidth="1"/>
    <col min="7425" max="7425" width="2.42578125" customWidth="1"/>
    <col min="7426" max="7426" width="24.42578125" customWidth="1"/>
    <col min="7427" max="7427" width="32.140625" customWidth="1"/>
    <col min="7428" max="7430" width="16.5703125" customWidth="1"/>
    <col min="7431" max="7431" width="83.85546875" customWidth="1"/>
    <col min="7681" max="7681" width="2.42578125" customWidth="1"/>
    <col min="7682" max="7682" width="24.42578125" customWidth="1"/>
    <col min="7683" max="7683" width="32.140625" customWidth="1"/>
    <col min="7684" max="7686" width="16.5703125" customWidth="1"/>
    <col min="7687" max="7687" width="83.85546875" customWidth="1"/>
    <col min="7937" max="7937" width="2.42578125" customWidth="1"/>
    <col min="7938" max="7938" width="24.42578125" customWidth="1"/>
    <col min="7939" max="7939" width="32.140625" customWidth="1"/>
    <col min="7940" max="7942" width="16.5703125" customWidth="1"/>
    <col min="7943" max="7943" width="83.85546875" customWidth="1"/>
    <col min="8193" max="8193" width="2.42578125" customWidth="1"/>
    <col min="8194" max="8194" width="24.42578125" customWidth="1"/>
    <col min="8195" max="8195" width="32.140625" customWidth="1"/>
    <col min="8196" max="8198" width="16.5703125" customWidth="1"/>
    <col min="8199" max="8199" width="83.85546875" customWidth="1"/>
    <col min="8449" max="8449" width="2.42578125" customWidth="1"/>
    <col min="8450" max="8450" width="24.42578125" customWidth="1"/>
    <col min="8451" max="8451" width="32.140625" customWidth="1"/>
    <col min="8452" max="8454" width="16.5703125" customWidth="1"/>
    <col min="8455" max="8455" width="83.85546875" customWidth="1"/>
    <col min="8705" max="8705" width="2.42578125" customWidth="1"/>
    <col min="8706" max="8706" width="24.42578125" customWidth="1"/>
    <col min="8707" max="8707" width="32.140625" customWidth="1"/>
    <col min="8708" max="8710" width="16.5703125" customWidth="1"/>
    <col min="8711" max="8711" width="83.85546875" customWidth="1"/>
    <col min="8961" max="8961" width="2.42578125" customWidth="1"/>
    <col min="8962" max="8962" width="24.42578125" customWidth="1"/>
    <col min="8963" max="8963" width="32.140625" customWidth="1"/>
    <col min="8964" max="8966" width="16.5703125" customWidth="1"/>
    <col min="8967" max="8967" width="83.85546875" customWidth="1"/>
    <col min="9217" max="9217" width="2.42578125" customWidth="1"/>
    <col min="9218" max="9218" width="24.42578125" customWidth="1"/>
    <col min="9219" max="9219" width="32.140625" customWidth="1"/>
    <col min="9220" max="9222" width="16.5703125" customWidth="1"/>
    <col min="9223" max="9223" width="83.85546875" customWidth="1"/>
    <col min="9473" max="9473" width="2.42578125" customWidth="1"/>
    <col min="9474" max="9474" width="24.42578125" customWidth="1"/>
    <col min="9475" max="9475" width="32.140625" customWidth="1"/>
    <col min="9476" max="9478" width="16.5703125" customWidth="1"/>
    <col min="9479" max="9479" width="83.85546875" customWidth="1"/>
    <col min="9729" max="9729" width="2.42578125" customWidth="1"/>
    <col min="9730" max="9730" width="24.42578125" customWidth="1"/>
    <col min="9731" max="9731" width="32.140625" customWidth="1"/>
    <col min="9732" max="9734" width="16.5703125" customWidth="1"/>
    <col min="9735" max="9735" width="83.85546875" customWidth="1"/>
    <col min="9985" max="9985" width="2.42578125" customWidth="1"/>
    <col min="9986" max="9986" width="24.42578125" customWidth="1"/>
    <col min="9987" max="9987" width="32.140625" customWidth="1"/>
    <col min="9988" max="9990" width="16.5703125" customWidth="1"/>
    <col min="9991" max="9991" width="83.85546875" customWidth="1"/>
    <col min="10241" max="10241" width="2.42578125" customWidth="1"/>
    <col min="10242" max="10242" width="24.42578125" customWidth="1"/>
    <col min="10243" max="10243" width="32.140625" customWidth="1"/>
    <col min="10244" max="10246" width="16.5703125" customWidth="1"/>
    <col min="10247" max="10247" width="83.85546875" customWidth="1"/>
    <col min="10497" max="10497" width="2.42578125" customWidth="1"/>
    <col min="10498" max="10498" width="24.42578125" customWidth="1"/>
    <col min="10499" max="10499" width="32.140625" customWidth="1"/>
    <col min="10500" max="10502" width="16.5703125" customWidth="1"/>
    <col min="10503" max="10503" width="83.85546875" customWidth="1"/>
    <col min="10753" max="10753" width="2.42578125" customWidth="1"/>
    <col min="10754" max="10754" width="24.42578125" customWidth="1"/>
    <col min="10755" max="10755" width="32.140625" customWidth="1"/>
    <col min="10756" max="10758" width="16.5703125" customWidth="1"/>
    <col min="10759" max="10759" width="83.85546875" customWidth="1"/>
    <col min="11009" max="11009" width="2.42578125" customWidth="1"/>
    <col min="11010" max="11010" width="24.42578125" customWidth="1"/>
    <col min="11011" max="11011" width="32.140625" customWidth="1"/>
    <col min="11012" max="11014" width="16.5703125" customWidth="1"/>
    <col min="11015" max="11015" width="83.85546875" customWidth="1"/>
    <col min="11265" max="11265" width="2.42578125" customWidth="1"/>
    <col min="11266" max="11266" width="24.42578125" customWidth="1"/>
    <col min="11267" max="11267" width="32.140625" customWidth="1"/>
    <col min="11268" max="11270" width="16.5703125" customWidth="1"/>
    <col min="11271" max="11271" width="83.85546875" customWidth="1"/>
    <col min="11521" max="11521" width="2.42578125" customWidth="1"/>
    <col min="11522" max="11522" width="24.42578125" customWidth="1"/>
    <col min="11523" max="11523" width="32.140625" customWidth="1"/>
    <col min="11524" max="11526" width="16.5703125" customWidth="1"/>
    <col min="11527" max="11527" width="83.85546875" customWidth="1"/>
    <col min="11777" max="11777" width="2.42578125" customWidth="1"/>
    <col min="11778" max="11778" width="24.42578125" customWidth="1"/>
    <col min="11779" max="11779" width="32.140625" customWidth="1"/>
    <col min="11780" max="11782" width="16.5703125" customWidth="1"/>
    <col min="11783" max="11783" width="83.85546875" customWidth="1"/>
    <col min="12033" max="12033" width="2.42578125" customWidth="1"/>
    <col min="12034" max="12034" width="24.42578125" customWidth="1"/>
    <col min="12035" max="12035" width="32.140625" customWidth="1"/>
    <col min="12036" max="12038" width="16.5703125" customWidth="1"/>
    <col min="12039" max="12039" width="83.85546875" customWidth="1"/>
    <col min="12289" max="12289" width="2.42578125" customWidth="1"/>
    <col min="12290" max="12290" width="24.42578125" customWidth="1"/>
    <col min="12291" max="12291" width="32.140625" customWidth="1"/>
    <col min="12292" max="12294" width="16.5703125" customWidth="1"/>
    <col min="12295" max="12295" width="83.85546875" customWidth="1"/>
    <col min="12545" max="12545" width="2.42578125" customWidth="1"/>
    <col min="12546" max="12546" width="24.42578125" customWidth="1"/>
    <col min="12547" max="12547" width="32.140625" customWidth="1"/>
    <col min="12548" max="12550" width="16.5703125" customWidth="1"/>
    <col min="12551" max="12551" width="83.85546875" customWidth="1"/>
    <col min="12801" max="12801" width="2.42578125" customWidth="1"/>
    <col min="12802" max="12802" width="24.42578125" customWidth="1"/>
    <col min="12803" max="12803" width="32.140625" customWidth="1"/>
    <col min="12804" max="12806" width="16.5703125" customWidth="1"/>
    <col min="12807" max="12807" width="83.85546875" customWidth="1"/>
    <col min="13057" max="13057" width="2.42578125" customWidth="1"/>
    <col min="13058" max="13058" width="24.42578125" customWidth="1"/>
    <col min="13059" max="13059" width="32.140625" customWidth="1"/>
    <col min="13060" max="13062" width="16.5703125" customWidth="1"/>
    <col min="13063" max="13063" width="83.85546875" customWidth="1"/>
    <col min="13313" max="13313" width="2.42578125" customWidth="1"/>
    <col min="13314" max="13314" width="24.42578125" customWidth="1"/>
    <col min="13315" max="13315" width="32.140625" customWidth="1"/>
    <col min="13316" max="13318" width="16.5703125" customWidth="1"/>
    <col min="13319" max="13319" width="83.85546875" customWidth="1"/>
    <col min="13569" max="13569" width="2.42578125" customWidth="1"/>
    <col min="13570" max="13570" width="24.42578125" customWidth="1"/>
    <col min="13571" max="13571" width="32.140625" customWidth="1"/>
    <col min="13572" max="13574" width="16.5703125" customWidth="1"/>
    <col min="13575" max="13575" width="83.85546875" customWidth="1"/>
    <col min="13825" max="13825" width="2.42578125" customWidth="1"/>
    <col min="13826" max="13826" width="24.42578125" customWidth="1"/>
    <col min="13827" max="13827" width="32.140625" customWidth="1"/>
    <col min="13828" max="13830" width="16.5703125" customWidth="1"/>
    <col min="13831" max="13831" width="83.85546875" customWidth="1"/>
    <col min="14081" max="14081" width="2.42578125" customWidth="1"/>
    <col min="14082" max="14082" width="24.42578125" customWidth="1"/>
    <col min="14083" max="14083" width="32.140625" customWidth="1"/>
    <col min="14084" max="14086" width="16.5703125" customWidth="1"/>
    <col min="14087" max="14087" width="83.85546875" customWidth="1"/>
    <col min="14337" max="14337" width="2.42578125" customWidth="1"/>
    <col min="14338" max="14338" width="24.42578125" customWidth="1"/>
    <col min="14339" max="14339" width="32.140625" customWidth="1"/>
    <col min="14340" max="14342" width="16.5703125" customWidth="1"/>
    <col min="14343" max="14343" width="83.85546875" customWidth="1"/>
    <col min="14593" max="14593" width="2.42578125" customWidth="1"/>
    <col min="14594" max="14594" width="24.42578125" customWidth="1"/>
    <col min="14595" max="14595" width="32.140625" customWidth="1"/>
    <col min="14596" max="14598" width="16.5703125" customWidth="1"/>
    <col min="14599" max="14599" width="83.85546875" customWidth="1"/>
    <col min="14849" max="14849" width="2.42578125" customWidth="1"/>
    <col min="14850" max="14850" width="24.42578125" customWidth="1"/>
    <col min="14851" max="14851" width="32.140625" customWidth="1"/>
    <col min="14852" max="14854" width="16.5703125" customWidth="1"/>
    <col min="14855" max="14855" width="83.85546875" customWidth="1"/>
    <col min="15105" max="15105" width="2.42578125" customWidth="1"/>
    <col min="15106" max="15106" width="24.42578125" customWidth="1"/>
    <col min="15107" max="15107" width="32.140625" customWidth="1"/>
    <col min="15108" max="15110" width="16.5703125" customWidth="1"/>
    <col min="15111" max="15111" width="83.85546875" customWidth="1"/>
    <col min="15361" max="15361" width="2.42578125" customWidth="1"/>
    <col min="15362" max="15362" width="24.42578125" customWidth="1"/>
    <col min="15363" max="15363" width="32.140625" customWidth="1"/>
    <col min="15364" max="15366" width="16.5703125" customWidth="1"/>
    <col min="15367" max="15367" width="83.85546875" customWidth="1"/>
    <col min="15617" max="15617" width="2.42578125" customWidth="1"/>
    <col min="15618" max="15618" width="24.42578125" customWidth="1"/>
    <col min="15619" max="15619" width="32.140625" customWidth="1"/>
    <col min="15620" max="15622" width="16.5703125" customWidth="1"/>
    <col min="15623" max="15623" width="83.85546875" customWidth="1"/>
    <col min="15873" max="15873" width="2.42578125" customWidth="1"/>
    <col min="15874" max="15874" width="24.42578125" customWidth="1"/>
    <col min="15875" max="15875" width="32.140625" customWidth="1"/>
    <col min="15876" max="15878" width="16.5703125" customWidth="1"/>
    <col min="15879" max="15879" width="83.85546875" customWidth="1"/>
    <col min="16129" max="16129" width="2.42578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41" t="s">
        <v>13</v>
      </c>
      <c r="B1" s="341"/>
      <c r="C1" s="341"/>
      <c r="D1" s="341"/>
      <c r="E1" s="341"/>
      <c r="F1" s="341"/>
      <c r="G1" s="341"/>
      <c r="H1" s="341"/>
      <c r="I1" s="341"/>
      <c r="J1" s="34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2"/>
      <c r="B2" s="82"/>
      <c r="C2" s="82"/>
      <c r="D2" s="82"/>
      <c r="E2" s="82"/>
      <c r="F2" s="82"/>
      <c r="G2" s="82"/>
      <c r="H2" s="82"/>
      <c r="I2" s="82"/>
      <c r="J2" s="8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2"/>
      <c r="B3" s="342" t="s">
        <v>57</v>
      </c>
      <c r="C3" s="83" t="s">
        <v>110</v>
      </c>
      <c r="D3" s="344" t="s">
        <v>111</v>
      </c>
      <c r="E3" s="345"/>
      <c r="F3" s="346"/>
      <c r="G3" s="347" t="s">
        <v>112</v>
      </c>
      <c r="H3" s="82"/>
      <c r="I3" s="82"/>
      <c r="J3" s="8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43"/>
      <c r="C4" s="84">
        <v>3</v>
      </c>
      <c r="D4" s="85">
        <v>1</v>
      </c>
      <c r="E4" s="86">
        <v>2</v>
      </c>
      <c r="F4" s="87">
        <v>3</v>
      </c>
      <c r="G4" s="348"/>
    </row>
    <row r="5" spans="1:38" ht="15" customHeight="1" x14ac:dyDescent="0.25">
      <c r="B5" s="343"/>
      <c r="C5" s="88" t="str">
        <f>D5</f>
        <v>Coal Crusher Facility, Construction</v>
      </c>
      <c r="D5" s="349" t="str">
        <f>'Data Summary'!D4</f>
        <v>Coal Crusher Facility, Construction</v>
      </c>
      <c r="E5" s="350"/>
      <c r="F5" s="351"/>
      <c r="G5" s="348"/>
    </row>
    <row r="6" spans="1:38" x14ac:dyDescent="0.25">
      <c r="B6" s="343"/>
      <c r="C6" s="89" t="str">
        <f>HLOOKUP($C$4,$D$4:$F$13,3,FALSE)</f>
        <v>Scenario 3 Name</v>
      </c>
      <c r="D6" s="90" t="s">
        <v>113</v>
      </c>
      <c r="E6" s="91" t="s">
        <v>114</v>
      </c>
      <c r="F6" s="92" t="s">
        <v>115</v>
      </c>
      <c r="G6" s="348"/>
    </row>
    <row r="7" spans="1:38" ht="15" customHeight="1" x14ac:dyDescent="0.25">
      <c r="B7" s="93" t="s">
        <v>116</v>
      </c>
      <c r="C7" s="94">
        <f>HLOOKUP($C$4,$D$4:$F$13,4,FALSE)</f>
        <v>0</v>
      </c>
      <c r="D7" s="95"/>
      <c r="E7" s="96"/>
      <c r="F7" s="97"/>
      <c r="G7" s="98" t="s">
        <v>117</v>
      </c>
    </row>
    <row r="8" spans="1:38" ht="15" customHeight="1" x14ac:dyDescent="0.25">
      <c r="B8" s="99" t="s">
        <v>118</v>
      </c>
      <c r="C8" s="100">
        <f>HLOOKUP($C$4,$D$4:$F$13,5,FALSE)</f>
        <v>0</v>
      </c>
      <c r="D8" s="101"/>
      <c r="E8" s="102"/>
      <c r="F8" s="103"/>
      <c r="G8" s="104"/>
    </row>
    <row r="9" spans="1:38" ht="15" customHeight="1" x14ac:dyDescent="0.25">
      <c r="B9" s="105"/>
      <c r="C9" s="106">
        <f>HLOOKUP($C$4,$D$4:$F$13,6,FALSE)</f>
        <v>0</v>
      </c>
      <c r="D9" s="107"/>
      <c r="E9" s="108"/>
      <c r="F9" s="109"/>
      <c r="G9" s="104"/>
    </row>
    <row r="10" spans="1:38" ht="15" customHeight="1" x14ac:dyDescent="0.25">
      <c r="B10" s="105"/>
      <c r="C10" s="106">
        <f>HLOOKUP($C$4,$D$4:$F$13,7,FALSE)</f>
        <v>0</v>
      </c>
      <c r="D10" s="107"/>
      <c r="E10" s="108"/>
      <c r="F10" s="109"/>
      <c r="G10" s="104"/>
    </row>
    <row r="11" spans="1:38" ht="15" customHeight="1" x14ac:dyDescent="0.25">
      <c r="B11" s="105"/>
      <c r="C11" s="110">
        <f>HLOOKUP($C$4,$D$4:$F$13,8,FALSE)</f>
        <v>0</v>
      </c>
      <c r="D11" s="111"/>
      <c r="E11" s="112"/>
      <c r="F11" s="113"/>
      <c r="G11" s="104"/>
    </row>
    <row r="12" spans="1:38" ht="15" customHeight="1" x14ac:dyDescent="0.25">
      <c r="B12" s="105"/>
      <c r="C12" s="110">
        <f>HLOOKUP($C$4,$D$4:$F$13,9,FALSE)</f>
        <v>0</v>
      </c>
      <c r="D12" s="111"/>
      <c r="E12" s="112"/>
      <c r="F12" s="113"/>
      <c r="G12" s="104"/>
    </row>
    <row r="13" spans="1:38" ht="15" customHeight="1" thickBot="1" x14ac:dyDescent="0.3">
      <c r="B13" s="114"/>
      <c r="C13" s="115">
        <f>HLOOKUP($C$4,$D$4:$F$13,10,FALSE)</f>
        <v>0</v>
      </c>
      <c r="D13" s="116"/>
      <c r="E13" s="117"/>
      <c r="F13" s="118"/>
      <c r="G13" s="11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20" t="s">
        <v>119</v>
      </c>
    </row>
    <row r="20" spans="2:7" x14ac:dyDescent="0.25">
      <c r="B20" s="121" t="s">
        <v>111</v>
      </c>
      <c r="C20" s="352" t="s">
        <v>9</v>
      </c>
      <c r="D20" s="352"/>
      <c r="E20" s="352"/>
      <c r="F20" s="352"/>
      <c r="G20" s="352"/>
    </row>
    <row r="21" spans="2:7" ht="30" customHeight="1" x14ac:dyDescent="0.25">
      <c r="B21" s="122">
        <v>1</v>
      </c>
      <c r="C21" s="338" t="s">
        <v>120</v>
      </c>
      <c r="D21" s="338"/>
      <c r="E21" s="338"/>
      <c r="F21" s="338"/>
      <c r="G21" s="338"/>
    </row>
    <row r="22" spans="2:7" ht="30" customHeight="1" x14ac:dyDescent="0.25">
      <c r="B22" s="122">
        <v>2</v>
      </c>
      <c r="C22" s="339"/>
      <c r="D22" s="339"/>
      <c r="E22" s="339"/>
      <c r="F22" s="339"/>
      <c r="G22" s="339"/>
    </row>
    <row r="23" spans="2:7" ht="30" customHeight="1" x14ac:dyDescent="0.25">
      <c r="B23" s="123">
        <v>3</v>
      </c>
      <c r="C23" s="340"/>
      <c r="D23" s="340"/>
      <c r="E23" s="340"/>
      <c r="F23" s="340"/>
      <c r="G23" s="340"/>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5" sqref="D5"/>
    </sheetView>
  </sheetViews>
  <sheetFormatPr defaultColWidth="36.85546875" defaultRowHeight="12.75" customHeight="1" x14ac:dyDescent="0.25"/>
  <cols>
    <col min="1" max="1" width="18.5703125" style="182" customWidth="1"/>
    <col min="2" max="10" width="31.42578125" style="181" customWidth="1"/>
    <col min="11" max="27" width="36.85546875" style="181" customWidth="1"/>
    <col min="28" max="28" width="37" style="181" customWidth="1"/>
    <col min="29" max="35" width="36.85546875" style="181" customWidth="1"/>
    <col min="36" max="44" width="36.85546875" style="182" customWidth="1"/>
    <col min="45" max="45" width="37.140625" style="182" customWidth="1"/>
    <col min="46" max="47" width="36.85546875" style="182" customWidth="1"/>
    <col min="48" max="48" width="36.5703125" style="182" customWidth="1"/>
    <col min="49" max="50" width="36.85546875" style="182" customWidth="1"/>
    <col min="51" max="51" width="36.5703125" style="182" customWidth="1"/>
    <col min="52" max="52" width="37" style="182" customWidth="1"/>
    <col min="53" max="71" width="36.85546875" style="182" customWidth="1"/>
    <col min="72" max="72" width="37" style="182" customWidth="1"/>
    <col min="73" max="90" width="36.85546875" style="182" customWidth="1"/>
    <col min="91" max="91" width="36.5703125" style="182" customWidth="1"/>
    <col min="92" max="104" width="36.85546875" style="182" customWidth="1"/>
    <col min="105" max="105" width="36.5703125" style="182" customWidth="1"/>
    <col min="106" max="108" width="36.85546875" style="182" customWidth="1"/>
    <col min="109" max="109" width="36.5703125" style="182" customWidth="1"/>
    <col min="110" max="117" width="36.85546875" style="182" customWidth="1"/>
    <col min="118" max="118" width="36.5703125" style="182" customWidth="1"/>
    <col min="119" max="256" width="36.85546875" style="182"/>
    <col min="257" max="257" width="18.5703125" style="182" customWidth="1"/>
    <col min="258" max="266" width="31.42578125" style="182" customWidth="1"/>
    <col min="267" max="283" width="36.85546875" style="182" customWidth="1"/>
    <col min="284" max="284" width="37" style="182" customWidth="1"/>
    <col min="285" max="300" width="36.85546875" style="182" customWidth="1"/>
    <col min="301" max="301" width="37.140625" style="182" customWidth="1"/>
    <col min="302" max="303" width="36.85546875" style="182" customWidth="1"/>
    <col min="304" max="304" width="36.5703125" style="182" customWidth="1"/>
    <col min="305" max="306" width="36.85546875" style="182" customWidth="1"/>
    <col min="307" max="307" width="36.5703125" style="182" customWidth="1"/>
    <col min="308" max="308" width="37" style="182" customWidth="1"/>
    <col min="309" max="327" width="36.85546875" style="182" customWidth="1"/>
    <col min="328" max="328" width="37" style="182" customWidth="1"/>
    <col min="329" max="346" width="36.85546875" style="182" customWidth="1"/>
    <col min="347" max="347" width="36.5703125" style="182" customWidth="1"/>
    <col min="348" max="360" width="36.85546875" style="182" customWidth="1"/>
    <col min="361" max="361" width="36.5703125" style="182" customWidth="1"/>
    <col min="362" max="364" width="36.85546875" style="182" customWidth="1"/>
    <col min="365" max="365" width="36.5703125" style="182" customWidth="1"/>
    <col min="366" max="373" width="36.85546875" style="182" customWidth="1"/>
    <col min="374" max="374" width="36.5703125" style="182" customWidth="1"/>
    <col min="375" max="512" width="36.85546875" style="182"/>
    <col min="513" max="513" width="18.5703125" style="182" customWidth="1"/>
    <col min="514" max="522" width="31.42578125" style="182" customWidth="1"/>
    <col min="523" max="539" width="36.85546875" style="182" customWidth="1"/>
    <col min="540" max="540" width="37" style="182" customWidth="1"/>
    <col min="541" max="556" width="36.85546875" style="182" customWidth="1"/>
    <col min="557" max="557" width="37.140625" style="182" customWidth="1"/>
    <col min="558" max="559" width="36.85546875" style="182" customWidth="1"/>
    <col min="560" max="560" width="36.5703125" style="182" customWidth="1"/>
    <col min="561" max="562" width="36.85546875" style="182" customWidth="1"/>
    <col min="563" max="563" width="36.5703125" style="182" customWidth="1"/>
    <col min="564" max="564" width="37" style="182" customWidth="1"/>
    <col min="565" max="583" width="36.85546875" style="182" customWidth="1"/>
    <col min="584" max="584" width="37" style="182" customWidth="1"/>
    <col min="585" max="602" width="36.85546875" style="182" customWidth="1"/>
    <col min="603" max="603" width="36.5703125" style="182" customWidth="1"/>
    <col min="604" max="616" width="36.85546875" style="182" customWidth="1"/>
    <col min="617" max="617" width="36.5703125" style="182" customWidth="1"/>
    <col min="618" max="620" width="36.85546875" style="182" customWidth="1"/>
    <col min="621" max="621" width="36.5703125" style="182" customWidth="1"/>
    <col min="622" max="629" width="36.85546875" style="182" customWidth="1"/>
    <col min="630" max="630" width="36.5703125" style="182" customWidth="1"/>
    <col min="631" max="768" width="36.85546875" style="182"/>
    <col min="769" max="769" width="18.5703125" style="182" customWidth="1"/>
    <col min="770" max="778" width="31.42578125" style="182" customWidth="1"/>
    <col min="779" max="795" width="36.85546875" style="182" customWidth="1"/>
    <col min="796" max="796" width="37" style="182" customWidth="1"/>
    <col min="797" max="812" width="36.85546875" style="182" customWidth="1"/>
    <col min="813" max="813" width="37.140625" style="182" customWidth="1"/>
    <col min="814" max="815" width="36.85546875" style="182" customWidth="1"/>
    <col min="816" max="816" width="36.5703125" style="182" customWidth="1"/>
    <col min="817" max="818" width="36.85546875" style="182" customWidth="1"/>
    <col min="819" max="819" width="36.5703125" style="182" customWidth="1"/>
    <col min="820" max="820" width="37" style="182" customWidth="1"/>
    <col min="821" max="839" width="36.85546875" style="182" customWidth="1"/>
    <col min="840" max="840" width="37" style="182" customWidth="1"/>
    <col min="841" max="858" width="36.85546875" style="182" customWidth="1"/>
    <col min="859" max="859" width="36.5703125" style="182" customWidth="1"/>
    <col min="860" max="872" width="36.85546875" style="182" customWidth="1"/>
    <col min="873" max="873" width="36.5703125" style="182" customWidth="1"/>
    <col min="874" max="876" width="36.85546875" style="182" customWidth="1"/>
    <col min="877" max="877" width="36.5703125" style="182" customWidth="1"/>
    <col min="878" max="885" width="36.85546875" style="182" customWidth="1"/>
    <col min="886" max="886" width="36.5703125" style="182" customWidth="1"/>
    <col min="887" max="1024" width="36.85546875" style="182"/>
    <col min="1025" max="1025" width="18.5703125" style="182" customWidth="1"/>
    <col min="1026" max="1034" width="31.42578125" style="182" customWidth="1"/>
    <col min="1035" max="1051" width="36.85546875" style="182" customWidth="1"/>
    <col min="1052" max="1052" width="37" style="182" customWidth="1"/>
    <col min="1053" max="1068" width="36.85546875" style="182" customWidth="1"/>
    <col min="1069" max="1069" width="37.140625" style="182" customWidth="1"/>
    <col min="1070" max="1071" width="36.85546875" style="182" customWidth="1"/>
    <col min="1072" max="1072" width="36.5703125" style="182" customWidth="1"/>
    <col min="1073" max="1074" width="36.85546875" style="182" customWidth="1"/>
    <col min="1075" max="1075" width="36.5703125" style="182" customWidth="1"/>
    <col min="1076" max="1076" width="37" style="182" customWidth="1"/>
    <col min="1077" max="1095" width="36.85546875" style="182" customWidth="1"/>
    <col min="1096" max="1096" width="37" style="182" customWidth="1"/>
    <col min="1097" max="1114" width="36.85546875" style="182" customWidth="1"/>
    <col min="1115" max="1115" width="36.5703125" style="182" customWidth="1"/>
    <col min="1116" max="1128" width="36.85546875" style="182" customWidth="1"/>
    <col min="1129" max="1129" width="36.5703125" style="182" customWidth="1"/>
    <col min="1130" max="1132" width="36.85546875" style="182" customWidth="1"/>
    <col min="1133" max="1133" width="36.5703125" style="182" customWidth="1"/>
    <col min="1134" max="1141" width="36.85546875" style="182" customWidth="1"/>
    <col min="1142" max="1142" width="36.5703125" style="182" customWidth="1"/>
    <col min="1143" max="1280" width="36.85546875" style="182"/>
    <col min="1281" max="1281" width="18.5703125" style="182" customWidth="1"/>
    <col min="1282" max="1290" width="31.42578125" style="182" customWidth="1"/>
    <col min="1291" max="1307" width="36.85546875" style="182" customWidth="1"/>
    <col min="1308" max="1308" width="37" style="182" customWidth="1"/>
    <col min="1309" max="1324" width="36.85546875" style="182" customWidth="1"/>
    <col min="1325" max="1325" width="37.140625" style="182" customWidth="1"/>
    <col min="1326" max="1327" width="36.85546875" style="182" customWidth="1"/>
    <col min="1328" max="1328" width="36.5703125" style="182" customWidth="1"/>
    <col min="1329" max="1330" width="36.85546875" style="182" customWidth="1"/>
    <col min="1331" max="1331" width="36.5703125" style="182" customWidth="1"/>
    <col min="1332" max="1332" width="37" style="182" customWidth="1"/>
    <col min="1333" max="1351" width="36.85546875" style="182" customWidth="1"/>
    <col min="1352" max="1352" width="37" style="182" customWidth="1"/>
    <col min="1353" max="1370" width="36.85546875" style="182" customWidth="1"/>
    <col min="1371" max="1371" width="36.5703125" style="182" customWidth="1"/>
    <col min="1372" max="1384" width="36.85546875" style="182" customWidth="1"/>
    <col min="1385" max="1385" width="36.5703125" style="182" customWidth="1"/>
    <col min="1386" max="1388" width="36.85546875" style="182" customWidth="1"/>
    <col min="1389" max="1389" width="36.5703125" style="182" customWidth="1"/>
    <col min="1390" max="1397" width="36.85546875" style="182" customWidth="1"/>
    <col min="1398" max="1398" width="36.5703125" style="182" customWidth="1"/>
    <col min="1399" max="1536" width="36.85546875" style="182"/>
    <col min="1537" max="1537" width="18.5703125" style="182" customWidth="1"/>
    <col min="1538" max="1546" width="31.42578125" style="182" customWidth="1"/>
    <col min="1547" max="1563" width="36.85546875" style="182" customWidth="1"/>
    <col min="1564" max="1564" width="37" style="182" customWidth="1"/>
    <col min="1565" max="1580" width="36.85546875" style="182" customWidth="1"/>
    <col min="1581" max="1581" width="37.140625" style="182" customWidth="1"/>
    <col min="1582" max="1583" width="36.85546875" style="182" customWidth="1"/>
    <col min="1584" max="1584" width="36.5703125" style="182" customWidth="1"/>
    <col min="1585" max="1586" width="36.85546875" style="182" customWidth="1"/>
    <col min="1587" max="1587" width="36.5703125" style="182" customWidth="1"/>
    <col min="1588" max="1588" width="37" style="182" customWidth="1"/>
    <col min="1589" max="1607" width="36.85546875" style="182" customWidth="1"/>
    <col min="1608" max="1608" width="37" style="182" customWidth="1"/>
    <col min="1609" max="1626" width="36.85546875" style="182" customWidth="1"/>
    <col min="1627" max="1627" width="36.5703125" style="182" customWidth="1"/>
    <col min="1628" max="1640" width="36.85546875" style="182" customWidth="1"/>
    <col min="1641" max="1641" width="36.5703125" style="182" customWidth="1"/>
    <col min="1642" max="1644" width="36.85546875" style="182" customWidth="1"/>
    <col min="1645" max="1645" width="36.5703125" style="182" customWidth="1"/>
    <col min="1646" max="1653" width="36.85546875" style="182" customWidth="1"/>
    <col min="1654" max="1654" width="36.5703125" style="182" customWidth="1"/>
    <col min="1655" max="1792" width="36.85546875" style="182"/>
    <col min="1793" max="1793" width="18.5703125" style="182" customWidth="1"/>
    <col min="1794" max="1802" width="31.42578125" style="182" customWidth="1"/>
    <col min="1803" max="1819" width="36.85546875" style="182" customWidth="1"/>
    <col min="1820" max="1820" width="37" style="182" customWidth="1"/>
    <col min="1821" max="1836" width="36.85546875" style="182" customWidth="1"/>
    <col min="1837" max="1837" width="37.140625" style="182" customWidth="1"/>
    <col min="1838" max="1839" width="36.85546875" style="182" customWidth="1"/>
    <col min="1840" max="1840" width="36.5703125" style="182" customWidth="1"/>
    <col min="1841" max="1842" width="36.85546875" style="182" customWidth="1"/>
    <col min="1843" max="1843" width="36.5703125" style="182" customWidth="1"/>
    <col min="1844" max="1844" width="37" style="182" customWidth="1"/>
    <col min="1845" max="1863" width="36.85546875" style="182" customWidth="1"/>
    <col min="1864" max="1864" width="37" style="182" customWidth="1"/>
    <col min="1865" max="1882" width="36.85546875" style="182" customWidth="1"/>
    <col min="1883" max="1883" width="36.5703125" style="182" customWidth="1"/>
    <col min="1884" max="1896" width="36.85546875" style="182" customWidth="1"/>
    <col min="1897" max="1897" width="36.5703125" style="182" customWidth="1"/>
    <col min="1898" max="1900" width="36.85546875" style="182" customWidth="1"/>
    <col min="1901" max="1901" width="36.5703125" style="182" customWidth="1"/>
    <col min="1902" max="1909" width="36.85546875" style="182" customWidth="1"/>
    <col min="1910" max="1910" width="36.5703125" style="182" customWidth="1"/>
    <col min="1911" max="2048" width="36.85546875" style="182"/>
    <col min="2049" max="2049" width="18.5703125" style="182" customWidth="1"/>
    <col min="2050" max="2058" width="31.42578125" style="182" customWidth="1"/>
    <col min="2059" max="2075" width="36.85546875" style="182" customWidth="1"/>
    <col min="2076" max="2076" width="37" style="182" customWidth="1"/>
    <col min="2077" max="2092" width="36.85546875" style="182" customWidth="1"/>
    <col min="2093" max="2093" width="37.140625" style="182" customWidth="1"/>
    <col min="2094" max="2095" width="36.85546875" style="182" customWidth="1"/>
    <col min="2096" max="2096" width="36.5703125" style="182" customWidth="1"/>
    <col min="2097" max="2098" width="36.85546875" style="182" customWidth="1"/>
    <col min="2099" max="2099" width="36.5703125" style="182" customWidth="1"/>
    <col min="2100" max="2100" width="37" style="182" customWidth="1"/>
    <col min="2101" max="2119" width="36.85546875" style="182" customWidth="1"/>
    <col min="2120" max="2120" width="37" style="182" customWidth="1"/>
    <col min="2121" max="2138" width="36.85546875" style="182" customWidth="1"/>
    <col min="2139" max="2139" width="36.5703125" style="182" customWidth="1"/>
    <col min="2140" max="2152" width="36.85546875" style="182" customWidth="1"/>
    <col min="2153" max="2153" width="36.5703125" style="182" customWidth="1"/>
    <col min="2154" max="2156" width="36.85546875" style="182" customWidth="1"/>
    <col min="2157" max="2157" width="36.5703125" style="182" customWidth="1"/>
    <col min="2158" max="2165" width="36.85546875" style="182" customWidth="1"/>
    <col min="2166" max="2166" width="36.5703125" style="182" customWidth="1"/>
    <col min="2167" max="2304" width="36.85546875" style="182"/>
    <col min="2305" max="2305" width="18.5703125" style="182" customWidth="1"/>
    <col min="2306" max="2314" width="31.42578125" style="182" customWidth="1"/>
    <col min="2315" max="2331" width="36.85546875" style="182" customWidth="1"/>
    <col min="2332" max="2332" width="37" style="182" customWidth="1"/>
    <col min="2333" max="2348" width="36.85546875" style="182" customWidth="1"/>
    <col min="2349" max="2349" width="37.140625" style="182" customWidth="1"/>
    <col min="2350" max="2351" width="36.85546875" style="182" customWidth="1"/>
    <col min="2352" max="2352" width="36.5703125" style="182" customWidth="1"/>
    <col min="2353" max="2354" width="36.85546875" style="182" customWidth="1"/>
    <col min="2355" max="2355" width="36.5703125" style="182" customWidth="1"/>
    <col min="2356" max="2356" width="37" style="182" customWidth="1"/>
    <col min="2357" max="2375" width="36.85546875" style="182" customWidth="1"/>
    <col min="2376" max="2376" width="37" style="182" customWidth="1"/>
    <col min="2377" max="2394" width="36.85546875" style="182" customWidth="1"/>
    <col min="2395" max="2395" width="36.5703125" style="182" customWidth="1"/>
    <col min="2396" max="2408" width="36.85546875" style="182" customWidth="1"/>
    <col min="2409" max="2409" width="36.5703125" style="182" customWidth="1"/>
    <col min="2410" max="2412" width="36.85546875" style="182" customWidth="1"/>
    <col min="2413" max="2413" width="36.5703125" style="182" customWidth="1"/>
    <col min="2414" max="2421" width="36.85546875" style="182" customWidth="1"/>
    <col min="2422" max="2422" width="36.5703125" style="182" customWidth="1"/>
    <col min="2423" max="2560" width="36.85546875" style="182"/>
    <col min="2561" max="2561" width="18.5703125" style="182" customWidth="1"/>
    <col min="2562" max="2570" width="31.42578125" style="182" customWidth="1"/>
    <col min="2571" max="2587" width="36.85546875" style="182" customWidth="1"/>
    <col min="2588" max="2588" width="37" style="182" customWidth="1"/>
    <col min="2589" max="2604" width="36.85546875" style="182" customWidth="1"/>
    <col min="2605" max="2605" width="37.140625" style="182" customWidth="1"/>
    <col min="2606" max="2607" width="36.85546875" style="182" customWidth="1"/>
    <col min="2608" max="2608" width="36.5703125" style="182" customWidth="1"/>
    <col min="2609" max="2610" width="36.85546875" style="182" customWidth="1"/>
    <col min="2611" max="2611" width="36.5703125" style="182" customWidth="1"/>
    <col min="2612" max="2612" width="37" style="182" customWidth="1"/>
    <col min="2613" max="2631" width="36.85546875" style="182" customWidth="1"/>
    <col min="2632" max="2632" width="37" style="182" customWidth="1"/>
    <col min="2633" max="2650" width="36.85546875" style="182" customWidth="1"/>
    <col min="2651" max="2651" width="36.5703125" style="182" customWidth="1"/>
    <col min="2652" max="2664" width="36.85546875" style="182" customWidth="1"/>
    <col min="2665" max="2665" width="36.5703125" style="182" customWidth="1"/>
    <col min="2666" max="2668" width="36.85546875" style="182" customWidth="1"/>
    <col min="2669" max="2669" width="36.5703125" style="182" customWidth="1"/>
    <col min="2670" max="2677" width="36.85546875" style="182" customWidth="1"/>
    <col min="2678" max="2678" width="36.5703125" style="182" customWidth="1"/>
    <col min="2679" max="2816" width="36.85546875" style="182"/>
    <col min="2817" max="2817" width="18.5703125" style="182" customWidth="1"/>
    <col min="2818" max="2826" width="31.42578125" style="182" customWidth="1"/>
    <col min="2827" max="2843" width="36.85546875" style="182" customWidth="1"/>
    <col min="2844" max="2844" width="37" style="182" customWidth="1"/>
    <col min="2845" max="2860" width="36.85546875" style="182" customWidth="1"/>
    <col min="2861" max="2861" width="37.140625" style="182" customWidth="1"/>
    <col min="2862" max="2863" width="36.85546875" style="182" customWidth="1"/>
    <col min="2864" max="2864" width="36.5703125" style="182" customWidth="1"/>
    <col min="2865" max="2866" width="36.85546875" style="182" customWidth="1"/>
    <col min="2867" max="2867" width="36.5703125" style="182" customWidth="1"/>
    <col min="2868" max="2868" width="37" style="182" customWidth="1"/>
    <col min="2869" max="2887" width="36.85546875" style="182" customWidth="1"/>
    <col min="2888" max="2888" width="37" style="182" customWidth="1"/>
    <col min="2889" max="2906" width="36.85546875" style="182" customWidth="1"/>
    <col min="2907" max="2907" width="36.5703125" style="182" customWidth="1"/>
    <col min="2908" max="2920" width="36.85546875" style="182" customWidth="1"/>
    <col min="2921" max="2921" width="36.5703125" style="182" customWidth="1"/>
    <col min="2922" max="2924" width="36.85546875" style="182" customWidth="1"/>
    <col min="2925" max="2925" width="36.5703125" style="182" customWidth="1"/>
    <col min="2926" max="2933" width="36.85546875" style="182" customWidth="1"/>
    <col min="2934" max="2934" width="36.5703125" style="182" customWidth="1"/>
    <col min="2935" max="3072" width="36.85546875" style="182"/>
    <col min="3073" max="3073" width="18.5703125" style="182" customWidth="1"/>
    <col min="3074" max="3082" width="31.42578125" style="182" customWidth="1"/>
    <col min="3083" max="3099" width="36.85546875" style="182" customWidth="1"/>
    <col min="3100" max="3100" width="37" style="182" customWidth="1"/>
    <col min="3101" max="3116" width="36.85546875" style="182" customWidth="1"/>
    <col min="3117" max="3117" width="37.140625" style="182" customWidth="1"/>
    <col min="3118" max="3119" width="36.85546875" style="182" customWidth="1"/>
    <col min="3120" max="3120" width="36.5703125" style="182" customWidth="1"/>
    <col min="3121" max="3122" width="36.85546875" style="182" customWidth="1"/>
    <col min="3123" max="3123" width="36.5703125" style="182" customWidth="1"/>
    <col min="3124" max="3124" width="37" style="182" customWidth="1"/>
    <col min="3125" max="3143" width="36.85546875" style="182" customWidth="1"/>
    <col min="3144" max="3144" width="37" style="182" customWidth="1"/>
    <col min="3145" max="3162" width="36.85546875" style="182" customWidth="1"/>
    <col min="3163" max="3163" width="36.5703125" style="182" customWidth="1"/>
    <col min="3164" max="3176" width="36.85546875" style="182" customWidth="1"/>
    <col min="3177" max="3177" width="36.5703125" style="182" customWidth="1"/>
    <col min="3178" max="3180" width="36.85546875" style="182" customWidth="1"/>
    <col min="3181" max="3181" width="36.5703125" style="182" customWidth="1"/>
    <col min="3182" max="3189" width="36.85546875" style="182" customWidth="1"/>
    <col min="3190" max="3190" width="36.5703125" style="182" customWidth="1"/>
    <col min="3191" max="3328" width="36.85546875" style="182"/>
    <col min="3329" max="3329" width="18.5703125" style="182" customWidth="1"/>
    <col min="3330" max="3338" width="31.42578125" style="182" customWidth="1"/>
    <col min="3339" max="3355" width="36.85546875" style="182" customWidth="1"/>
    <col min="3356" max="3356" width="37" style="182" customWidth="1"/>
    <col min="3357" max="3372" width="36.85546875" style="182" customWidth="1"/>
    <col min="3373" max="3373" width="37.140625" style="182" customWidth="1"/>
    <col min="3374" max="3375" width="36.85546875" style="182" customWidth="1"/>
    <col min="3376" max="3376" width="36.5703125" style="182" customWidth="1"/>
    <col min="3377" max="3378" width="36.85546875" style="182" customWidth="1"/>
    <col min="3379" max="3379" width="36.5703125" style="182" customWidth="1"/>
    <col min="3380" max="3380" width="37" style="182" customWidth="1"/>
    <col min="3381" max="3399" width="36.85546875" style="182" customWidth="1"/>
    <col min="3400" max="3400" width="37" style="182" customWidth="1"/>
    <col min="3401" max="3418" width="36.85546875" style="182" customWidth="1"/>
    <col min="3419" max="3419" width="36.5703125" style="182" customWidth="1"/>
    <col min="3420" max="3432" width="36.85546875" style="182" customWidth="1"/>
    <col min="3433" max="3433" width="36.5703125" style="182" customWidth="1"/>
    <col min="3434" max="3436" width="36.85546875" style="182" customWidth="1"/>
    <col min="3437" max="3437" width="36.5703125" style="182" customWidth="1"/>
    <col min="3438" max="3445" width="36.85546875" style="182" customWidth="1"/>
    <col min="3446" max="3446" width="36.5703125" style="182" customWidth="1"/>
    <col min="3447" max="3584" width="36.85546875" style="182"/>
    <col min="3585" max="3585" width="18.5703125" style="182" customWidth="1"/>
    <col min="3586" max="3594" width="31.42578125" style="182" customWidth="1"/>
    <col min="3595" max="3611" width="36.85546875" style="182" customWidth="1"/>
    <col min="3612" max="3612" width="37" style="182" customWidth="1"/>
    <col min="3613" max="3628" width="36.85546875" style="182" customWidth="1"/>
    <col min="3629" max="3629" width="37.140625" style="182" customWidth="1"/>
    <col min="3630" max="3631" width="36.85546875" style="182" customWidth="1"/>
    <col min="3632" max="3632" width="36.5703125" style="182" customWidth="1"/>
    <col min="3633" max="3634" width="36.85546875" style="182" customWidth="1"/>
    <col min="3635" max="3635" width="36.5703125" style="182" customWidth="1"/>
    <col min="3636" max="3636" width="37" style="182" customWidth="1"/>
    <col min="3637" max="3655" width="36.85546875" style="182" customWidth="1"/>
    <col min="3656" max="3656" width="37" style="182" customWidth="1"/>
    <col min="3657" max="3674" width="36.85546875" style="182" customWidth="1"/>
    <col min="3675" max="3675" width="36.5703125" style="182" customWidth="1"/>
    <col min="3676" max="3688" width="36.85546875" style="182" customWidth="1"/>
    <col min="3689" max="3689" width="36.5703125" style="182" customWidth="1"/>
    <col min="3690" max="3692" width="36.85546875" style="182" customWidth="1"/>
    <col min="3693" max="3693" width="36.5703125" style="182" customWidth="1"/>
    <col min="3694" max="3701" width="36.85546875" style="182" customWidth="1"/>
    <col min="3702" max="3702" width="36.5703125" style="182" customWidth="1"/>
    <col min="3703" max="3840" width="36.85546875" style="182"/>
    <col min="3841" max="3841" width="18.5703125" style="182" customWidth="1"/>
    <col min="3842" max="3850" width="31.42578125" style="182" customWidth="1"/>
    <col min="3851" max="3867" width="36.85546875" style="182" customWidth="1"/>
    <col min="3868" max="3868" width="37" style="182" customWidth="1"/>
    <col min="3869" max="3884" width="36.85546875" style="182" customWidth="1"/>
    <col min="3885" max="3885" width="37.140625" style="182" customWidth="1"/>
    <col min="3886" max="3887" width="36.85546875" style="182" customWidth="1"/>
    <col min="3888" max="3888" width="36.5703125" style="182" customWidth="1"/>
    <col min="3889" max="3890" width="36.85546875" style="182" customWidth="1"/>
    <col min="3891" max="3891" width="36.5703125" style="182" customWidth="1"/>
    <col min="3892" max="3892" width="37" style="182" customWidth="1"/>
    <col min="3893" max="3911" width="36.85546875" style="182" customWidth="1"/>
    <col min="3912" max="3912" width="37" style="182" customWidth="1"/>
    <col min="3913" max="3930" width="36.85546875" style="182" customWidth="1"/>
    <col min="3931" max="3931" width="36.5703125" style="182" customWidth="1"/>
    <col min="3932" max="3944" width="36.85546875" style="182" customWidth="1"/>
    <col min="3945" max="3945" width="36.5703125" style="182" customWidth="1"/>
    <col min="3946" max="3948" width="36.85546875" style="182" customWidth="1"/>
    <col min="3949" max="3949" width="36.5703125" style="182" customWidth="1"/>
    <col min="3950" max="3957" width="36.85546875" style="182" customWidth="1"/>
    <col min="3958" max="3958" width="36.5703125" style="182" customWidth="1"/>
    <col min="3959" max="4096" width="36.85546875" style="182"/>
    <col min="4097" max="4097" width="18.5703125" style="182" customWidth="1"/>
    <col min="4098" max="4106" width="31.42578125" style="182" customWidth="1"/>
    <col min="4107" max="4123" width="36.85546875" style="182" customWidth="1"/>
    <col min="4124" max="4124" width="37" style="182" customWidth="1"/>
    <col min="4125" max="4140" width="36.85546875" style="182" customWidth="1"/>
    <col min="4141" max="4141" width="37.140625" style="182" customWidth="1"/>
    <col min="4142" max="4143" width="36.85546875" style="182" customWidth="1"/>
    <col min="4144" max="4144" width="36.5703125" style="182" customWidth="1"/>
    <col min="4145" max="4146" width="36.85546875" style="182" customWidth="1"/>
    <col min="4147" max="4147" width="36.5703125" style="182" customWidth="1"/>
    <col min="4148" max="4148" width="37" style="182" customWidth="1"/>
    <col min="4149" max="4167" width="36.85546875" style="182" customWidth="1"/>
    <col min="4168" max="4168" width="37" style="182" customWidth="1"/>
    <col min="4169" max="4186" width="36.85546875" style="182" customWidth="1"/>
    <col min="4187" max="4187" width="36.5703125" style="182" customWidth="1"/>
    <col min="4188" max="4200" width="36.85546875" style="182" customWidth="1"/>
    <col min="4201" max="4201" width="36.5703125" style="182" customWidth="1"/>
    <col min="4202" max="4204" width="36.85546875" style="182" customWidth="1"/>
    <col min="4205" max="4205" width="36.5703125" style="182" customWidth="1"/>
    <col min="4206" max="4213" width="36.85546875" style="182" customWidth="1"/>
    <col min="4214" max="4214" width="36.5703125" style="182" customWidth="1"/>
    <col min="4215" max="4352" width="36.85546875" style="182"/>
    <col min="4353" max="4353" width="18.5703125" style="182" customWidth="1"/>
    <col min="4354" max="4362" width="31.42578125" style="182" customWidth="1"/>
    <col min="4363" max="4379" width="36.85546875" style="182" customWidth="1"/>
    <col min="4380" max="4380" width="37" style="182" customWidth="1"/>
    <col min="4381" max="4396" width="36.85546875" style="182" customWidth="1"/>
    <col min="4397" max="4397" width="37.140625" style="182" customWidth="1"/>
    <col min="4398" max="4399" width="36.85546875" style="182" customWidth="1"/>
    <col min="4400" max="4400" width="36.5703125" style="182" customWidth="1"/>
    <col min="4401" max="4402" width="36.85546875" style="182" customWidth="1"/>
    <col min="4403" max="4403" width="36.5703125" style="182" customWidth="1"/>
    <col min="4404" max="4404" width="37" style="182" customWidth="1"/>
    <col min="4405" max="4423" width="36.85546875" style="182" customWidth="1"/>
    <col min="4424" max="4424" width="37" style="182" customWidth="1"/>
    <col min="4425" max="4442" width="36.85546875" style="182" customWidth="1"/>
    <col min="4443" max="4443" width="36.5703125" style="182" customWidth="1"/>
    <col min="4444" max="4456" width="36.85546875" style="182" customWidth="1"/>
    <col min="4457" max="4457" width="36.5703125" style="182" customWidth="1"/>
    <col min="4458" max="4460" width="36.85546875" style="182" customWidth="1"/>
    <col min="4461" max="4461" width="36.5703125" style="182" customWidth="1"/>
    <col min="4462" max="4469" width="36.85546875" style="182" customWidth="1"/>
    <col min="4470" max="4470" width="36.5703125" style="182" customWidth="1"/>
    <col min="4471" max="4608" width="36.85546875" style="182"/>
    <col min="4609" max="4609" width="18.5703125" style="182" customWidth="1"/>
    <col min="4610" max="4618" width="31.42578125" style="182" customWidth="1"/>
    <col min="4619" max="4635" width="36.85546875" style="182" customWidth="1"/>
    <col min="4636" max="4636" width="37" style="182" customWidth="1"/>
    <col min="4637" max="4652" width="36.85546875" style="182" customWidth="1"/>
    <col min="4653" max="4653" width="37.140625" style="182" customWidth="1"/>
    <col min="4654" max="4655" width="36.85546875" style="182" customWidth="1"/>
    <col min="4656" max="4656" width="36.5703125" style="182" customWidth="1"/>
    <col min="4657" max="4658" width="36.85546875" style="182" customWidth="1"/>
    <col min="4659" max="4659" width="36.5703125" style="182" customWidth="1"/>
    <col min="4660" max="4660" width="37" style="182" customWidth="1"/>
    <col min="4661" max="4679" width="36.85546875" style="182" customWidth="1"/>
    <col min="4680" max="4680" width="37" style="182" customWidth="1"/>
    <col min="4681" max="4698" width="36.85546875" style="182" customWidth="1"/>
    <col min="4699" max="4699" width="36.5703125" style="182" customWidth="1"/>
    <col min="4700" max="4712" width="36.85546875" style="182" customWidth="1"/>
    <col min="4713" max="4713" width="36.5703125" style="182" customWidth="1"/>
    <col min="4714" max="4716" width="36.85546875" style="182" customWidth="1"/>
    <col min="4717" max="4717" width="36.5703125" style="182" customWidth="1"/>
    <col min="4718" max="4725" width="36.85546875" style="182" customWidth="1"/>
    <col min="4726" max="4726" width="36.5703125" style="182" customWidth="1"/>
    <col min="4727" max="4864" width="36.85546875" style="182"/>
    <col min="4865" max="4865" width="18.5703125" style="182" customWidth="1"/>
    <col min="4866" max="4874" width="31.42578125" style="182" customWidth="1"/>
    <col min="4875" max="4891" width="36.85546875" style="182" customWidth="1"/>
    <col min="4892" max="4892" width="37" style="182" customWidth="1"/>
    <col min="4893" max="4908" width="36.85546875" style="182" customWidth="1"/>
    <col min="4909" max="4909" width="37.140625" style="182" customWidth="1"/>
    <col min="4910" max="4911" width="36.85546875" style="182" customWidth="1"/>
    <col min="4912" max="4912" width="36.5703125" style="182" customWidth="1"/>
    <col min="4913" max="4914" width="36.85546875" style="182" customWidth="1"/>
    <col min="4915" max="4915" width="36.5703125" style="182" customWidth="1"/>
    <col min="4916" max="4916" width="37" style="182" customWidth="1"/>
    <col min="4917" max="4935" width="36.85546875" style="182" customWidth="1"/>
    <col min="4936" max="4936" width="37" style="182" customWidth="1"/>
    <col min="4937" max="4954" width="36.85546875" style="182" customWidth="1"/>
    <col min="4955" max="4955" width="36.5703125" style="182" customWidth="1"/>
    <col min="4956" max="4968" width="36.85546875" style="182" customWidth="1"/>
    <col min="4969" max="4969" width="36.5703125" style="182" customWidth="1"/>
    <col min="4970" max="4972" width="36.85546875" style="182" customWidth="1"/>
    <col min="4973" max="4973" width="36.5703125" style="182" customWidth="1"/>
    <col min="4974" max="4981" width="36.85546875" style="182" customWidth="1"/>
    <col min="4982" max="4982" width="36.5703125" style="182" customWidth="1"/>
    <col min="4983" max="5120" width="36.85546875" style="182"/>
    <col min="5121" max="5121" width="18.5703125" style="182" customWidth="1"/>
    <col min="5122" max="5130" width="31.42578125" style="182" customWidth="1"/>
    <col min="5131" max="5147" width="36.85546875" style="182" customWidth="1"/>
    <col min="5148" max="5148" width="37" style="182" customWidth="1"/>
    <col min="5149" max="5164" width="36.85546875" style="182" customWidth="1"/>
    <col min="5165" max="5165" width="37.140625" style="182" customWidth="1"/>
    <col min="5166" max="5167" width="36.85546875" style="182" customWidth="1"/>
    <col min="5168" max="5168" width="36.5703125" style="182" customWidth="1"/>
    <col min="5169" max="5170" width="36.85546875" style="182" customWidth="1"/>
    <col min="5171" max="5171" width="36.5703125" style="182" customWidth="1"/>
    <col min="5172" max="5172" width="37" style="182" customWidth="1"/>
    <col min="5173" max="5191" width="36.85546875" style="182" customWidth="1"/>
    <col min="5192" max="5192" width="37" style="182" customWidth="1"/>
    <col min="5193" max="5210" width="36.85546875" style="182" customWidth="1"/>
    <col min="5211" max="5211" width="36.5703125" style="182" customWidth="1"/>
    <col min="5212" max="5224" width="36.85546875" style="182" customWidth="1"/>
    <col min="5225" max="5225" width="36.5703125" style="182" customWidth="1"/>
    <col min="5226" max="5228" width="36.85546875" style="182" customWidth="1"/>
    <col min="5229" max="5229" width="36.5703125" style="182" customWidth="1"/>
    <col min="5230" max="5237" width="36.85546875" style="182" customWidth="1"/>
    <col min="5238" max="5238" width="36.5703125" style="182" customWidth="1"/>
    <col min="5239" max="5376" width="36.85546875" style="182"/>
    <col min="5377" max="5377" width="18.5703125" style="182" customWidth="1"/>
    <col min="5378" max="5386" width="31.42578125" style="182" customWidth="1"/>
    <col min="5387" max="5403" width="36.85546875" style="182" customWidth="1"/>
    <col min="5404" max="5404" width="37" style="182" customWidth="1"/>
    <col min="5405" max="5420" width="36.85546875" style="182" customWidth="1"/>
    <col min="5421" max="5421" width="37.140625" style="182" customWidth="1"/>
    <col min="5422" max="5423" width="36.85546875" style="182" customWidth="1"/>
    <col min="5424" max="5424" width="36.5703125" style="182" customWidth="1"/>
    <col min="5425" max="5426" width="36.85546875" style="182" customWidth="1"/>
    <col min="5427" max="5427" width="36.5703125" style="182" customWidth="1"/>
    <col min="5428" max="5428" width="37" style="182" customWidth="1"/>
    <col min="5429" max="5447" width="36.85546875" style="182" customWidth="1"/>
    <col min="5448" max="5448" width="37" style="182" customWidth="1"/>
    <col min="5449" max="5466" width="36.85546875" style="182" customWidth="1"/>
    <col min="5467" max="5467" width="36.5703125" style="182" customWidth="1"/>
    <col min="5468" max="5480" width="36.85546875" style="182" customWidth="1"/>
    <col min="5481" max="5481" width="36.5703125" style="182" customWidth="1"/>
    <col min="5482" max="5484" width="36.85546875" style="182" customWidth="1"/>
    <col min="5485" max="5485" width="36.5703125" style="182" customWidth="1"/>
    <col min="5486" max="5493" width="36.85546875" style="182" customWidth="1"/>
    <col min="5494" max="5494" width="36.5703125" style="182" customWidth="1"/>
    <col min="5495" max="5632" width="36.85546875" style="182"/>
    <col min="5633" max="5633" width="18.5703125" style="182" customWidth="1"/>
    <col min="5634" max="5642" width="31.42578125" style="182" customWidth="1"/>
    <col min="5643" max="5659" width="36.85546875" style="182" customWidth="1"/>
    <col min="5660" max="5660" width="37" style="182" customWidth="1"/>
    <col min="5661" max="5676" width="36.85546875" style="182" customWidth="1"/>
    <col min="5677" max="5677" width="37.140625" style="182" customWidth="1"/>
    <col min="5678" max="5679" width="36.85546875" style="182" customWidth="1"/>
    <col min="5680" max="5680" width="36.5703125" style="182" customWidth="1"/>
    <col min="5681" max="5682" width="36.85546875" style="182" customWidth="1"/>
    <col min="5683" max="5683" width="36.5703125" style="182" customWidth="1"/>
    <col min="5684" max="5684" width="37" style="182" customWidth="1"/>
    <col min="5685" max="5703" width="36.85546875" style="182" customWidth="1"/>
    <col min="5704" max="5704" width="37" style="182" customWidth="1"/>
    <col min="5705" max="5722" width="36.85546875" style="182" customWidth="1"/>
    <col min="5723" max="5723" width="36.5703125" style="182" customWidth="1"/>
    <col min="5724" max="5736" width="36.85546875" style="182" customWidth="1"/>
    <col min="5737" max="5737" width="36.5703125" style="182" customWidth="1"/>
    <col min="5738" max="5740" width="36.85546875" style="182" customWidth="1"/>
    <col min="5741" max="5741" width="36.5703125" style="182" customWidth="1"/>
    <col min="5742" max="5749" width="36.85546875" style="182" customWidth="1"/>
    <col min="5750" max="5750" width="36.5703125" style="182" customWidth="1"/>
    <col min="5751" max="5888" width="36.85546875" style="182"/>
    <col min="5889" max="5889" width="18.5703125" style="182" customWidth="1"/>
    <col min="5890" max="5898" width="31.42578125" style="182" customWidth="1"/>
    <col min="5899" max="5915" width="36.85546875" style="182" customWidth="1"/>
    <col min="5916" max="5916" width="37" style="182" customWidth="1"/>
    <col min="5917" max="5932" width="36.85546875" style="182" customWidth="1"/>
    <col min="5933" max="5933" width="37.140625" style="182" customWidth="1"/>
    <col min="5934" max="5935" width="36.85546875" style="182" customWidth="1"/>
    <col min="5936" max="5936" width="36.5703125" style="182" customWidth="1"/>
    <col min="5937" max="5938" width="36.85546875" style="182" customWidth="1"/>
    <col min="5939" max="5939" width="36.5703125" style="182" customWidth="1"/>
    <col min="5940" max="5940" width="37" style="182" customWidth="1"/>
    <col min="5941" max="5959" width="36.85546875" style="182" customWidth="1"/>
    <col min="5960" max="5960" width="37" style="182" customWidth="1"/>
    <col min="5961" max="5978" width="36.85546875" style="182" customWidth="1"/>
    <col min="5979" max="5979" width="36.5703125" style="182" customWidth="1"/>
    <col min="5980" max="5992" width="36.85546875" style="182" customWidth="1"/>
    <col min="5993" max="5993" width="36.5703125" style="182" customWidth="1"/>
    <col min="5994" max="5996" width="36.85546875" style="182" customWidth="1"/>
    <col min="5997" max="5997" width="36.5703125" style="182" customWidth="1"/>
    <col min="5998" max="6005" width="36.85546875" style="182" customWidth="1"/>
    <col min="6006" max="6006" width="36.5703125" style="182" customWidth="1"/>
    <col min="6007" max="6144" width="36.85546875" style="182"/>
    <col min="6145" max="6145" width="18.5703125" style="182" customWidth="1"/>
    <col min="6146" max="6154" width="31.42578125" style="182" customWidth="1"/>
    <col min="6155" max="6171" width="36.85546875" style="182" customWidth="1"/>
    <col min="6172" max="6172" width="37" style="182" customWidth="1"/>
    <col min="6173" max="6188" width="36.85546875" style="182" customWidth="1"/>
    <col min="6189" max="6189" width="37.140625" style="182" customWidth="1"/>
    <col min="6190" max="6191" width="36.85546875" style="182" customWidth="1"/>
    <col min="6192" max="6192" width="36.5703125" style="182" customWidth="1"/>
    <col min="6193" max="6194" width="36.85546875" style="182" customWidth="1"/>
    <col min="6195" max="6195" width="36.5703125" style="182" customWidth="1"/>
    <col min="6196" max="6196" width="37" style="182" customWidth="1"/>
    <col min="6197" max="6215" width="36.85546875" style="182" customWidth="1"/>
    <col min="6216" max="6216" width="37" style="182" customWidth="1"/>
    <col min="6217" max="6234" width="36.85546875" style="182" customWidth="1"/>
    <col min="6235" max="6235" width="36.5703125" style="182" customWidth="1"/>
    <col min="6236" max="6248" width="36.85546875" style="182" customWidth="1"/>
    <col min="6249" max="6249" width="36.5703125" style="182" customWidth="1"/>
    <col min="6250" max="6252" width="36.85546875" style="182" customWidth="1"/>
    <col min="6253" max="6253" width="36.5703125" style="182" customWidth="1"/>
    <col min="6254" max="6261" width="36.85546875" style="182" customWidth="1"/>
    <col min="6262" max="6262" width="36.5703125" style="182" customWidth="1"/>
    <col min="6263" max="6400" width="36.85546875" style="182"/>
    <col min="6401" max="6401" width="18.5703125" style="182" customWidth="1"/>
    <col min="6402" max="6410" width="31.42578125" style="182" customWidth="1"/>
    <col min="6411" max="6427" width="36.85546875" style="182" customWidth="1"/>
    <col min="6428" max="6428" width="37" style="182" customWidth="1"/>
    <col min="6429" max="6444" width="36.85546875" style="182" customWidth="1"/>
    <col min="6445" max="6445" width="37.140625" style="182" customWidth="1"/>
    <col min="6446" max="6447" width="36.85546875" style="182" customWidth="1"/>
    <col min="6448" max="6448" width="36.5703125" style="182" customWidth="1"/>
    <col min="6449" max="6450" width="36.85546875" style="182" customWidth="1"/>
    <col min="6451" max="6451" width="36.5703125" style="182" customWidth="1"/>
    <col min="6452" max="6452" width="37" style="182" customWidth="1"/>
    <col min="6453" max="6471" width="36.85546875" style="182" customWidth="1"/>
    <col min="6472" max="6472" width="37" style="182" customWidth="1"/>
    <col min="6473" max="6490" width="36.85546875" style="182" customWidth="1"/>
    <col min="6491" max="6491" width="36.5703125" style="182" customWidth="1"/>
    <col min="6492" max="6504" width="36.85546875" style="182" customWidth="1"/>
    <col min="6505" max="6505" width="36.5703125" style="182" customWidth="1"/>
    <col min="6506" max="6508" width="36.85546875" style="182" customWidth="1"/>
    <col min="6509" max="6509" width="36.5703125" style="182" customWidth="1"/>
    <col min="6510" max="6517" width="36.85546875" style="182" customWidth="1"/>
    <col min="6518" max="6518" width="36.5703125" style="182" customWidth="1"/>
    <col min="6519" max="6656" width="36.85546875" style="182"/>
    <col min="6657" max="6657" width="18.5703125" style="182" customWidth="1"/>
    <col min="6658" max="6666" width="31.42578125" style="182" customWidth="1"/>
    <col min="6667" max="6683" width="36.85546875" style="182" customWidth="1"/>
    <col min="6684" max="6684" width="37" style="182" customWidth="1"/>
    <col min="6685" max="6700" width="36.85546875" style="182" customWidth="1"/>
    <col min="6701" max="6701" width="37.140625" style="182" customWidth="1"/>
    <col min="6702" max="6703" width="36.85546875" style="182" customWidth="1"/>
    <col min="6704" max="6704" width="36.5703125" style="182" customWidth="1"/>
    <col min="6705" max="6706" width="36.85546875" style="182" customWidth="1"/>
    <col min="6707" max="6707" width="36.5703125" style="182" customWidth="1"/>
    <col min="6708" max="6708" width="37" style="182" customWidth="1"/>
    <col min="6709" max="6727" width="36.85546875" style="182" customWidth="1"/>
    <col min="6728" max="6728" width="37" style="182" customWidth="1"/>
    <col min="6729" max="6746" width="36.85546875" style="182" customWidth="1"/>
    <col min="6747" max="6747" width="36.5703125" style="182" customWidth="1"/>
    <col min="6748" max="6760" width="36.85546875" style="182" customWidth="1"/>
    <col min="6761" max="6761" width="36.5703125" style="182" customWidth="1"/>
    <col min="6762" max="6764" width="36.85546875" style="182" customWidth="1"/>
    <col min="6765" max="6765" width="36.5703125" style="182" customWidth="1"/>
    <col min="6766" max="6773" width="36.85546875" style="182" customWidth="1"/>
    <col min="6774" max="6774" width="36.5703125" style="182" customWidth="1"/>
    <col min="6775" max="6912" width="36.85546875" style="182"/>
    <col min="6913" max="6913" width="18.5703125" style="182" customWidth="1"/>
    <col min="6914" max="6922" width="31.42578125" style="182" customWidth="1"/>
    <col min="6923" max="6939" width="36.85546875" style="182" customWidth="1"/>
    <col min="6940" max="6940" width="37" style="182" customWidth="1"/>
    <col min="6941" max="6956" width="36.85546875" style="182" customWidth="1"/>
    <col min="6957" max="6957" width="37.140625" style="182" customWidth="1"/>
    <col min="6958" max="6959" width="36.85546875" style="182" customWidth="1"/>
    <col min="6960" max="6960" width="36.5703125" style="182" customWidth="1"/>
    <col min="6961" max="6962" width="36.85546875" style="182" customWidth="1"/>
    <col min="6963" max="6963" width="36.5703125" style="182" customWidth="1"/>
    <col min="6964" max="6964" width="37" style="182" customWidth="1"/>
    <col min="6965" max="6983" width="36.85546875" style="182" customWidth="1"/>
    <col min="6984" max="6984" width="37" style="182" customWidth="1"/>
    <col min="6985" max="7002" width="36.85546875" style="182" customWidth="1"/>
    <col min="7003" max="7003" width="36.5703125" style="182" customWidth="1"/>
    <col min="7004" max="7016" width="36.85546875" style="182" customWidth="1"/>
    <col min="7017" max="7017" width="36.5703125" style="182" customWidth="1"/>
    <col min="7018" max="7020" width="36.85546875" style="182" customWidth="1"/>
    <col min="7021" max="7021" width="36.5703125" style="182" customWidth="1"/>
    <col min="7022" max="7029" width="36.85546875" style="182" customWidth="1"/>
    <col min="7030" max="7030" width="36.5703125" style="182" customWidth="1"/>
    <col min="7031" max="7168" width="36.85546875" style="182"/>
    <col min="7169" max="7169" width="18.5703125" style="182" customWidth="1"/>
    <col min="7170" max="7178" width="31.42578125" style="182" customWidth="1"/>
    <col min="7179" max="7195" width="36.85546875" style="182" customWidth="1"/>
    <col min="7196" max="7196" width="37" style="182" customWidth="1"/>
    <col min="7197" max="7212" width="36.85546875" style="182" customWidth="1"/>
    <col min="7213" max="7213" width="37.140625" style="182" customWidth="1"/>
    <col min="7214" max="7215" width="36.85546875" style="182" customWidth="1"/>
    <col min="7216" max="7216" width="36.5703125" style="182" customWidth="1"/>
    <col min="7217" max="7218" width="36.85546875" style="182" customWidth="1"/>
    <col min="7219" max="7219" width="36.5703125" style="182" customWidth="1"/>
    <col min="7220" max="7220" width="37" style="182" customWidth="1"/>
    <col min="7221" max="7239" width="36.85546875" style="182" customWidth="1"/>
    <col min="7240" max="7240" width="37" style="182" customWidth="1"/>
    <col min="7241" max="7258" width="36.85546875" style="182" customWidth="1"/>
    <col min="7259" max="7259" width="36.5703125" style="182" customWidth="1"/>
    <col min="7260" max="7272" width="36.85546875" style="182" customWidth="1"/>
    <col min="7273" max="7273" width="36.5703125" style="182" customWidth="1"/>
    <col min="7274" max="7276" width="36.85546875" style="182" customWidth="1"/>
    <col min="7277" max="7277" width="36.5703125" style="182" customWidth="1"/>
    <col min="7278" max="7285" width="36.85546875" style="182" customWidth="1"/>
    <col min="7286" max="7286" width="36.5703125" style="182" customWidth="1"/>
    <col min="7287" max="7424" width="36.85546875" style="182"/>
    <col min="7425" max="7425" width="18.5703125" style="182" customWidth="1"/>
    <col min="7426" max="7434" width="31.42578125" style="182" customWidth="1"/>
    <col min="7435" max="7451" width="36.85546875" style="182" customWidth="1"/>
    <col min="7452" max="7452" width="37" style="182" customWidth="1"/>
    <col min="7453" max="7468" width="36.85546875" style="182" customWidth="1"/>
    <col min="7469" max="7469" width="37.140625" style="182" customWidth="1"/>
    <col min="7470" max="7471" width="36.85546875" style="182" customWidth="1"/>
    <col min="7472" max="7472" width="36.5703125" style="182" customWidth="1"/>
    <col min="7473" max="7474" width="36.85546875" style="182" customWidth="1"/>
    <col min="7475" max="7475" width="36.5703125" style="182" customWidth="1"/>
    <col min="7476" max="7476" width="37" style="182" customWidth="1"/>
    <col min="7477" max="7495" width="36.85546875" style="182" customWidth="1"/>
    <col min="7496" max="7496" width="37" style="182" customWidth="1"/>
    <col min="7497" max="7514" width="36.85546875" style="182" customWidth="1"/>
    <col min="7515" max="7515" width="36.5703125" style="182" customWidth="1"/>
    <col min="7516" max="7528" width="36.85546875" style="182" customWidth="1"/>
    <col min="7529" max="7529" width="36.5703125" style="182" customWidth="1"/>
    <col min="7530" max="7532" width="36.85546875" style="182" customWidth="1"/>
    <col min="7533" max="7533" width="36.5703125" style="182" customWidth="1"/>
    <col min="7534" max="7541" width="36.85546875" style="182" customWidth="1"/>
    <col min="7542" max="7542" width="36.5703125" style="182" customWidth="1"/>
    <col min="7543" max="7680" width="36.85546875" style="182"/>
    <col min="7681" max="7681" width="18.5703125" style="182" customWidth="1"/>
    <col min="7682" max="7690" width="31.42578125" style="182" customWidth="1"/>
    <col min="7691" max="7707" width="36.85546875" style="182" customWidth="1"/>
    <col min="7708" max="7708" width="37" style="182" customWidth="1"/>
    <col min="7709" max="7724" width="36.85546875" style="182" customWidth="1"/>
    <col min="7725" max="7725" width="37.140625" style="182" customWidth="1"/>
    <col min="7726" max="7727" width="36.85546875" style="182" customWidth="1"/>
    <col min="7728" max="7728" width="36.5703125" style="182" customWidth="1"/>
    <col min="7729" max="7730" width="36.85546875" style="182" customWidth="1"/>
    <col min="7731" max="7731" width="36.5703125" style="182" customWidth="1"/>
    <col min="7732" max="7732" width="37" style="182" customWidth="1"/>
    <col min="7733" max="7751" width="36.85546875" style="182" customWidth="1"/>
    <col min="7752" max="7752" width="37" style="182" customWidth="1"/>
    <col min="7753" max="7770" width="36.85546875" style="182" customWidth="1"/>
    <col min="7771" max="7771" width="36.5703125" style="182" customWidth="1"/>
    <col min="7772" max="7784" width="36.85546875" style="182" customWidth="1"/>
    <col min="7785" max="7785" width="36.5703125" style="182" customWidth="1"/>
    <col min="7786" max="7788" width="36.85546875" style="182" customWidth="1"/>
    <col min="7789" max="7789" width="36.5703125" style="182" customWidth="1"/>
    <col min="7790" max="7797" width="36.85546875" style="182" customWidth="1"/>
    <col min="7798" max="7798" width="36.5703125" style="182" customWidth="1"/>
    <col min="7799" max="7936" width="36.85546875" style="182"/>
    <col min="7937" max="7937" width="18.5703125" style="182" customWidth="1"/>
    <col min="7938" max="7946" width="31.42578125" style="182" customWidth="1"/>
    <col min="7947" max="7963" width="36.85546875" style="182" customWidth="1"/>
    <col min="7964" max="7964" width="37" style="182" customWidth="1"/>
    <col min="7965" max="7980" width="36.85546875" style="182" customWidth="1"/>
    <col min="7981" max="7981" width="37.140625" style="182" customWidth="1"/>
    <col min="7982" max="7983" width="36.85546875" style="182" customWidth="1"/>
    <col min="7984" max="7984" width="36.5703125" style="182" customWidth="1"/>
    <col min="7985" max="7986" width="36.85546875" style="182" customWidth="1"/>
    <col min="7987" max="7987" width="36.5703125" style="182" customWidth="1"/>
    <col min="7988" max="7988" width="37" style="182" customWidth="1"/>
    <col min="7989" max="8007" width="36.85546875" style="182" customWidth="1"/>
    <col min="8008" max="8008" width="37" style="182" customWidth="1"/>
    <col min="8009" max="8026" width="36.85546875" style="182" customWidth="1"/>
    <col min="8027" max="8027" width="36.5703125" style="182" customWidth="1"/>
    <col min="8028" max="8040" width="36.85546875" style="182" customWidth="1"/>
    <col min="8041" max="8041" width="36.5703125" style="182" customWidth="1"/>
    <col min="8042" max="8044" width="36.85546875" style="182" customWidth="1"/>
    <col min="8045" max="8045" width="36.5703125" style="182" customWidth="1"/>
    <col min="8046" max="8053" width="36.85546875" style="182" customWidth="1"/>
    <col min="8054" max="8054" width="36.5703125" style="182" customWidth="1"/>
    <col min="8055" max="8192" width="36.85546875" style="182"/>
    <col min="8193" max="8193" width="18.5703125" style="182" customWidth="1"/>
    <col min="8194" max="8202" width="31.42578125" style="182" customWidth="1"/>
    <col min="8203" max="8219" width="36.85546875" style="182" customWidth="1"/>
    <col min="8220" max="8220" width="37" style="182" customWidth="1"/>
    <col min="8221" max="8236" width="36.85546875" style="182" customWidth="1"/>
    <col min="8237" max="8237" width="37.140625" style="182" customWidth="1"/>
    <col min="8238" max="8239" width="36.85546875" style="182" customWidth="1"/>
    <col min="8240" max="8240" width="36.5703125" style="182" customWidth="1"/>
    <col min="8241" max="8242" width="36.85546875" style="182" customWidth="1"/>
    <col min="8243" max="8243" width="36.5703125" style="182" customWidth="1"/>
    <col min="8244" max="8244" width="37" style="182" customWidth="1"/>
    <col min="8245" max="8263" width="36.85546875" style="182" customWidth="1"/>
    <col min="8264" max="8264" width="37" style="182" customWidth="1"/>
    <col min="8265" max="8282" width="36.85546875" style="182" customWidth="1"/>
    <col min="8283" max="8283" width="36.5703125" style="182" customWidth="1"/>
    <col min="8284" max="8296" width="36.85546875" style="182" customWidth="1"/>
    <col min="8297" max="8297" width="36.5703125" style="182" customWidth="1"/>
    <col min="8298" max="8300" width="36.85546875" style="182" customWidth="1"/>
    <col min="8301" max="8301" width="36.5703125" style="182" customWidth="1"/>
    <col min="8302" max="8309" width="36.85546875" style="182" customWidth="1"/>
    <col min="8310" max="8310" width="36.5703125" style="182" customWidth="1"/>
    <col min="8311" max="8448" width="36.85546875" style="182"/>
    <col min="8449" max="8449" width="18.5703125" style="182" customWidth="1"/>
    <col min="8450" max="8458" width="31.42578125" style="182" customWidth="1"/>
    <col min="8459" max="8475" width="36.85546875" style="182" customWidth="1"/>
    <col min="8476" max="8476" width="37" style="182" customWidth="1"/>
    <col min="8477" max="8492" width="36.85546875" style="182" customWidth="1"/>
    <col min="8493" max="8493" width="37.140625" style="182" customWidth="1"/>
    <col min="8494" max="8495" width="36.85546875" style="182" customWidth="1"/>
    <col min="8496" max="8496" width="36.5703125" style="182" customWidth="1"/>
    <col min="8497" max="8498" width="36.85546875" style="182" customWidth="1"/>
    <col min="8499" max="8499" width="36.5703125" style="182" customWidth="1"/>
    <col min="8500" max="8500" width="37" style="182" customWidth="1"/>
    <col min="8501" max="8519" width="36.85546875" style="182" customWidth="1"/>
    <col min="8520" max="8520" width="37" style="182" customWidth="1"/>
    <col min="8521" max="8538" width="36.85546875" style="182" customWidth="1"/>
    <col min="8539" max="8539" width="36.5703125" style="182" customWidth="1"/>
    <col min="8540" max="8552" width="36.85546875" style="182" customWidth="1"/>
    <col min="8553" max="8553" width="36.5703125" style="182" customWidth="1"/>
    <col min="8554" max="8556" width="36.85546875" style="182" customWidth="1"/>
    <col min="8557" max="8557" width="36.5703125" style="182" customWidth="1"/>
    <col min="8558" max="8565" width="36.85546875" style="182" customWidth="1"/>
    <col min="8566" max="8566" width="36.5703125" style="182" customWidth="1"/>
    <col min="8567" max="8704" width="36.85546875" style="182"/>
    <col min="8705" max="8705" width="18.5703125" style="182" customWidth="1"/>
    <col min="8706" max="8714" width="31.42578125" style="182" customWidth="1"/>
    <col min="8715" max="8731" width="36.85546875" style="182" customWidth="1"/>
    <col min="8732" max="8732" width="37" style="182" customWidth="1"/>
    <col min="8733" max="8748" width="36.85546875" style="182" customWidth="1"/>
    <col min="8749" max="8749" width="37.140625" style="182" customWidth="1"/>
    <col min="8750" max="8751" width="36.85546875" style="182" customWidth="1"/>
    <col min="8752" max="8752" width="36.5703125" style="182" customWidth="1"/>
    <col min="8753" max="8754" width="36.85546875" style="182" customWidth="1"/>
    <col min="8755" max="8755" width="36.5703125" style="182" customWidth="1"/>
    <col min="8756" max="8756" width="37" style="182" customWidth="1"/>
    <col min="8757" max="8775" width="36.85546875" style="182" customWidth="1"/>
    <col min="8776" max="8776" width="37" style="182" customWidth="1"/>
    <col min="8777" max="8794" width="36.85546875" style="182" customWidth="1"/>
    <col min="8795" max="8795" width="36.5703125" style="182" customWidth="1"/>
    <col min="8796" max="8808" width="36.85546875" style="182" customWidth="1"/>
    <col min="8809" max="8809" width="36.5703125" style="182" customWidth="1"/>
    <col min="8810" max="8812" width="36.85546875" style="182" customWidth="1"/>
    <col min="8813" max="8813" width="36.5703125" style="182" customWidth="1"/>
    <col min="8814" max="8821" width="36.85546875" style="182" customWidth="1"/>
    <col min="8822" max="8822" width="36.5703125" style="182" customWidth="1"/>
    <col min="8823" max="8960" width="36.85546875" style="182"/>
    <col min="8961" max="8961" width="18.5703125" style="182" customWidth="1"/>
    <col min="8962" max="8970" width="31.42578125" style="182" customWidth="1"/>
    <col min="8971" max="8987" width="36.85546875" style="182" customWidth="1"/>
    <col min="8988" max="8988" width="37" style="182" customWidth="1"/>
    <col min="8989" max="9004" width="36.85546875" style="182" customWidth="1"/>
    <col min="9005" max="9005" width="37.140625" style="182" customWidth="1"/>
    <col min="9006" max="9007" width="36.85546875" style="182" customWidth="1"/>
    <col min="9008" max="9008" width="36.5703125" style="182" customWidth="1"/>
    <col min="9009" max="9010" width="36.85546875" style="182" customWidth="1"/>
    <col min="9011" max="9011" width="36.5703125" style="182" customWidth="1"/>
    <col min="9012" max="9012" width="37" style="182" customWidth="1"/>
    <col min="9013" max="9031" width="36.85546875" style="182" customWidth="1"/>
    <col min="9032" max="9032" width="37" style="182" customWidth="1"/>
    <col min="9033" max="9050" width="36.85546875" style="182" customWidth="1"/>
    <col min="9051" max="9051" width="36.5703125" style="182" customWidth="1"/>
    <col min="9052" max="9064" width="36.85546875" style="182" customWidth="1"/>
    <col min="9065" max="9065" width="36.5703125" style="182" customWidth="1"/>
    <col min="9066" max="9068" width="36.85546875" style="182" customWidth="1"/>
    <col min="9069" max="9069" width="36.5703125" style="182" customWidth="1"/>
    <col min="9070" max="9077" width="36.85546875" style="182" customWidth="1"/>
    <col min="9078" max="9078" width="36.5703125" style="182" customWidth="1"/>
    <col min="9079" max="9216" width="36.85546875" style="182"/>
    <col min="9217" max="9217" width="18.5703125" style="182" customWidth="1"/>
    <col min="9218" max="9226" width="31.42578125" style="182" customWidth="1"/>
    <col min="9227" max="9243" width="36.85546875" style="182" customWidth="1"/>
    <col min="9244" max="9244" width="37" style="182" customWidth="1"/>
    <col min="9245" max="9260" width="36.85546875" style="182" customWidth="1"/>
    <col min="9261" max="9261" width="37.140625" style="182" customWidth="1"/>
    <col min="9262" max="9263" width="36.85546875" style="182" customWidth="1"/>
    <col min="9264" max="9264" width="36.5703125" style="182" customWidth="1"/>
    <col min="9265" max="9266" width="36.85546875" style="182" customWidth="1"/>
    <col min="9267" max="9267" width="36.5703125" style="182" customWidth="1"/>
    <col min="9268" max="9268" width="37" style="182" customWidth="1"/>
    <col min="9269" max="9287" width="36.85546875" style="182" customWidth="1"/>
    <col min="9288" max="9288" width="37" style="182" customWidth="1"/>
    <col min="9289" max="9306" width="36.85546875" style="182" customWidth="1"/>
    <col min="9307" max="9307" width="36.5703125" style="182" customWidth="1"/>
    <col min="9308" max="9320" width="36.85546875" style="182" customWidth="1"/>
    <col min="9321" max="9321" width="36.5703125" style="182" customWidth="1"/>
    <col min="9322" max="9324" width="36.85546875" style="182" customWidth="1"/>
    <col min="9325" max="9325" width="36.5703125" style="182" customWidth="1"/>
    <col min="9326" max="9333" width="36.85546875" style="182" customWidth="1"/>
    <col min="9334" max="9334" width="36.5703125" style="182" customWidth="1"/>
    <col min="9335" max="9472" width="36.85546875" style="182"/>
    <col min="9473" max="9473" width="18.5703125" style="182" customWidth="1"/>
    <col min="9474" max="9482" width="31.42578125" style="182" customWidth="1"/>
    <col min="9483" max="9499" width="36.85546875" style="182" customWidth="1"/>
    <col min="9500" max="9500" width="37" style="182" customWidth="1"/>
    <col min="9501" max="9516" width="36.85546875" style="182" customWidth="1"/>
    <col min="9517" max="9517" width="37.140625" style="182" customWidth="1"/>
    <col min="9518" max="9519" width="36.85546875" style="182" customWidth="1"/>
    <col min="9520" max="9520" width="36.5703125" style="182" customWidth="1"/>
    <col min="9521" max="9522" width="36.85546875" style="182" customWidth="1"/>
    <col min="9523" max="9523" width="36.5703125" style="182" customWidth="1"/>
    <col min="9524" max="9524" width="37" style="182" customWidth="1"/>
    <col min="9525" max="9543" width="36.85546875" style="182" customWidth="1"/>
    <col min="9544" max="9544" width="37" style="182" customWidth="1"/>
    <col min="9545" max="9562" width="36.85546875" style="182" customWidth="1"/>
    <col min="9563" max="9563" width="36.5703125" style="182" customWidth="1"/>
    <col min="9564" max="9576" width="36.85546875" style="182" customWidth="1"/>
    <col min="9577" max="9577" width="36.5703125" style="182" customWidth="1"/>
    <col min="9578" max="9580" width="36.85546875" style="182" customWidth="1"/>
    <col min="9581" max="9581" width="36.5703125" style="182" customWidth="1"/>
    <col min="9582" max="9589" width="36.85546875" style="182" customWidth="1"/>
    <col min="9590" max="9590" width="36.5703125" style="182" customWidth="1"/>
    <col min="9591" max="9728" width="36.85546875" style="182"/>
    <col min="9729" max="9729" width="18.5703125" style="182" customWidth="1"/>
    <col min="9730" max="9738" width="31.42578125" style="182" customWidth="1"/>
    <col min="9739" max="9755" width="36.85546875" style="182" customWidth="1"/>
    <col min="9756" max="9756" width="37" style="182" customWidth="1"/>
    <col min="9757" max="9772" width="36.85546875" style="182" customWidth="1"/>
    <col min="9773" max="9773" width="37.140625" style="182" customWidth="1"/>
    <col min="9774" max="9775" width="36.85546875" style="182" customWidth="1"/>
    <col min="9776" max="9776" width="36.5703125" style="182" customWidth="1"/>
    <col min="9777" max="9778" width="36.85546875" style="182" customWidth="1"/>
    <col min="9779" max="9779" width="36.5703125" style="182" customWidth="1"/>
    <col min="9780" max="9780" width="37" style="182" customWidth="1"/>
    <col min="9781" max="9799" width="36.85546875" style="182" customWidth="1"/>
    <col min="9800" max="9800" width="37" style="182" customWidth="1"/>
    <col min="9801" max="9818" width="36.85546875" style="182" customWidth="1"/>
    <col min="9819" max="9819" width="36.5703125" style="182" customWidth="1"/>
    <col min="9820" max="9832" width="36.85546875" style="182" customWidth="1"/>
    <col min="9833" max="9833" width="36.5703125" style="182" customWidth="1"/>
    <col min="9834" max="9836" width="36.85546875" style="182" customWidth="1"/>
    <col min="9837" max="9837" width="36.5703125" style="182" customWidth="1"/>
    <col min="9838" max="9845" width="36.85546875" style="182" customWidth="1"/>
    <col min="9846" max="9846" width="36.5703125" style="182" customWidth="1"/>
    <col min="9847" max="9984" width="36.85546875" style="182"/>
    <col min="9985" max="9985" width="18.5703125" style="182" customWidth="1"/>
    <col min="9986" max="9994" width="31.42578125" style="182" customWidth="1"/>
    <col min="9995" max="10011" width="36.85546875" style="182" customWidth="1"/>
    <col min="10012" max="10012" width="37" style="182" customWidth="1"/>
    <col min="10013" max="10028" width="36.85546875" style="182" customWidth="1"/>
    <col min="10029" max="10029" width="37.140625" style="182" customWidth="1"/>
    <col min="10030" max="10031" width="36.85546875" style="182" customWidth="1"/>
    <col min="10032" max="10032" width="36.5703125" style="182" customWidth="1"/>
    <col min="10033" max="10034" width="36.85546875" style="182" customWidth="1"/>
    <col min="10035" max="10035" width="36.5703125" style="182" customWidth="1"/>
    <col min="10036" max="10036" width="37" style="182" customWidth="1"/>
    <col min="10037" max="10055" width="36.85546875" style="182" customWidth="1"/>
    <col min="10056" max="10056" width="37" style="182" customWidth="1"/>
    <col min="10057" max="10074" width="36.85546875" style="182" customWidth="1"/>
    <col min="10075" max="10075" width="36.5703125" style="182" customWidth="1"/>
    <col min="10076" max="10088" width="36.85546875" style="182" customWidth="1"/>
    <col min="10089" max="10089" width="36.5703125" style="182" customWidth="1"/>
    <col min="10090" max="10092" width="36.85546875" style="182" customWidth="1"/>
    <col min="10093" max="10093" width="36.5703125" style="182" customWidth="1"/>
    <col min="10094" max="10101" width="36.85546875" style="182" customWidth="1"/>
    <col min="10102" max="10102" width="36.5703125" style="182" customWidth="1"/>
    <col min="10103" max="10240" width="36.85546875" style="182"/>
    <col min="10241" max="10241" width="18.5703125" style="182" customWidth="1"/>
    <col min="10242" max="10250" width="31.42578125" style="182" customWidth="1"/>
    <col min="10251" max="10267" width="36.85546875" style="182" customWidth="1"/>
    <col min="10268" max="10268" width="37" style="182" customWidth="1"/>
    <col min="10269" max="10284" width="36.85546875" style="182" customWidth="1"/>
    <col min="10285" max="10285" width="37.140625" style="182" customWidth="1"/>
    <col min="10286" max="10287" width="36.85546875" style="182" customWidth="1"/>
    <col min="10288" max="10288" width="36.5703125" style="182" customWidth="1"/>
    <col min="10289" max="10290" width="36.85546875" style="182" customWidth="1"/>
    <col min="10291" max="10291" width="36.5703125" style="182" customWidth="1"/>
    <col min="10292" max="10292" width="37" style="182" customWidth="1"/>
    <col min="10293" max="10311" width="36.85546875" style="182" customWidth="1"/>
    <col min="10312" max="10312" width="37" style="182" customWidth="1"/>
    <col min="10313" max="10330" width="36.85546875" style="182" customWidth="1"/>
    <col min="10331" max="10331" width="36.5703125" style="182" customWidth="1"/>
    <col min="10332" max="10344" width="36.85546875" style="182" customWidth="1"/>
    <col min="10345" max="10345" width="36.5703125" style="182" customWidth="1"/>
    <col min="10346" max="10348" width="36.85546875" style="182" customWidth="1"/>
    <col min="10349" max="10349" width="36.5703125" style="182" customWidth="1"/>
    <col min="10350" max="10357" width="36.85546875" style="182" customWidth="1"/>
    <col min="10358" max="10358" width="36.5703125" style="182" customWidth="1"/>
    <col min="10359" max="10496" width="36.85546875" style="182"/>
    <col min="10497" max="10497" width="18.5703125" style="182" customWidth="1"/>
    <col min="10498" max="10506" width="31.42578125" style="182" customWidth="1"/>
    <col min="10507" max="10523" width="36.85546875" style="182" customWidth="1"/>
    <col min="10524" max="10524" width="37" style="182" customWidth="1"/>
    <col min="10525" max="10540" width="36.85546875" style="182" customWidth="1"/>
    <col min="10541" max="10541" width="37.140625" style="182" customWidth="1"/>
    <col min="10542" max="10543" width="36.85546875" style="182" customWidth="1"/>
    <col min="10544" max="10544" width="36.5703125" style="182" customWidth="1"/>
    <col min="10545" max="10546" width="36.85546875" style="182" customWidth="1"/>
    <col min="10547" max="10547" width="36.5703125" style="182" customWidth="1"/>
    <col min="10548" max="10548" width="37" style="182" customWidth="1"/>
    <col min="10549" max="10567" width="36.85546875" style="182" customWidth="1"/>
    <col min="10568" max="10568" width="37" style="182" customWidth="1"/>
    <col min="10569" max="10586" width="36.85546875" style="182" customWidth="1"/>
    <col min="10587" max="10587" width="36.5703125" style="182" customWidth="1"/>
    <col min="10588" max="10600" width="36.85546875" style="182" customWidth="1"/>
    <col min="10601" max="10601" width="36.5703125" style="182" customWidth="1"/>
    <col min="10602" max="10604" width="36.85546875" style="182" customWidth="1"/>
    <col min="10605" max="10605" width="36.5703125" style="182" customWidth="1"/>
    <col min="10606" max="10613" width="36.85546875" style="182" customWidth="1"/>
    <col min="10614" max="10614" width="36.5703125" style="182" customWidth="1"/>
    <col min="10615" max="10752" width="36.85546875" style="182"/>
    <col min="10753" max="10753" width="18.5703125" style="182" customWidth="1"/>
    <col min="10754" max="10762" width="31.42578125" style="182" customWidth="1"/>
    <col min="10763" max="10779" width="36.85546875" style="182" customWidth="1"/>
    <col min="10780" max="10780" width="37" style="182" customWidth="1"/>
    <col min="10781" max="10796" width="36.85546875" style="182" customWidth="1"/>
    <col min="10797" max="10797" width="37.140625" style="182" customWidth="1"/>
    <col min="10798" max="10799" width="36.85546875" style="182" customWidth="1"/>
    <col min="10800" max="10800" width="36.5703125" style="182" customWidth="1"/>
    <col min="10801" max="10802" width="36.85546875" style="182" customWidth="1"/>
    <col min="10803" max="10803" width="36.5703125" style="182" customWidth="1"/>
    <col min="10804" max="10804" width="37" style="182" customWidth="1"/>
    <col min="10805" max="10823" width="36.85546875" style="182" customWidth="1"/>
    <col min="10824" max="10824" width="37" style="182" customWidth="1"/>
    <col min="10825" max="10842" width="36.85546875" style="182" customWidth="1"/>
    <col min="10843" max="10843" width="36.5703125" style="182" customWidth="1"/>
    <col min="10844" max="10856" width="36.85546875" style="182" customWidth="1"/>
    <col min="10857" max="10857" width="36.5703125" style="182" customWidth="1"/>
    <col min="10858" max="10860" width="36.85546875" style="182" customWidth="1"/>
    <col min="10861" max="10861" width="36.5703125" style="182" customWidth="1"/>
    <col min="10862" max="10869" width="36.85546875" style="182" customWidth="1"/>
    <col min="10870" max="10870" width="36.5703125" style="182" customWidth="1"/>
    <col min="10871" max="11008" width="36.85546875" style="182"/>
    <col min="11009" max="11009" width="18.5703125" style="182" customWidth="1"/>
    <col min="11010" max="11018" width="31.42578125" style="182" customWidth="1"/>
    <col min="11019" max="11035" width="36.85546875" style="182" customWidth="1"/>
    <col min="11036" max="11036" width="37" style="182" customWidth="1"/>
    <col min="11037" max="11052" width="36.85546875" style="182" customWidth="1"/>
    <col min="11053" max="11053" width="37.140625" style="182" customWidth="1"/>
    <col min="11054" max="11055" width="36.85546875" style="182" customWidth="1"/>
    <col min="11056" max="11056" width="36.5703125" style="182" customWidth="1"/>
    <col min="11057" max="11058" width="36.85546875" style="182" customWidth="1"/>
    <col min="11059" max="11059" width="36.5703125" style="182" customWidth="1"/>
    <col min="11060" max="11060" width="37" style="182" customWidth="1"/>
    <col min="11061" max="11079" width="36.85546875" style="182" customWidth="1"/>
    <col min="11080" max="11080" width="37" style="182" customWidth="1"/>
    <col min="11081" max="11098" width="36.85546875" style="182" customWidth="1"/>
    <col min="11099" max="11099" width="36.5703125" style="182" customWidth="1"/>
    <col min="11100" max="11112" width="36.85546875" style="182" customWidth="1"/>
    <col min="11113" max="11113" width="36.5703125" style="182" customWidth="1"/>
    <col min="11114" max="11116" width="36.85546875" style="182" customWidth="1"/>
    <col min="11117" max="11117" width="36.5703125" style="182" customWidth="1"/>
    <col min="11118" max="11125" width="36.85546875" style="182" customWidth="1"/>
    <col min="11126" max="11126" width="36.5703125" style="182" customWidth="1"/>
    <col min="11127" max="11264" width="36.85546875" style="182"/>
    <col min="11265" max="11265" width="18.5703125" style="182" customWidth="1"/>
    <col min="11266" max="11274" width="31.42578125" style="182" customWidth="1"/>
    <col min="11275" max="11291" width="36.85546875" style="182" customWidth="1"/>
    <col min="11292" max="11292" width="37" style="182" customWidth="1"/>
    <col min="11293" max="11308" width="36.85546875" style="182" customWidth="1"/>
    <col min="11309" max="11309" width="37.140625" style="182" customWidth="1"/>
    <col min="11310" max="11311" width="36.85546875" style="182" customWidth="1"/>
    <col min="11312" max="11312" width="36.5703125" style="182" customWidth="1"/>
    <col min="11313" max="11314" width="36.85546875" style="182" customWidth="1"/>
    <col min="11315" max="11315" width="36.5703125" style="182" customWidth="1"/>
    <col min="11316" max="11316" width="37" style="182" customWidth="1"/>
    <col min="11317" max="11335" width="36.85546875" style="182" customWidth="1"/>
    <col min="11336" max="11336" width="37" style="182" customWidth="1"/>
    <col min="11337" max="11354" width="36.85546875" style="182" customWidth="1"/>
    <col min="11355" max="11355" width="36.5703125" style="182" customWidth="1"/>
    <col min="11356" max="11368" width="36.85546875" style="182" customWidth="1"/>
    <col min="11369" max="11369" width="36.5703125" style="182" customWidth="1"/>
    <col min="11370" max="11372" width="36.85546875" style="182" customWidth="1"/>
    <col min="11373" max="11373" width="36.5703125" style="182" customWidth="1"/>
    <col min="11374" max="11381" width="36.85546875" style="182" customWidth="1"/>
    <col min="11382" max="11382" width="36.5703125" style="182" customWidth="1"/>
    <col min="11383" max="11520" width="36.85546875" style="182"/>
    <col min="11521" max="11521" width="18.5703125" style="182" customWidth="1"/>
    <col min="11522" max="11530" width="31.42578125" style="182" customWidth="1"/>
    <col min="11531" max="11547" width="36.85546875" style="182" customWidth="1"/>
    <col min="11548" max="11548" width="37" style="182" customWidth="1"/>
    <col min="11549" max="11564" width="36.85546875" style="182" customWidth="1"/>
    <col min="11565" max="11565" width="37.140625" style="182" customWidth="1"/>
    <col min="11566" max="11567" width="36.85546875" style="182" customWidth="1"/>
    <col min="11568" max="11568" width="36.5703125" style="182" customWidth="1"/>
    <col min="11569" max="11570" width="36.85546875" style="182" customWidth="1"/>
    <col min="11571" max="11571" width="36.5703125" style="182" customWidth="1"/>
    <col min="11572" max="11572" width="37" style="182" customWidth="1"/>
    <col min="11573" max="11591" width="36.85546875" style="182" customWidth="1"/>
    <col min="11592" max="11592" width="37" style="182" customWidth="1"/>
    <col min="11593" max="11610" width="36.85546875" style="182" customWidth="1"/>
    <col min="11611" max="11611" width="36.5703125" style="182" customWidth="1"/>
    <col min="11612" max="11624" width="36.85546875" style="182" customWidth="1"/>
    <col min="11625" max="11625" width="36.5703125" style="182" customWidth="1"/>
    <col min="11626" max="11628" width="36.85546875" style="182" customWidth="1"/>
    <col min="11629" max="11629" width="36.5703125" style="182" customWidth="1"/>
    <col min="11630" max="11637" width="36.85546875" style="182" customWidth="1"/>
    <col min="11638" max="11638" width="36.5703125" style="182" customWidth="1"/>
    <col min="11639" max="11776" width="36.85546875" style="182"/>
    <col min="11777" max="11777" width="18.5703125" style="182" customWidth="1"/>
    <col min="11778" max="11786" width="31.42578125" style="182" customWidth="1"/>
    <col min="11787" max="11803" width="36.85546875" style="182" customWidth="1"/>
    <col min="11804" max="11804" width="37" style="182" customWidth="1"/>
    <col min="11805" max="11820" width="36.85546875" style="182" customWidth="1"/>
    <col min="11821" max="11821" width="37.140625" style="182" customWidth="1"/>
    <col min="11822" max="11823" width="36.85546875" style="182" customWidth="1"/>
    <col min="11824" max="11824" width="36.5703125" style="182" customWidth="1"/>
    <col min="11825" max="11826" width="36.85546875" style="182" customWidth="1"/>
    <col min="11827" max="11827" width="36.5703125" style="182" customWidth="1"/>
    <col min="11828" max="11828" width="37" style="182" customWidth="1"/>
    <col min="11829" max="11847" width="36.85546875" style="182" customWidth="1"/>
    <col min="11848" max="11848" width="37" style="182" customWidth="1"/>
    <col min="11849" max="11866" width="36.85546875" style="182" customWidth="1"/>
    <col min="11867" max="11867" width="36.5703125" style="182" customWidth="1"/>
    <col min="11868" max="11880" width="36.85546875" style="182" customWidth="1"/>
    <col min="11881" max="11881" width="36.5703125" style="182" customWidth="1"/>
    <col min="11882" max="11884" width="36.85546875" style="182" customWidth="1"/>
    <col min="11885" max="11885" width="36.5703125" style="182" customWidth="1"/>
    <col min="11886" max="11893" width="36.85546875" style="182" customWidth="1"/>
    <col min="11894" max="11894" width="36.5703125" style="182" customWidth="1"/>
    <col min="11895" max="12032" width="36.85546875" style="182"/>
    <col min="12033" max="12033" width="18.5703125" style="182" customWidth="1"/>
    <col min="12034" max="12042" width="31.42578125" style="182" customWidth="1"/>
    <col min="12043" max="12059" width="36.85546875" style="182" customWidth="1"/>
    <col min="12060" max="12060" width="37" style="182" customWidth="1"/>
    <col min="12061" max="12076" width="36.85546875" style="182" customWidth="1"/>
    <col min="12077" max="12077" width="37.140625" style="182" customWidth="1"/>
    <col min="12078" max="12079" width="36.85546875" style="182" customWidth="1"/>
    <col min="12080" max="12080" width="36.5703125" style="182" customWidth="1"/>
    <col min="12081" max="12082" width="36.85546875" style="182" customWidth="1"/>
    <col min="12083" max="12083" width="36.5703125" style="182" customWidth="1"/>
    <col min="12084" max="12084" width="37" style="182" customWidth="1"/>
    <col min="12085" max="12103" width="36.85546875" style="182" customWidth="1"/>
    <col min="12104" max="12104" width="37" style="182" customWidth="1"/>
    <col min="12105" max="12122" width="36.85546875" style="182" customWidth="1"/>
    <col min="12123" max="12123" width="36.5703125" style="182" customWidth="1"/>
    <col min="12124" max="12136" width="36.85546875" style="182" customWidth="1"/>
    <col min="12137" max="12137" width="36.5703125" style="182" customWidth="1"/>
    <col min="12138" max="12140" width="36.85546875" style="182" customWidth="1"/>
    <col min="12141" max="12141" width="36.5703125" style="182" customWidth="1"/>
    <col min="12142" max="12149" width="36.85546875" style="182" customWidth="1"/>
    <col min="12150" max="12150" width="36.5703125" style="182" customWidth="1"/>
    <col min="12151" max="12288" width="36.85546875" style="182"/>
    <col min="12289" max="12289" width="18.5703125" style="182" customWidth="1"/>
    <col min="12290" max="12298" width="31.42578125" style="182" customWidth="1"/>
    <col min="12299" max="12315" width="36.85546875" style="182" customWidth="1"/>
    <col min="12316" max="12316" width="37" style="182" customWidth="1"/>
    <col min="12317" max="12332" width="36.85546875" style="182" customWidth="1"/>
    <col min="12333" max="12333" width="37.140625" style="182" customWidth="1"/>
    <col min="12334" max="12335" width="36.85546875" style="182" customWidth="1"/>
    <col min="12336" max="12336" width="36.5703125" style="182" customWidth="1"/>
    <col min="12337" max="12338" width="36.85546875" style="182" customWidth="1"/>
    <col min="12339" max="12339" width="36.5703125" style="182" customWidth="1"/>
    <col min="12340" max="12340" width="37" style="182" customWidth="1"/>
    <col min="12341" max="12359" width="36.85546875" style="182" customWidth="1"/>
    <col min="12360" max="12360" width="37" style="182" customWidth="1"/>
    <col min="12361" max="12378" width="36.85546875" style="182" customWidth="1"/>
    <col min="12379" max="12379" width="36.5703125" style="182" customWidth="1"/>
    <col min="12380" max="12392" width="36.85546875" style="182" customWidth="1"/>
    <col min="12393" max="12393" width="36.5703125" style="182" customWidth="1"/>
    <col min="12394" max="12396" width="36.85546875" style="182" customWidth="1"/>
    <col min="12397" max="12397" width="36.5703125" style="182" customWidth="1"/>
    <col min="12398" max="12405" width="36.85546875" style="182" customWidth="1"/>
    <col min="12406" max="12406" width="36.5703125" style="182" customWidth="1"/>
    <col min="12407" max="12544" width="36.85546875" style="182"/>
    <col min="12545" max="12545" width="18.5703125" style="182" customWidth="1"/>
    <col min="12546" max="12554" width="31.42578125" style="182" customWidth="1"/>
    <col min="12555" max="12571" width="36.85546875" style="182" customWidth="1"/>
    <col min="12572" max="12572" width="37" style="182" customWidth="1"/>
    <col min="12573" max="12588" width="36.85546875" style="182" customWidth="1"/>
    <col min="12589" max="12589" width="37.140625" style="182" customWidth="1"/>
    <col min="12590" max="12591" width="36.85546875" style="182" customWidth="1"/>
    <col min="12592" max="12592" width="36.5703125" style="182" customWidth="1"/>
    <col min="12593" max="12594" width="36.85546875" style="182" customWidth="1"/>
    <col min="12595" max="12595" width="36.5703125" style="182" customWidth="1"/>
    <col min="12596" max="12596" width="37" style="182" customWidth="1"/>
    <col min="12597" max="12615" width="36.85546875" style="182" customWidth="1"/>
    <col min="12616" max="12616" width="37" style="182" customWidth="1"/>
    <col min="12617" max="12634" width="36.85546875" style="182" customWidth="1"/>
    <col min="12635" max="12635" width="36.5703125" style="182" customWidth="1"/>
    <col min="12636" max="12648" width="36.85546875" style="182" customWidth="1"/>
    <col min="12649" max="12649" width="36.5703125" style="182" customWidth="1"/>
    <col min="12650" max="12652" width="36.85546875" style="182" customWidth="1"/>
    <col min="12653" max="12653" width="36.5703125" style="182" customWidth="1"/>
    <col min="12654" max="12661" width="36.85546875" style="182" customWidth="1"/>
    <col min="12662" max="12662" width="36.5703125" style="182" customWidth="1"/>
    <col min="12663" max="12800" width="36.85546875" style="182"/>
    <col min="12801" max="12801" width="18.5703125" style="182" customWidth="1"/>
    <col min="12802" max="12810" width="31.42578125" style="182" customWidth="1"/>
    <col min="12811" max="12827" width="36.85546875" style="182" customWidth="1"/>
    <col min="12828" max="12828" width="37" style="182" customWidth="1"/>
    <col min="12829" max="12844" width="36.85546875" style="182" customWidth="1"/>
    <col min="12845" max="12845" width="37.140625" style="182" customWidth="1"/>
    <col min="12846" max="12847" width="36.85546875" style="182" customWidth="1"/>
    <col min="12848" max="12848" width="36.5703125" style="182" customWidth="1"/>
    <col min="12849" max="12850" width="36.85546875" style="182" customWidth="1"/>
    <col min="12851" max="12851" width="36.5703125" style="182" customWidth="1"/>
    <col min="12852" max="12852" width="37" style="182" customWidth="1"/>
    <col min="12853" max="12871" width="36.85546875" style="182" customWidth="1"/>
    <col min="12872" max="12872" width="37" style="182" customWidth="1"/>
    <col min="12873" max="12890" width="36.85546875" style="182" customWidth="1"/>
    <col min="12891" max="12891" width="36.5703125" style="182" customWidth="1"/>
    <col min="12892" max="12904" width="36.85546875" style="182" customWidth="1"/>
    <col min="12905" max="12905" width="36.5703125" style="182" customWidth="1"/>
    <col min="12906" max="12908" width="36.85546875" style="182" customWidth="1"/>
    <col min="12909" max="12909" width="36.5703125" style="182" customWidth="1"/>
    <col min="12910" max="12917" width="36.85546875" style="182" customWidth="1"/>
    <col min="12918" max="12918" width="36.5703125" style="182" customWidth="1"/>
    <col min="12919" max="13056" width="36.85546875" style="182"/>
    <col min="13057" max="13057" width="18.5703125" style="182" customWidth="1"/>
    <col min="13058" max="13066" width="31.42578125" style="182" customWidth="1"/>
    <col min="13067" max="13083" width="36.85546875" style="182" customWidth="1"/>
    <col min="13084" max="13084" width="37" style="182" customWidth="1"/>
    <col min="13085" max="13100" width="36.85546875" style="182" customWidth="1"/>
    <col min="13101" max="13101" width="37.140625" style="182" customWidth="1"/>
    <col min="13102" max="13103" width="36.85546875" style="182" customWidth="1"/>
    <col min="13104" max="13104" width="36.5703125" style="182" customWidth="1"/>
    <col min="13105" max="13106" width="36.85546875" style="182" customWidth="1"/>
    <col min="13107" max="13107" width="36.5703125" style="182" customWidth="1"/>
    <col min="13108" max="13108" width="37" style="182" customWidth="1"/>
    <col min="13109" max="13127" width="36.85546875" style="182" customWidth="1"/>
    <col min="13128" max="13128" width="37" style="182" customWidth="1"/>
    <col min="13129" max="13146" width="36.85546875" style="182" customWidth="1"/>
    <col min="13147" max="13147" width="36.5703125" style="182" customWidth="1"/>
    <col min="13148" max="13160" width="36.85546875" style="182" customWidth="1"/>
    <col min="13161" max="13161" width="36.5703125" style="182" customWidth="1"/>
    <col min="13162" max="13164" width="36.85546875" style="182" customWidth="1"/>
    <col min="13165" max="13165" width="36.5703125" style="182" customWidth="1"/>
    <col min="13166" max="13173" width="36.85546875" style="182" customWidth="1"/>
    <col min="13174" max="13174" width="36.5703125" style="182" customWidth="1"/>
    <col min="13175" max="13312" width="36.85546875" style="182"/>
    <col min="13313" max="13313" width="18.5703125" style="182" customWidth="1"/>
    <col min="13314" max="13322" width="31.42578125" style="182" customWidth="1"/>
    <col min="13323" max="13339" width="36.85546875" style="182" customWidth="1"/>
    <col min="13340" max="13340" width="37" style="182" customWidth="1"/>
    <col min="13341" max="13356" width="36.85546875" style="182" customWidth="1"/>
    <col min="13357" max="13357" width="37.140625" style="182" customWidth="1"/>
    <col min="13358" max="13359" width="36.85546875" style="182" customWidth="1"/>
    <col min="13360" max="13360" width="36.5703125" style="182" customWidth="1"/>
    <col min="13361" max="13362" width="36.85546875" style="182" customWidth="1"/>
    <col min="13363" max="13363" width="36.5703125" style="182" customWidth="1"/>
    <col min="13364" max="13364" width="37" style="182" customWidth="1"/>
    <col min="13365" max="13383" width="36.85546875" style="182" customWidth="1"/>
    <col min="13384" max="13384" width="37" style="182" customWidth="1"/>
    <col min="13385" max="13402" width="36.85546875" style="182" customWidth="1"/>
    <col min="13403" max="13403" width="36.5703125" style="182" customWidth="1"/>
    <col min="13404" max="13416" width="36.85546875" style="182" customWidth="1"/>
    <col min="13417" max="13417" width="36.5703125" style="182" customWidth="1"/>
    <col min="13418" max="13420" width="36.85546875" style="182" customWidth="1"/>
    <col min="13421" max="13421" width="36.5703125" style="182" customWidth="1"/>
    <col min="13422" max="13429" width="36.85546875" style="182" customWidth="1"/>
    <col min="13430" max="13430" width="36.5703125" style="182" customWidth="1"/>
    <col min="13431" max="13568" width="36.85546875" style="182"/>
    <col min="13569" max="13569" width="18.5703125" style="182" customWidth="1"/>
    <col min="13570" max="13578" width="31.42578125" style="182" customWidth="1"/>
    <col min="13579" max="13595" width="36.85546875" style="182" customWidth="1"/>
    <col min="13596" max="13596" width="37" style="182" customWidth="1"/>
    <col min="13597" max="13612" width="36.85546875" style="182" customWidth="1"/>
    <col min="13613" max="13613" width="37.140625" style="182" customWidth="1"/>
    <col min="13614" max="13615" width="36.85546875" style="182" customWidth="1"/>
    <col min="13616" max="13616" width="36.5703125" style="182" customWidth="1"/>
    <col min="13617" max="13618" width="36.85546875" style="182" customWidth="1"/>
    <col min="13619" max="13619" width="36.5703125" style="182" customWidth="1"/>
    <col min="13620" max="13620" width="37" style="182" customWidth="1"/>
    <col min="13621" max="13639" width="36.85546875" style="182" customWidth="1"/>
    <col min="13640" max="13640" width="37" style="182" customWidth="1"/>
    <col min="13641" max="13658" width="36.85546875" style="182" customWidth="1"/>
    <col min="13659" max="13659" width="36.5703125" style="182" customWidth="1"/>
    <col min="13660" max="13672" width="36.85546875" style="182" customWidth="1"/>
    <col min="13673" max="13673" width="36.5703125" style="182" customWidth="1"/>
    <col min="13674" max="13676" width="36.85546875" style="182" customWidth="1"/>
    <col min="13677" max="13677" width="36.5703125" style="182" customWidth="1"/>
    <col min="13678" max="13685" width="36.85546875" style="182" customWidth="1"/>
    <col min="13686" max="13686" width="36.5703125" style="182" customWidth="1"/>
    <col min="13687" max="13824" width="36.85546875" style="182"/>
    <col min="13825" max="13825" width="18.5703125" style="182" customWidth="1"/>
    <col min="13826" max="13834" width="31.42578125" style="182" customWidth="1"/>
    <col min="13835" max="13851" width="36.85546875" style="182" customWidth="1"/>
    <col min="13852" max="13852" width="37" style="182" customWidth="1"/>
    <col min="13853" max="13868" width="36.85546875" style="182" customWidth="1"/>
    <col min="13869" max="13869" width="37.140625" style="182" customWidth="1"/>
    <col min="13870" max="13871" width="36.85546875" style="182" customWidth="1"/>
    <col min="13872" max="13872" width="36.5703125" style="182" customWidth="1"/>
    <col min="13873" max="13874" width="36.85546875" style="182" customWidth="1"/>
    <col min="13875" max="13875" width="36.5703125" style="182" customWidth="1"/>
    <col min="13876" max="13876" width="37" style="182" customWidth="1"/>
    <col min="13877" max="13895" width="36.85546875" style="182" customWidth="1"/>
    <col min="13896" max="13896" width="37" style="182" customWidth="1"/>
    <col min="13897" max="13914" width="36.85546875" style="182" customWidth="1"/>
    <col min="13915" max="13915" width="36.5703125" style="182" customWidth="1"/>
    <col min="13916" max="13928" width="36.85546875" style="182" customWidth="1"/>
    <col min="13929" max="13929" width="36.5703125" style="182" customWidth="1"/>
    <col min="13930" max="13932" width="36.85546875" style="182" customWidth="1"/>
    <col min="13933" max="13933" width="36.5703125" style="182" customWidth="1"/>
    <col min="13934" max="13941" width="36.85546875" style="182" customWidth="1"/>
    <col min="13942" max="13942" width="36.5703125" style="182" customWidth="1"/>
    <col min="13943" max="14080" width="36.85546875" style="182"/>
    <col min="14081" max="14081" width="18.5703125" style="182" customWidth="1"/>
    <col min="14082" max="14090" width="31.42578125" style="182" customWidth="1"/>
    <col min="14091" max="14107" width="36.85546875" style="182" customWidth="1"/>
    <col min="14108" max="14108" width="37" style="182" customWidth="1"/>
    <col min="14109" max="14124" width="36.85546875" style="182" customWidth="1"/>
    <col min="14125" max="14125" width="37.140625" style="182" customWidth="1"/>
    <col min="14126" max="14127" width="36.85546875" style="182" customWidth="1"/>
    <col min="14128" max="14128" width="36.5703125" style="182" customWidth="1"/>
    <col min="14129" max="14130" width="36.85546875" style="182" customWidth="1"/>
    <col min="14131" max="14131" width="36.5703125" style="182" customWidth="1"/>
    <col min="14132" max="14132" width="37" style="182" customWidth="1"/>
    <col min="14133" max="14151" width="36.85546875" style="182" customWidth="1"/>
    <col min="14152" max="14152" width="37" style="182" customWidth="1"/>
    <col min="14153" max="14170" width="36.85546875" style="182" customWidth="1"/>
    <col min="14171" max="14171" width="36.5703125" style="182" customWidth="1"/>
    <col min="14172" max="14184" width="36.85546875" style="182" customWidth="1"/>
    <col min="14185" max="14185" width="36.5703125" style="182" customWidth="1"/>
    <col min="14186" max="14188" width="36.85546875" style="182" customWidth="1"/>
    <col min="14189" max="14189" width="36.5703125" style="182" customWidth="1"/>
    <col min="14190" max="14197" width="36.85546875" style="182" customWidth="1"/>
    <col min="14198" max="14198" width="36.5703125" style="182" customWidth="1"/>
    <col min="14199" max="14336" width="36.85546875" style="182"/>
    <col min="14337" max="14337" width="18.5703125" style="182" customWidth="1"/>
    <col min="14338" max="14346" width="31.42578125" style="182" customWidth="1"/>
    <col min="14347" max="14363" width="36.85546875" style="182" customWidth="1"/>
    <col min="14364" max="14364" width="37" style="182" customWidth="1"/>
    <col min="14365" max="14380" width="36.85546875" style="182" customWidth="1"/>
    <col min="14381" max="14381" width="37.140625" style="182" customWidth="1"/>
    <col min="14382" max="14383" width="36.85546875" style="182" customWidth="1"/>
    <col min="14384" max="14384" width="36.5703125" style="182" customWidth="1"/>
    <col min="14385" max="14386" width="36.85546875" style="182" customWidth="1"/>
    <col min="14387" max="14387" width="36.5703125" style="182" customWidth="1"/>
    <col min="14388" max="14388" width="37" style="182" customWidth="1"/>
    <col min="14389" max="14407" width="36.85546875" style="182" customWidth="1"/>
    <col min="14408" max="14408" width="37" style="182" customWidth="1"/>
    <col min="14409" max="14426" width="36.85546875" style="182" customWidth="1"/>
    <col min="14427" max="14427" width="36.5703125" style="182" customWidth="1"/>
    <col min="14428" max="14440" width="36.85546875" style="182" customWidth="1"/>
    <col min="14441" max="14441" width="36.5703125" style="182" customWidth="1"/>
    <col min="14442" max="14444" width="36.85546875" style="182" customWidth="1"/>
    <col min="14445" max="14445" width="36.5703125" style="182" customWidth="1"/>
    <col min="14446" max="14453" width="36.85546875" style="182" customWidth="1"/>
    <col min="14454" max="14454" width="36.5703125" style="182" customWidth="1"/>
    <col min="14455" max="14592" width="36.85546875" style="182"/>
    <col min="14593" max="14593" width="18.5703125" style="182" customWidth="1"/>
    <col min="14594" max="14602" width="31.42578125" style="182" customWidth="1"/>
    <col min="14603" max="14619" width="36.85546875" style="182" customWidth="1"/>
    <col min="14620" max="14620" width="37" style="182" customWidth="1"/>
    <col min="14621" max="14636" width="36.85546875" style="182" customWidth="1"/>
    <col min="14637" max="14637" width="37.140625" style="182" customWidth="1"/>
    <col min="14638" max="14639" width="36.85546875" style="182" customWidth="1"/>
    <col min="14640" max="14640" width="36.5703125" style="182" customWidth="1"/>
    <col min="14641" max="14642" width="36.85546875" style="182" customWidth="1"/>
    <col min="14643" max="14643" width="36.5703125" style="182" customWidth="1"/>
    <col min="14644" max="14644" width="37" style="182" customWidth="1"/>
    <col min="14645" max="14663" width="36.85546875" style="182" customWidth="1"/>
    <col min="14664" max="14664" width="37" style="182" customWidth="1"/>
    <col min="14665" max="14682" width="36.85546875" style="182" customWidth="1"/>
    <col min="14683" max="14683" width="36.5703125" style="182" customWidth="1"/>
    <col min="14684" max="14696" width="36.85546875" style="182" customWidth="1"/>
    <col min="14697" max="14697" width="36.5703125" style="182" customWidth="1"/>
    <col min="14698" max="14700" width="36.85546875" style="182" customWidth="1"/>
    <col min="14701" max="14701" width="36.5703125" style="182" customWidth="1"/>
    <col min="14702" max="14709" width="36.85546875" style="182" customWidth="1"/>
    <col min="14710" max="14710" width="36.5703125" style="182" customWidth="1"/>
    <col min="14711" max="14848" width="36.85546875" style="182"/>
    <col min="14849" max="14849" width="18.5703125" style="182" customWidth="1"/>
    <col min="14850" max="14858" width="31.42578125" style="182" customWidth="1"/>
    <col min="14859" max="14875" width="36.85546875" style="182" customWidth="1"/>
    <col min="14876" max="14876" width="37" style="182" customWidth="1"/>
    <col min="14877" max="14892" width="36.85546875" style="182" customWidth="1"/>
    <col min="14893" max="14893" width="37.140625" style="182" customWidth="1"/>
    <col min="14894" max="14895" width="36.85546875" style="182" customWidth="1"/>
    <col min="14896" max="14896" width="36.5703125" style="182" customWidth="1"/>
    <col min="14897" max="14898" width="36.85546875" style="182" customWidth="1"/>
    <col min="14899" max="14899" width="36.5703125" style="182" customWidth="1"/>
    <col min="14900" max="14900" width="37" style="182" customWidth="1"/>
    <col min="14901" max="14919" width="36.85546875" style="182" customWidth="1"/>
    <col min="14920" max="14920" width="37" style="182" customWidth="1"/>
    <col min="14921" max="14938" width="36.85546875" style="182" customWidth="1"/>
    <col min="14939" max="14939" width="36.5703125" style="182" customWidth="1"/>
    <col min="14940" max="14952" width="36.85546875" style="182" customWidth="1"/>
    <col min="14953" max="14953" width="36.5703125" style="182" customWidth="1"/>
    <col min="14954" max="14956" width="36.85546875" style="182" customWidth="1"/>
    <col min="14957" max="14957" width="36.5703125" style="182" customWidth="1"/>
    <col min="14958" max="14965" width="36.85546875" style="182" customWidth="1"/>
    <col min="14966" max="14966" width="36.5703125" style="182" customWidth="1"/>
    <col min="14967" max="15104" width="36.85546875" style="182"/>
    <col min="15105" max="15105" width="18.5703125" style="182" customWidth="1"/>
    <col min="15106" max="15114" width="31.42578125" style="182" customWidth="1"/>
    <col min="15115" max="15131" width="36.85546875" style="182" customWidth="1"/>
    <col min="15132" max="15132" width="37" style="182" customWidth="1"/>
    <col min="15133" max="15148" width="36.85546875" style="182" customWidth="1"/>
    <col min="15149" max="15149" width="37.140625" style="182" customWidth="1"/>
    <col min="15150" max="15151" width="36.85546875" style="182" customWidth="1"/>
    <col min="15152" max="15152" width="36.5703125" style="182" customWidth="1"/>
    <col min="15153" max="15154" width="36.85546875" style="182" customWidth="1"/>
    <col min="15155" max="15155" width="36.5703125" style="182" customWidth="1"/>
    <col min="15156" max="15156" width="37" style="182" customWidth="1"/>
    <col min="15157" max="15175" width="36.85546875" style="182" customWidth="1"/>
    <col min="15176" max="15176" width="37" style="182" customWidth="1"/>
    <col min="15177" max="15194" width="36.85546875" style="182" customWidth="1"/>
    <col min="15195" max="15195" width="36.5703125" style="182" customWidth="1"/>
    <col min="15196" max="15208" width="36.85546875" style="182" customWidth="1"/>
    <col min="15209" max="15209" width="36.5703125" style="182" customWidth="1"/>
    <col min="15210" max="15212" width="36.85546875" style="182" customWidth="1"/>
    <col min="15213" max="15213" width="36.5703125" style="182" customWidth="1"/>
    <col min="15214" max="15221" width="36.85546875" style="182" customWidth="1"/>
    <col min="15222" max="15222" width="36.5703125" style="182" customWidth="1"/>
    <col min="15223" max="15360" width="36.85546875" style="182"/>
    <col min="15361" max="15361" width="18.5703125" style="182" customWidth="1"/>
    <col min="15362" max="15370" width="31.42578125" style="182" customWidth="1"/>
    <col min="15371" max="15387" width="36.85546875" style="182" customWidth="1"/>
    <col min="15388" max="15388" width="37" style="182" customWidth="1"/>
    <col min="15389" max="15404" width="36.85546875" style="182" customWidth="1"/>
    <col min="15405" max="15405" width="37.140625" style="182" customWidth="1"/>
    <col min="15406" max="15407" width="36.85546875" style="182" customWidth="1"/>
    <col min="15408" max="15408" width="36.5703125" style="182" customWidth="1"/>
    <col min="15409" max="15410" width="36.85546875" style="182" customWidth="1"/>
    <col min="15411" max="15411" width="36.5703125" style="182" customWidth="1"/>
    <col min="15412" max="15412" width="37" style="182" customWidth="1"/>
    <col min="15413" max="15431" width="36.85546875" style="182" customWidth="1"/>
    <col min="15432" max="15432" width="37" style="182" customWidth="1"/>
    <col min="15433" max="15450" width="36.85546875" style="182" customWidth="1"/>
    <col min="15451" max="15451" width="36.5703125" style="182" customWidth="1"/>
    <col min="15452" max="15464" width="36.85546875" style="182" customWidth="1"/>
    <col min="15465" max="15465" width="36.5703125" style="182" customWidth="1"/>
    <col min="15466" max="15468" width="36.85546875" style="182" customWidth="1"/>
    <col min="15469" max="15469" width="36.5703125" style="182" customWidth="1"/>
    <col min="15470" max="15477" width="36.85546875" style="182" customWidth="1"/>
    <col min="15478" max="15478" width="36.5703125" style="182" customWidth="1"/>
    <col min="15479" max="15616" width="36.85546875" style="182"/>
    <col min="15617" max="15617" width="18.5703125" style="182" customWidth="1"/>
    <col min="15618" max="15626" width="31.42578125" style="182" customWidth="1"/>
    <col min="15627" max="15643" width="36.85546875" style="182" customWidth="1"/>
    <col min="15644" max="15644" width="37" style="182" customWidth="1"/>
    <col min="15645" max="15660" width="36.85546875" style="182" customWidth="1"/>
    <col min="15661" max="15661" width="37.140625" style="182" customWidth="1"/>
    <col min="15662" max="15663" width="36.85546875" style="182" customWidth="1"/>
    <col min="15664" max="15664" width="36.5703125" style="182" customWidth="1"/>
    <col min="15665" max="15666" width="36.85546875" style="182" customWidth="1"/>
    <col min="15667" max="15667" width="36.5703125" style="182" customWidth="1"/>
    <col min="15668" max="15668" width="37" style="182" customWidth="1"/>
    <col min="15669" max="15687" width="36.85546875" style="182" customWidth="1"/>
    <col min="15688" max="15688" width="37" style="182" customWidth="1"/>
    <col min="15689" max="15706" width="36.85546875" style="182" customWidth="1"/>
    <col min="15707" max="15707" width="36.5703125" style="182" customWidth="1"/>
    <col min="15708" max="15720" width="36.85546875" style="182" customWidth="1"/>
    <col min="15721" max="15721" width="36.5703125" style="182" customWidth="1"/>
    <col min="15722" max="15724" width="36.85546875" style="182" customWidth="1"/>
    <col min="15725" max="15725" width="36.5703125" style="182" customWidth="1"/>
    <col min="15726" max="15733" width="36.85546875" style="182" customWidth="1"/>
    <col min="15734" max="15734" width="36.5703125" style="182" customWidth="1"/>
    <col min="15735" max="15872" width="36.85546875" style="182"/>
    <col min="15873" max="15873" width="18.5703125" style="182" customWidth="1"/>
    <col min="15874" max="15882" width="31.42578125" style="182" customWidth="1"/>
    <col min="15883" max="15899" width="36.85546875" style="182" customWidth="1"/>
    <col min="15900" max="15900" width="37" style="182" customWidth="1"/>
    <col min="15901" max="15916" width="36.85546875" style="182" customWidth="1"/>
    <col min="15917" max="15917" width="37.140625" style="182" customWidth="1"/>
    <col min="15918" max="15919" width="36.85546875" style="182" customWidth="1"/>
    <col min="15920" max="15920" width="36.5703125" style="182" customWidth="1"/>
    <col min="15921" max="15922" width="36.85546875" style="182" customWidth="1"/>
    <col min="15923" max="15923" width="36.5703125" style="182" customWidth="1"/>
    <col min="15924" max="15924" width="37" style="182" customWidth="1"/>
    <col min="15925" max="15943" width="36.85546875" style="182" customWidth="1"/>
    <col min="15944" max="15944" width="37" style="182" customWidth="1"/>
    <col min="15945" max="15962" width="36.85546875" style="182" customWidth="1"/>
    <col min="15963" max="15963" width="36.5703125" style="182" customWidth="1"/>
    <col min="15964" max="15976" width="36.85546875" style="182" customWidth="1"/>
    <col min="15977" max="15977" width="36.5703125" style="182" customWidth="1"/>
    <col min="15978" max="15980" width="36.85546875" style="182" customWidth="1"/>
    <col min="15981" max="15981" width="36.5703125" style="182" customWidth="1"/>
    <col min="15982" max="15989" width="36.85546875" style="182" customWidth="1"/>
    <col min="15990" max="15990" width="36.5703125" style="182" customWidth="1"/>
    <col min="15991" max="16128" width="36.85546875" style="182"/>
    <col min="16129" max="16129" width="18.5703125" style="182" customWidth="1"/>
    <col min="16130" max="16138" width="31.42578125" style="182" customWidth="1"/>
    <col min="16139" max="16155" width="36.85546875" style="182" customWidth="1"/>
    <col min="16156" max="16156" width="37" style="182" customWidth="1"/>
    <col min="16157" max="16172" width="36.85546875" style="182" customWidth="1"/>
    <col min="16173" max="16173" width="37.140625" style="182" customWidth="1"/>
    <col min="16174" max="16175" width="36.85546875" style="182" customWidth="1"/>
    <col min="16176" max="16176" width="36.5703125" style="182" customWidth="1"/>
    <col min="16177" max="16178" width="36.85546875" style="182" customWidth="1"/>
    <col min="16179" max="16179" width="36.5703125" style="182" customWidth="1"/>
    <col min="16180" max="16180" width="37" style="182" customWidth="1"/>
    <col min="16181" max="16199" width="36.85546875" style="182" customWidth="1"/>
    <col min="16200" max="16200" width="37" style="182" customWidth="1"/>
    <col min="16201" max="16218" width="36.85546875" style="182" customWidth="1"/>
    <col min="16219" max="16219" width="36.5703125" style="182" customWidth="1"/>
    <col min="16220" max="16232" width="36.85546875" style="182" customWidth="1"/>
    <col min="16233" max="16233" width="36.5703125" style="182" customWidth="1"/>
    <col min="16234" max="16236" width="36.85546875" style="182" customWidth="1"/>
    <col min="16237" max="16237" width="36.5703125" style="182" customWidth="1"/>
    <col min="16238" max="16245" width="36.85546875" style="182" customWidth="1"/>
    <col min="16246" max="16246" width="36.5703125" style="182" customWidth="1"/>
    <col min="16247" max="16384" width="36.85546875" style="182"/>
  </cols>
  <sheetData>
    <row r="1" spans="1:245" s="128" customFormat="1" ht="12.75" customHeight="1" x14ac:dyDescent="0.25">
      <c r="A1" s="124" t="s">
        <v>121</v>
      </c>
      <c r="B1" s="125"/>
      <c r="C1" s="126"/>
      <c r="D1" s="126"/>
      <c r="E1" s="126"/>
      <c r="F1" s="126"/>
      <c r="G1" s="126"/>
      <c r="H1" s="126"/>
      <c r="I1" s="126"/>
      <c r="J1" s="126"/>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245" s="132" customFormat="1" ht="12.75" customHeight="1" x14ac:dyDescent="0.25">
      <c r="A2" s="129" t="s">
        <v>122</v>
      </c>
      <c r="B2" s="130">
        <v>1</v>
      </c>
      <c r="C2" s="130">
        <v>2</v>
      </c>
      <c r="D2" s="130">
        <v>3</v>
      </c>
      <c r="E2" s="130">
        <v>4</v>
      </c>
      <c r="F2" s="130">
        <v>5</v>
      </c>
      <c r="G2" s="130">
        <v>6</v>
      </c>
      <c r="H2" s="130">
        <v>7</v>
      </c>
      <c r="I2" s="130">
        <v>8</v>
      </c>
      <c r="J2" s="130">
        <v>9</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1"/>
      <c r="AK2" s="131" t="str">
        <f t="shared" ref="AK2:CV2" si="0">IF(AK3="","",AJ2+1)</f>
        <v/>
      </c>
      <c r="AL2" s="131" t="str">
        <f t="shared" si="0"/>
        <v/>
      </c>
      <c r="AM2" s="131" t="str">
        <f t="shared" si="0"/>
        <v/>
      </c>
      <c r="AN2" s="131" t="str">
        <f t="shared" si="0"/>
        <v/>
      </c>
      <c r="AO2" s="131" t="str">
        <f t="shared" si="0"/>
        <v/>
      </c>
      <c r="AP2" s="131" t="str">
        <f t="shared" si="0"/>
        <v/>
      </c>
      <c r="AQ2" s="131" t="str">
        <f t="shared" si="0"/>
        <v/>
      </c>
      <c r="AR2" s="131" t="str">
        <f t="shared" si="0"/>
        <v/>
      </c>
      <c r="AS2" s="131" t="str">
        <f t="shared" si="0"/>
        <v/>
      </c>
      <c r="AT2" s="131" t="str">
        <f t="shared" si="0"/>
        <v/>
      </c>
      <c r="AU2" s="131" t="str">
        <f t="shared" si="0"/>
        <v/>
      </c>
      <c r="AV2" s="131" t="str">
        <f t="shared" si="0"/>
        <v/>
      </c>
      <c r="AW2" s="131" t="str">
        <f t="shared" si="0"/>
        <v/>
      </c>
      <c r="AX2" s="131" t="str">
        <f t="shared" si="0"/>
        <v/>
      </c>
      <c r="AY2" s="131" t="str">
        <f t="shared" si="0"/>
        <v/>
      </c>
      <c r="AZ2" s="131" t="str">
        <f t="shared" si="0"/>
        <v/>
      </c>
      <c r="BA2" s="131" t="str">
        <f t="shared" si="0"/>
        <v/>
      </c>
      <c r="BB2" s="131" t="str">
        <f t="shared" si="0"/>
        <v/>
      </c>
      <c r="BC2" s="131" t="str">
        <f t="shared" si="0"/>
        <v/>
      </c>
      <c r="BD2" s="131" t="str">
        <f t="shared" si="0"/>
        <v/>
      </c>
      <c r="BE2" s="131" t="str">
        <f t="shared" si="0"/>
        <v/>
      </c>
      <c r="BF2" s="131" t="str">
        <f t="shared" si="0"/>
        <v/>
      </c>
      <c r="BG2" s="131" t="str">
        <f t="shared" si="0"/>
        <v/>
      </c>
      <c r="BH2" s="131" t="str">
        <f t="shared" si="0"/>
        <v/>
      </c>
      <c r="BI2" s="131" t="str">
        <f t="shared" si="0"/>
        <v/>
      </c>
      <c r="BJ2" s="131" t="str">
        <f t="shared" si="0"/>
        <v/>
      </c>
      <c r="BK2" s="131" t="str">
        <f t="shared" si="0"/>
        <v/>
      </c>
      <c r="BL2" s="131" t="str">
        <f t="shared" si="0"/>
        <v/>
      </c>
      <c r="BM2" s="131" t="str">
        <f t="shared" si="0"/>
        <v/>
      </c>
      <c r="BN2" s="131" t="str">
        <f t="shared" si="0"/>
        <v/>
      </c>
      <c r="BO2" s="131" t="str">
        <f t="shared" si="0"/>
        <v/>
      </c>
      <c r="BP2" s="131" t="str">
        <f t="shared" si="0"/>
        <v/>
      </c>
      <c r="BQ2" s="131" t="str">
        <f t="shared" si="0"/>
        <v/>
      </c>
      <c r="BR2" s="131" t="str">
        <f t="shared" si="0"/>
        <v/>
      </c>
      <c r="BS2" s="131" t="str">
        <f t="shared" si="0"/>
        <v/>
      </c>
      <c r="BT2" s="131" t="str">
        <f t="shared" si="0"/>
        <v/>
      </c>
      <c r="BU2" s="131" t="str">
        <f t="shared" si="0"/>
        <v/>
      </c>
      <c r="BV2" s="131" t="str">
        <f t="shared" si="0"/>
        <v/>
      </c>
      <c r="BW2" s="131" t="str">
        <f t="shared" si="0"/>
        <v/>
      </c>
      <c r="BX2" s="131" t="str">
        <f t="shared" si="0"/>
        <v/>
      </c>
      <c r="BY2" s="131" t="str">
        <f t="shared" si="0"/>
        <v/>
      </c>
      <c r="BZ2" s="131" t="str">
        <f t="shared" si="0"/>
        <v/>
      </c>
      <c r="CA2" s="131" t="str">
        <f t="shared" si="0"/>
        <v/>
      </c>
      <c r="CB2" s="131" t="str">
        <f t="shared" si="0"/>
        <v/>
      </c>
      <c r="CC2" s="131" t="str">
        <f t="shared" si="0"/>
        <v/>
      </c>
      <c r="CD2" s="131" t="str">
        <f t="shared" si="0"/>
        <v/>
      </c>
      <c r="CE2" s="131" t="str">
        <f t="shared" si="0"/>
        <v/>
      </c>
      <c r="CF2" s="131" t="str">
        <f t="shared" si="0"/>
        <v/>
      </c>
      <c r="CG2" s="131" t="str">
        <f t="shared" si="0"/>
        <v/>
      </c>
      <c r="CH2" s="131" t="str">
        <f t="shared" si="0"/>
        <v/>
      </c>
      <c r="CI2" s="131" t="str">
        <f t="shared" si="0"/>
        <v/>
      </c>
      <c r="CJ2" s="131" t="str">
        <f t="shared" si="0"/>
        <v/>
      </c>
      <c r="CK2" s="131" t="str">
        <f t="shared" si="0"/>
        <v/>
      </c>
      <c r="CL2" s="131" t="str">
        <f t="shared" si="0"/>
        <v/>
      </c>
      <c r="CM2" s="131" t="str">
        <f t="shared" si="0"/>
        <v/>
      </c>
      <c r="CN2" s="131" t="str">
        <f t="shared" si="0"/>
        <v/>
      </c>
      <c r="CO2" s="131" t="str">
        <f t="shared" si="0"/>
        <v/>
      </c>
      <c r="CP2" s="131" t="str">
        <f t="shared" si="0"/>
        <v/>
      </c>
      <c r="CQ2" s="131" t="str">
        <f t="shared" si="0"/>
        <v/>
      </c>
      <c r="CR2" s="131" t="str">
        <f t="shared" si="0"/>
        <v/>
      </c>
      <c r="CS2" s="131" t="str">
        <f t="shared" si="0"/>
        <v/>
      </c>
      <c r="CT2" s="131" t="str">
        <f t="shared" si="0"/>
        <v/>
      </c>
      <c r="CU2" s="131" t="str">
        <f t="shared" si="0"/>
        <v/>
      </c>
      <c r="CV2" s="131" t="str">
        <f t="shared" si="0"/>
        <v/>
      </c>
      <c r="CW2" s="131" t="str">
        <f t="shared" ref="CW2:FH2" si="1">IF(CW3="","",CV2+1)</f>
        <v/>
      </c>
      <c r="CX2" s="131" t="str">
        <f t="shared" si="1"/>
        <v/>
      </c>
      <c r="CY2" s="131" t="str">
        <f t="shared" si="1"/>
        <v/>
      </c>
      <c r="CZ2" s="131" t="str">
        <f t="shared" si="1"/>
        <v/>
      </c>
      <c r="DA2" s="131" t="str">
        <f t="shared" si="1"/>
        <v/>
      </c>
      <c r="DB2" s="131" t="str">
        <f t="shared" si="1"/>
        <v/>
      </c>
      <c r="DC2" s="131" t="str">
        <f t="shared" si="1"/>
        <v/>
      </c>
      <c r="DD2" s="131" t="str">
        <f t="shared" si="1"/>
        <v/>
      </c>
      <c r="DE2" s="131" t="str">
        <f t="shared" si="1"/>
        <v/>
      </c>
      <c r="DF2" s="131" t="str">
        <f t="shared" si="1"/>
        <v/>
      </c>
      <c r="DG2" s="131" t="str">
        <f t="shared" si="1"/>
        <v/>
      </c>
      <c r="DH2" s="131" t="str">
        <f t="shared" si="1"/>
        <v/>
      </c>
      <c r="DI2" s="131" t="str">
        <f t="shared" si="1"/>
        <v/>
      </c>
      <c r="DJ2" s="131" t="str">
        <f t="shared" si="1"/>
        <v/>
      </c>
      <c r="DK2" s="131" t="str">
        <f t="shared" si="1"/>
        <v/>
      </c>
      <c r="DL2" s="131" t="str">
        <f t="shared" si="1"/>
        <v/>
      </c>
      <c r="DM2" s="131" t="str">
        <f t="shared" si="1"/>
        <v/>
      </c>
      <c r="DN2" s="131" t="str">
        <f t="shared" si="1"/>
        <v/>
      </c>
      <c r="DO2" s="131" t="str">
        <f t="shared" si="1"/>
        <v/>
      </c>
      <c r="DP2" s="131" t="str">
        <f t="shared" si="1"/>
        <v/>
      </c>
      <c r="DQ2" s="131" t="str">
        <f t="shared" si="1"/>
        <v/>
      </c>
      <c r="DR2" s="131" t="str">
        <f t="shared" si="1"/>
        <v/>
      </c>
      <c r="DS2" s="131" t="str">
        <f t="shared" si="1"/>
        <v/>
      </c>
      <c r="DT2" s="131" t="str">
        <f t="shared" si="1"/>
        <v/>
      </c>
      <c r="DU2" s="131" t="str">
        <f t="shared" si="1"/>
        <v/>
      </c>
      <c r="DV2" s="131" t="str">
        <f t="shared" si="1"/>
        <v/>
      </c>
      <c r="DW2" s="131" t="str">
        <f t="shared" si="1"/>
        <v/>
      </c>
      <c r="DX2" s="131" t="str">
        <f t="shared" si="1"/>
        <v/>
      </c>
      <c r="DY2" s="131" t="str">
        <f t="shared" si="1"/>
        <v/>
      </c>
      <c r="DZ2" s="131" t="str">
        <f t="shared" si="1"/>
        <v/>
      </c>
      <c r="EA2" s="131" t="str">
        <f t="shared" si="1"/>
        <v/>
      </c>
      <c r="EB2" s="131" t="str">
        <f t="shared" si="1"/>
        <v/>
      </c>
      <c r="EC2" s="131" t="str">
        <f t="shared" si="1"/>
        <v/>
      </c>
      <c r="ED2" s="131" t="str">
        <f t="shared" si="1"/>
        <v/>
      </c>
      <c r="EE2" s="131" t="str">
        <f t="shared" si="1"/>
        <v/>
      </c>
      <c r="EF2" s="131" t="str">
        <f t="shared" si="1"/>
        <v/>
      </c>
      <c r="EG2" s="131" t="str">
        <f t="shared" si="1"/>
        <v/>
      </c>
      <c r="EH2" s="131" t="str">
        <f t="shared" si="1"/>
        <v/>
      </c>
      <c r="EI2" s="131" t="str">
        <f t="shared" si="1"/>
        <v/>
      </c>
      <c r="EJ2" s="131" t="str">
        <f t="shared" si="1"/>
        <v/>
      </c>
      <c r="EK2" s="131" t="str">
        <f t="shared" si="1"/>
        <v/>
      </c>
      <c r="EL2" s="131" t="str">
        <f t="shared" si="1"/>
        <v/>
      </c>
      <c r="EM2" s="131" t="str">
        <f t="shared" si="1"/>
        <v/>
      </c>
      <c r="EN2" s="131" t="str">
        <f t="shared" si="1"/>
        <v/>
      </c>
      <c r="EO2" s="131" t="str">
        <f t="shared" si="1"/>
        <v/>
      </c>
      <c r="EP2" s="131" t="str">
        <f t="shared" si="1"/>
        <v/>
      </c>
      <c r="EQ2" s="131" t="str">
        <f t="shared" si="1"/>
        <v/>
      </c>
      <c r="ER2" s="131" t="str">
        <f t="shared" si="1"/>
        <v/>
      </c>
      <c r="ES2" s="131" t="str">
        <f t="shared" si="1"/>
        <v/>
      </c>
      <c r="ET2" s="131" t="str">
        <f t="shared" si="1"/>
        <v/>
      </c>
      <c r="EU2" s="131" t="str">
        <f t="shared" si="1"/>
        <v/>
      </c>
      <c r="EV2" s="131" t="str">
        <f t="shared" si="1"/>
        <v/>
      </c>
      <c r="EW2" s="131" t="str">
        <f t="shared" si="1"/>
        <v/>
      </c>
      <c r="EX2" s="131" t="str">
        <f t="shared" si="1"/>
        <v/>
      </c>
      <c r="EY2" s="131" t="str">
        <f t="shared" si="1"/>
        <v/>
      </c>
      <c r="EZ2" s="131" t="str">
        <f t="shared" si="1"/>
        <v/>
      </c>
      <c r="FA2" s="131" t="str">
        <f t="shared" si="1"/>
        <v/>
      </c>
      <c r="FB2" s="131" t="str">
        <f t="shared" si="1"/>
        <v/>
      </c>
      <c r="FC2" s="131" t="str">
        <f t="shared" si="1"/>
        <v/>
      </c>
      <c r="FD2" s="131" t="str">
        <f t="shared" si="1"/>
        <v/>
      </c>
      <c r="FE2" s="131" t="str">
        <f t="shared" si="1"/>
        <v/>
      </c>
      <c r="FF2" s="131" t="str">
        <f t="shared" si="1"/>
        <v/>
      </c>
      <c r="FG2" s="131" t="str">
        <f t="shared" si="1"/>
        <v/>
      </c>
      <c r="FH2" s="131" t="str">
        <f t="shared" si="1"/>
        <v/>
      </c>
      <c r="FI2" s="131" t="str">
        <f t="shared" ref="FI2:HT2" si="2">IF(FI3="","",FH2+1)</f>
        <v/>
      </c>
      <c r="FJ2" s="131" t="str">
        <f t="shared" si="2"/>
        <v/>
      </c>
      <c r="FK2" s="131" t="str">
        <f t="shared" si="2"/>
        <v/>
      </c>
      <c r="FL2" s="131" t="str">
        <f t="shared" si="2"/>
        <v/>
      </c>
      <c r="FM2" s="131" t="str">
        <f t="shared" si="2"/>
        <v/>
      </c>
      <c r="FN2" s="131" t="str">
        <f t="shared" si="2"/>
        <v/>
      </c>
      <c r="FO2" s="131" t="str">
        <f t="shared" si="2"/>
        <v/>
      </c>
      <c r="FP2" s="131" t="str">
        <f t="shared" si="2"/>
        <v/>
      </c>
      <c r="FQ2" s="131" t="str">
        <f t="shared" si="2"/>
        <v/>
      </c>
      <c r="FR2" s="131" t="str">
        <f t="shared" si="2"/>
        <v/>
      </c>
      <c r="FS2" s="131" t="str">
        <f t="shared" si="2"/>
        <v/>
      </c>
      <c r="FT2" s="131" t="str">
        <f t="shared" si="2"/>
        <v/>
      </c>
      <c r="FU2" s="131" t="str">
        <f t="shared" si="2"/>
        <v/>
      </c>
      <c r="FV2" s="131" t="str">
        <f t="shared" si="2"/>
        <v/>
      </c>
      <c r="FW2" s="131" t="str">
        <f t="shared" si="2"/>
        <v/>
      </c>
      <c r="FX2" s="131" t="str">
        <f t="shared" si="2"/>
        <v/>
      </c>
      <c r="FY2" s="131" t="str">
        <f t="shared" si="2"/>
        <v/>
      </c>
      <c r="FZ2" s="131" t="str">
        <f t="shared" si="2"/>
        <v/>
      </c>
      <c r="GA2" s="131" t="str">
        <f t="shared" si="2"/>
        <v/>
      </c>
      <c r="GB2" s="131" t="str">
        <f t="shared" si="2"/>
        <v/>
      </c>
      <c r="GC2" s="131" t="str">
        <f t="shared" si="2"/>
        <v/>
      </c>
      <c r="GD2" s="131" t="str">
        <f t="shared" si="2"/>
        <v/>
      </c>
      <c r="GE2" s="131" t="str">
        <f t="shared" si="2"/>
        <v/>
      </c>
      <c r="GF2" s="131" t="str">
        <f t="shared" si="2"/>
        <v/>
      </c>
      <c r="GG2" s="131" t="str">
        <f t="shared" si="2"/>
        <v/>
      </c>
      <c r="GH2" s="131" t="str">
        <f t="shared" si="2"/>
        <v/>
      </c>
      <c r="GI2" s="131" t="str">
        <f t="shared" si="2"/>
        <v/>
      </c>
      <c r="GJ2" s="131" t="str">
        <f t="shared" si="2"/>
        <v/>
      </c>
      <c r="GK2" s="131" t="str">
        <f t="shared" si="2"/>
        <v/>
      </c>
      <c r="GL2" s="131" t="str">
        <f t="shared" si="2"/>
        <v/>
      </c>
      <c r="GM2" s="131" t="str">
        <f t="shared" si="2"/>
        <v/>
      </c>
      <c r="GN2" s="131" t="str">
        <f t="shared" si="2"/>
        <v/>
      </c>
      <c r="GO2" s="131" t="str">
        <f t="shared" si="2"/>
        <v/>
      </c>
      <c r="GP2" s="131" t="str">
        <f t="shared" si="2"/>
        <v/>
      </c>
      <c r="GQ2" s="131" t="str">
        <f t="shared" si="2"/>
        <v/>
      </c>
      <c r="GR2" s="131" t="str">
        <f t="shared" si="2"/>
        <v/>
      </c>
      <c r="GS2" s="131" t="str">
        <f t="shared" si="2"/>
        <v/>
      </c>
      <c r="GT2" s="131" t="str">
        <f t="shared" si="2"/>
        <v/>
      </c>
      <c r="GU2" s="131" t="str">
        <f t="shared" si="2"/>
        <v/>
      </c>
      <c r="GV2" s="131" t="str">
        <f t="shared" si="2"/>
        <v/>
      </c>
      <c r="GW2" s="131" t="str">
        <f t="shared" si="2"/>
        <v/>
      </c>
      <c r="GX2" s="131" t="str">
        <f t="shared" si="2"/>
        <v/>
      </c>
      <c r="GY2" s="131" t="str">
        <f t="shared" si="2"/>
        <v/>
      </c>
      <c r="GZ2" s="131" t="str">
        <f t="shared" si="2"/>
        <v/>
      </c>
      <c r="HA2" s="131" t="str">
        <f t="shared" si="2"/>
        <v/>
      </c>
      <c r="HB2" s="131" t="str">
        <f t="shared" si="2"/>
        <v/>
      </c>
      <c r="HC2" s="131" t="str">
        <f t="shared" si="2"/>
        <v/>
      </c>
      <c r="HD2" s="131" t="str">
        <f t="shared" si="2"/>
        <v/>
      </c>
      <c r="HE2" s="131" t="str">
        <f t="shared" si="2"/>
        <v/>
      </c>
      <c r="HF2" s="131" t="str">
        <f t="shared" si="2"/>
        <v/>
      </c>
      <c r="HG2" s="131" t="str">
        <f t="shared" si="2"/>
        <v/>
      </c>
      <c r="HH2" s="131" t="str">
        <f t="shared" si="2"/>
        <v/>
      </c>
      <c r="HI2" s="131" t="str">
        <f t="shared" si="2"/>
        <v/>
      </c>
      <c r="HJ2" s="131" t="str">
        <f t="shared" si="2"/>
        <v/>
      </c>
      <c r="HK2" s="131" t="str">
        <f t="shared" si="2"/>
        <v/>
      </c>
      <c r="HL2" s="131" t="str">
        <f t="shared" si="2"/>
        <v/>
      </c>
      <c r="HM2" s="131" t="str">
        <f t="shared" si="2"/>
        <v/>
      </c>
      <c r="HN2" s="131" t="str">
        <f t="shared" si="2"/>
        <v/>
      </c>
      <c r="HO2" s="131" t="str">
        <f t="shared" si="2"/>
        <v/>
      </c>
      <c r="HP2" s="131" t="str">
        <f t="shared" si="2"/>
        <v/>
      </c>
      <c r="HQ2" s="131" t="str">
        <f t="shared" si="2"/>
        <v/>
      </c>
      <c r="HR2" s="131" t="str">
        <f t="shared" si="2"/>
        <v/>
      </c>
      <c r="HS2" s="131" t="str">
        <f t="shared" si="2"/>
        <v/>
      </c>
      <c r="HT2" s="131" t="str">
        <f t="shared" si="2"/>
        <v/>
      </c>
      <c r="HU2" s="131" t="str">
        <f t="shared" ref="HU2:IK2" si="3">IF(HU3="","",HT2+1)</f>
        <v/>
      </c>
      <c r="HV2" s="131" t="str">
        <f t="shared" si="3"/>
        <v/>
      </c>
      <c r="HW2" s="131" t="str">
        <f t="shared" si="3"/>
        <v/>
      </c>
      <c r="HX2" s="131" t="str">
        <f t="shared" si="3"/>
        <v/>
      </c>
      <c r="HY2" s="131" t="str">
        <f t="shared" si="3"/>
        <v/>
      </c>
      <c r="HZ2" s="131" t="str">
        <f t="shared" si="3"/>
        <v/>
      </c>
      <c r="IA2" s="131" t="str">
        <f t="shared" si="3"/>
        <v/>
      </c>
      <c r="IB2" s="131" t="str">
        <f t="shared" si="3"/>
        <v/>
      </c>
      <c r="IC2" s="131" t="str">
        <f t="shared" si="3"/>
        <v/>
      </c>
      <c r="ID2" s="131" t="str">
        <f t="shared" si="3"/>
        <v/>
      </c>
      <c r="IE2" s="131" t="str">
        <f t="shared" si="3"/>
        <v/>
      </c>
      <c r="IF2" s="131" t="str">
        <f t="shared" si="3"/>
        <v/>
      </c>
      <c r="IG2" s="131" t="str">
        <f t="shared" si="3"/>
        <v/>
      </c>
      <c r="IH2" s="131" t="str">
        <f t="shared" si="3"/>
        <v/>
      </c>
      <c r="II2" s="131" t="str">
        <f t="shared" si="3"/>
        <v/>
      </c>
      <c r="IJ2" s="131" t="str">
        <f t="shared" si="3"/>
        <v/>
      </c>
      <c r="IK2" s="131" t="str">
        <f t="shared" si="3"/>
        <v/>
      </c>
    </row>
    <row r="3" spans="1:245" s="137" customFormat="1" x14ac:dyDescent="0.2">
      <c r="A3" s="133" t="s">
        <v>123</v>
      </c>
      <c r="B3" s="134" t="s">
        <v>152</v>
      </c>
      <c r="C3" s="134" t="s">
        <v>154</v>
      </c>
      <c r="D3" s="135" t="s">
        <v>154</v>
      </c>
      <c r="E3" s="135" t="s">
        <v>154</v>
      </c>
      <c r="F3" s="136" t="s">
        <v>151</v>
      </c>
      <c r="G3" s="134"/>
      <c r="H3" s="134"/>
      <c r="I3" s="134"/>
      <c r="J3" s="134"/>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row>
    <row r="4" spans="1:245" s="137" customFormat="1" ht="51" x14ac:dyDescent="0.2">
      <c r="A4" s="133" t="s">
        <v>124</v>
      </c>
      <c r="B4" s="134" t="s">
        <v>411</v>
      </c>
      <c r="C4" s="134" t="s">
        <v>418</v>
      </c>
      <c r="D4" s="134" t="s">
        <v>419</v>
      </c>
      <c r="E4" s="134" t="s">
        <v>420</v>
      </c>
      <c r="F4" s="136" t="s">
        <v>421</v>
      </c>
      <c r="G4" s="134"/>
      <c r="H4" s="134"/>
      <c r="I4" s="134"/>
      <c r="J4" s="134"/>
      <c r="K4" s="135"/>
      <c r="L4" s="134"/>
      <c r="M4" s="134"/>
      <c r="N4" s="134"/>
      <c r="O4" s="135"/>
      <c r="P4" s="135"/>
      <c r="Q4" s="134"/>
      <c r="R4" s="134"/>
      <c r="S4" s="134"/>
      <c r="T4" s="134"/>
      <c r="U4" s="134"/>
      <c r="V4" s="134"/>
      <c r="W4" s="134"/>
      <c r="X4" s="139"/>
      <c r="Y4" s="134"/>
      <c r="Z4" s="135"/>
      <c r="AA4" s="134"/>
      <c r="AB4" s="134"/>
      <c r="AC4" s="135"/>
      <c r="AD4" s="135"/>
      <c r="AE4" s="135"/>
      <c r="AF4" s="135"/>
      <c r="AG4" s="135"/>
      <c r="AH4" s="135"/>
      <c r="AI4" s="135"/>
      <c r="AQ4" s="140"/>
      <c r="AR4" s="140"/>
      <c r="AS4" s="140"/>
      <c r="AT4" s="140"/>
      <c r="AU4" s="140"/>
      <c r="AV4" s="140"/>
      <c r="AW4" s="140"/>
      <c r="GA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row>
    <row r="5" spans="1:245" s="145" customFormat="1" x14ac:dyDescent="0.2">
      <c r="A5" s="141" t="s">
        <v>125</v>
      </c>
      <c r="B5" s="142" t="s">
        <v>412</v>
      </c>
      <c r="C5" s="142" t="s">
        <v>422</v>
      </c>
      <c r="D5" s="142" t="s">
        <v>423</v>
      </c>
      <c r="E5" s="143" t="s">
        <v>423</v>
      </c>
      <c r="F5" s="144" t="s">
        <v>424</v>
      </c>
      <c r="G5" s="142"/>
      <c r="H5" s="142"/>
      <c r="I5" s="142"/>
      <c r="J5" s="142"/>
      <c r="K5" s="142"/>
      <c r="L5" s="143"/>
      <c r="M5" s="142"/>
      <c r="N5" s="143"/>
      <c r="O5" s="143"/>
      <c r="P5" s="143"/>
      <c r="Q5" s="142"/>
      <c r="R5" s="143"/>
      <c r="S5" s="142"/>
      <c r="T5" s="143"/>
      <c r="U5" s="142"/>
      <c r="V5" s="143"/>
      <c r="W5" s="142"/>
      <c r="X5" s="143"/>
      <c r="Y5" s="142"/>
      <c r="Z5" s="142"/>
      <c r="AA5" s="143"/>
      <c r="AB5" s="143"/>
      <c r="AC5" s="143"/>
      <c r="AD5" s="143"/>
      <c r="AE5" s="143"/>
      <c r="AF5" s="143"/>
      <c r="AG5" s="143"/>
      <c r="AH5" s="143"/>
      <c r="AI5" s="143"/>
      <c r="DO5" s="146"/>
      <c r="GC5" s="147"/>
      <c r="GD5" s="147"/>
      <c r="GE5" s="147"/>
      <c r="GF5" s="147"/>
      <c r="GG5" s="147"/>
      <c r="GH5" s="147"/>
      <c r="GI5" s="147"/>
      <c r="GJ5" s="147"/>
      <c r="GK5" s="147"/>
      <c r="GL5" s="147"/>
      <c r="GM5" s="147"/>
      <c r="GN5" s="147"/>
      <c r="GO5" s="147"/>
      <c r="GP5" s="147"/>
      <c r="GQ5" s="147"/>
      <c r="GR5" s="147"/>
      <c r="GS5" s="147"/>
      <c r="GT5" s="147"/>
      <c r="GU5" s="147"/>
      <c r="GV5" s="147"/>
      <c r="GW5" s="148"/>
      <c r="GX5" s="147"/>
      <c r="GY5" s="147"/>
      <c r="GZ5" s="147"/>
      <c r="HA5" s="147"/>
      <c r="HB5" s="147"/>
    </row>
    <row r="6" spans="1:245" s="145" customFormat="1" x14ac:dyDescent="0.2">
      <c r="A6" s="141" t="s">
        <v>126</v>
      </c>
      <c r="B6" s="142"/>
      <c r="C6" s="142"/>
      <c r="D6" s="143"/>
      <c r="E6" s="143"/>
      <c r="F6" s="144"/>
      <c r="G6" s="142"/>
      <c r="H6" s="142"/>
      <c r="I6" s="142"/>
      <c r="J6" s="142"/>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row>
    <row r="7" spans="1:245" s="152" customFormat="1" x14ac:dyDescent="0.2">
      <c r="A7" s="133" t="s">
        <v>127</v>
      </c>
      <c r="B7" s="149" t="s">
        <v>413</v>
      </c>
      <c r="C7" s="149" t="s">
        <v>425</v>
      </c>
      <c r="D7" s="149" t="s">
        <v>426</v>
      </c>
      <c r="E7" s="150" t="s">
        <v>427</v>
      </c>
      <c r="F7" s="151" t="s">
        <v>428</v>
      </c>
      <c r="G7" s="149"/>
      <c r="H7" s="149"/>
      <c r="I7" s="149"/>
      <c r="J7" s="149"/>
      <c r="K7" s="150"/>
      <c r="L7" s="150"/>
      <c r="M7" s="149"/>
      <c r="N7" s="150"/>
      <c r="O7" s="150"/>
      <c r="P7" s="150"/>
      <c r="Q7" s="149"/>
      <c r="R7" s="150"/>
      <c r="S7" s="149"/>
      <c r="T7" s="150"/>
      <c r="U7" s="150"/>
      <c r="V7" s="150"/>
      <c r="W7" s="150"/>
      <c r="X7" s="150"/>
      <c r="Y7" s="150"/>
      <c r="Z7" s="150"/>
      <c r="AA7" s="150"/>
      <c r="AB7" s="150"/>
      <c r="AC7" s="150"/>
      <c r="AD7" s="150"/>
      <c r="AE7" s="150"/>
      <c r="AF7" s="150"/>
      <c r="AG7" s="150"/>
      <c r="AH7" s="150"/>
      <c r="AI7" s="150"/>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row>
    <row r="8" spans="1:245" s="152" customFormat="1" x14ac:dyDescent="0.2">
      <c r="A8" s="133" t="s">
        <v>128</v>
      </c>
      <c r="B8" s="149"/>
      <c r="C8" s="149" t="s">
        <v>429</v>
      </c>
      <c r="D8" s="150"/>
      <c r="E8" s="150"/>
      <c r="F8" s="151"/>
      <c r="G8" s="149"/>
      <c r="H8" s="149"/>
      <c r="I8" s="149"/>
      <c r="J8" s="149"/>
      <c r="K8" s="150"/>
      <c r="L8" s="150"/>
      <c r="M8" s="150"/>
      <c r="N8" s="149"/>
      <c r="O8" s="150"/>
      <c r="P8" s="150"/>
      <c r="Q8" s="150"/>
      <c r="R8" s="150"/>
      <c r="S8" s="149"/>
      <c r="T8" s="150"/>
      <c r="U8" s="150"/>
      <c r="V8" s="150"/>
      <c r="W8" s="150"/>
      <c r="X8" s="150"/>
      <c r="Y8" s="150"/>
      <c r="Z8" s="150"/>
      <c r="AA8" s="150"/>
      <c r="AB8" s="150"/>
      <c r="AC8" s="150"/>
      <c r="AD8" s="150"/>
      <c r="AE8" s="150"/>
      <c r="AF8" s="150"/>
      <c r="AG8" s="150"/>
      <c r="AH8" s="150"/>
      <c r="AI8" s="150"/>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row>
    <row r="9" spans="1:245" s="145" customFormat="1" x14ac:dyDescent="0.2">
      <c r="A9" s="141" t="s">
        <v>129</v>
      </c>
      <c r="B9" s="142"/>
      <c r="C9" s="154"/>
      <c r="D9" s="154"/>
      <c r="E9" s="143"/>
      <c r="F9" s="144"/>
      <c r="G9" s="142"/>
      <c r="H9" s="142"/>
      <c r="I9" s="142"/>
      <c r="J9" s="142"/>
      <c r="K9" s="143"/>
      <c r="L9" s="142"/>
      <c r="M9" s="142"/>
      <c r="N9" s="143"/>
      <c r="O9" s="143"/>
      <c r="P9" s="143"/>
      <c r="Q9" s="154"/>
      <c r="R9" s="143"/>
      <c r="S9" s="142"/>
      <c r="T9" s="142"/>
      <c r="U9" s="142"/>
      <c r="V9" s="143"/>
      <c r="W9" s="143"/>
      <c r="X9" s="143"/>
      <c r="Y9" s="143"/>
      <c r="Z9" s="143"/>
      <c r="AA9" s="143"/>
      <c r="AB9" s="143"/>
      <c r="AC9" s="143"/>
      <c r="AD9" s="143"/>
      <c r="AE9" s="143"/>
      <c r="AF9" s="143"/>
      <c r="AG9" s="143"/>
      <c r="AH9" s="143"/>
      <c r="AI9" s="143"/>
      <c r="AY9" s="146"/>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row>
    <row r="10" spans="1:245" s="145" customFormat="1" ht="25.5" x14ac:dyDescent="0.2">
      <c r="A10" s="141" t="s">
        <v>130</v>
      </c>
      <c r="B10" s="142" t="s">
        <v>414</v>
      </c>
      <c r="C10" s="142" t="s">
        <v>430</v>
      </c>
      <c r="D10" s="142" t="s">
        <v>423</v>
      </c>
      <c r="E10" s="143" t="s">
        <v>423</v>
      </c>
      <c r="F10" s="144" t="s">
        <v>431</v>
      </c>
      <c r="G10" s="142"/>
      <c r="H10" s="142"/>
      <c r="I10" s="142"/>
      <c r="J10" s="142"/>
      <c r="K10" s="143"/>
      <c r="L10" s="143"/>
      <c r="M10" s="143"/>
      <c r="N10" s="143"/>
      <c r="O10" s="143"/>
      <c r="P10" s="143"/>
      <c r="Q10" s="142"/>
      <c r="R10" s="143"/>
      <c r="S10" s="143"/>
      <c r="T10" s="143"/>
      <c r="U10" s="143"/>
      <c r="V10" s="143"/>
      <c r="W10" s="143"/>
      <c r="X10" s="143"/>
      <c r="Y10" s="143"/>
      <c r="Z10" s="143"/>
      <c r="AA10" s="143"/>
      <c r="AB10" s="143"/>
      <c r="AC10" s="143"/>
      <c r="AD10" s="143"/>
      <c r="AE10" s="143"/>
      <c r="AF10" s="143"/>
      <c r="AG10" s="143"/>
      <c r="AH10" s="143"/>
      <c r="AI10" s="143"/>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row>
    <row r="11" spans="1:245" s="152" customFormat="1" x14ac:dyDescent="0.2">
      <c r="A11" s="133" t="s">
        <v>131</v>
      </c>
      <c r="B11" s="149"/>
      <c r="C11" s="149"/>
      <c r="D11" s="150" t="s">
        <v>432</v>
      </c>
      <c r="E11" s="150" t="s">
        <v>433</v>
      </c>
      <c r="F11" s="151"/>
      <c r="G11" s="149"/>
      <c r="H11" s="149"/>
      <c r="I11" s="149"/>
      <c r="J11" s="149"/>
      <c r="K11" s="150"/>
      <c r="L11" s="150"/>
      <c r="M11" s="150"/>
      <c r="N11" s="150"/>
      <c r="O11" s="150"/>
      <c r="P11" s="150"/>
      <c r="Q11" s="150"/>
      <c r="R11" s="150"/>
      <c r="S11" s="149"/>
      <c r="T11" s="150"/>
      <c r="U11" s="150"/>
      <c r="V11" s="150"/>
      <c r="W11" s="150"/>
      <c r="X11" s="149"/>
      <c r="Y11" s="150"/>
      <c r="Z11" s="150"/>
      <c r="AA11" s="150"/>
      <c r="AB11" s="150"/>
      <c r="AC11" s="150"/>
      <c r="AD11" s="150"/>
      <c r="AE11" s="150"/>
      <c r="AF11" s="150"/>
      <c r="AG11" s="150"/>
      <c r="AH11" s="150"/>
      <c r="AI11" s="150"/>
      <c r="GC11" s="153"/>
      <c r="GD11" s="153"/>
      <c r="GE11" s="153"/>
      <c r="GF11" s="153"/>
      <c r="GG11" s="153"/>
      <c r="GH11" s="153"/>
      <c r="GI11" s="153"/>
      <c r="GJ11" s="153"/>
      <c r="GK11" s="153"/>
      <c r="GL11" s="153"/>
      <c r="GM11" s="153"/>
      <c r="GN11" s="153"/>
      <c r="GO11" s="153"/>
      <c r="GP11" s="153"/>
      <c r="GQ11" s="153"/>
      <c r="GR11" s="153"/>
      <c r="GS11" s="153"/>
      <c r="GT11" s="153"/>
      <c r="GU11" s="153"/>
      <c r="GV11" s="153"/>
      <c r="GW11" s="153"/>
      <c r="GX11" s="153"/>
      <c r="GY11" s="153"/>
      <c r="GZ11" s="153"/>
      <c r="HA11" s="153"/>
      <c r="HB11" s="153"/>
    </row>
    <row r="12" spans="1:245" s="152" customFormat="1" ht="25.5" x14ac:dyDescent="0.2">
      <c r="A12" s="133" t="s">
        <v>132</v>
      </c>
      <c r="B12" s="149"/>
      <c r="C12" s="149"/>
      <c r="D12" s="150" t="s">
        <v>434</v>
      </c>
      <c r="E12" s="150" t="s">
        <v>435</v>
      </c>
      <c r="F12" s="151"/>
      <c r="G12" s="149"/>
      <c r="H12" s="149"/>
      <c r="I12" s="149"/>
      <c r="J12" s="149"/>
      <c r="K12" s="150"/>
      <c r="L12" s="150"/>
      <c r="M12" s="150"/>
      <c r="N12" s="150"/>
      <c r="O12" s="150"/>
      <c r="P12" s="150"/>
      <c r="Q12" s="150"/>
      <c r="R12" s="150"/>
      <c r="S12" s="149"/>
      <c r="T12" s="150"/>
      <c r="U12" s="150"/>
      <c r="V12" s="150"/>
      <c r="W12" s="150"/>
      <c r="X12" s="149"/>
      <c r="Y12" s="150"/>
      <c r="Z12" s="150"/>
      <c r="AA12" s="150"/>
      <c r="AB12" s="150"/>
      <c r="AC12" s="150"/>
      <c r="AD12" s="150"/>
      <c r="AE12" s="150"/>
      <c r="AF12" s="150"/>
      <c r="AG12" s="150"/>
      <c r="AH12" s="150"/>
      <c r="AI12" s="150"/>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row>
    <row r="13" spans="1:245" s="145" customFormat="1" x14ac:dyDescent="0.2">
      <c r="A13" s="141" t="s">
        <v>133</v>
      </c>
      <c r="B13" s="142"/>
      <c r="C13" s="142"/>
      <c r="D13" s="143"/>
      <c r="E13" s="143"/>
      <c r="F13" s="144"/>
      <c r="G13" s="142"/>
      <c r="H13" s="142"/>
      <c r="I13" s="142"/>
      <c r="J13" s="142"/>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row>
    <row r="14" spans="1:245" s="145" customFormat="1" x14ac:dyDescent="0.2">
      <c r="A14" s="141" t="s">
        <v>134</v>
      </c>
      <c r="B14" s="142"/>
      <c r="C14" s="142"/>
      <c r="D14" s="143"/>
      <c r="E14" s="143"/>
      <c r="F14" s="144"/>
      <c r="G14" s="142"/>
      <c r="H14" s="142"/>
      <c r="I14" s="142"/>
      <c r="J14" s="142"/>
      <c r="K14" s="143"/>
      <c r="L14" s="143"/>
      <c r="M14" s="143"/>
      <c r="N14" s="142"/>
      <c r="O14" s="143"/>
      <c r="P14" s="143"/>
      <c r="Q14" s="143"/>
      <c r="R14" s="143"/>
      <c r="S14" s="143"/>
      <c r="T14" s="143"/>
      <c r="U14" s="143"/>
      <c r="V14" s="143"/>
      <c r="W14" s="143"/>
      <c r="X14" s="143"/>
      <c r="Y14" s="143"/>
      <c r="Z14" s="143"/>
      <c r="AA14" s="143"/>
      <c r="AB14" s="143"/>
      <c r="AC14" s="143"/>
      <c r="AD14" s="143"/>
      <c r="AE14" s="143"/>
      <c r="AF14" s="143"/>
      <c r="AG14" s="143"/>
      <c r="AH14" s="143"/>
      <c r="AI14" s="143"/>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row>
    <row r="15" spans="1:245" s="137" customFormat="1" x14ac:dyDescent="0.2">
      <c r="A15" s="133" t="s">
        <v>135</v>
      </c>
      <c r="B15" s="134"/>
      <c r="C15" s="134"/>
      <c r="D15" s="135"/>
      <c r="E15" s="135"/>
      <c r="F15" s="136"/>
      <c r="G15" s="134"/>
      <c r="H15" s="134"/>
      <c r="I15" s="134"/>
      <c r="J15" s="134"/>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row>
    <row r="16" spans="1:245" s="152" customFormat="1" x14ac:dyDescent="0.2">
      <c r="A16" s="133" t="s">
        <v>136</v>
      </c>
      <c r="B16" s="149"/>
      <c r="C16" s="149"/>
      <c r="D16" s="150"/>
      <c r="E16" s="150"/>
      <c r="F16" s="151"/>
      <c r="G16" s="149"/>
      <c r="H16" s="149"/>
      <c r="I16" s="149"/>
      <c r="J16" s="149"/>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CC16" s="137"/>
      <c r="GC16" s="153"/>
      <c r="GD16" s="153"/>
      <c r="GE16" s="153"/>
      <c r="GF16" s="153"/>
      <c r="GG16" s="153"/>
      <c r="GH16" s="153"/>
      <c r="GI16" s="153"/>
      <c r="GJ16" s="153"/>
      <c r="GK16" s="153"/>
      <c r="GL16" s="153"/>
      <c r="GM16" s="153"/>
      <c r="GN16" s="153"/>
      <c r="GO16" s="153"/>
      <c r="GP16" s="153"/>
      <c r="GQ16" s="153"/>
      <c r="GR16" s="153"/>
      <c r="GS16" s="153"/>
      <c r="GT16" s="153"/>
      <c r="GU16" s="153"/>
      <c r="GV16" s="153"/>
      <c r="GW16" s="153"/>
      <c r="GX16" s="153"/>
      <c r="GY16" s="153"/>
      <c r="GZ16" s="153"/>
      <c r="HA16" s="153"/>
      <c r="HB16" s="153"/>
    </row>
    <row r="17" spans="1:210" s="158" customFormat="1" x14ac:dyDescent="0.2">
      <c r="A17" s="141" t="s">
        <v>137</v>
      </c>
      <c r="B17" s="155"/>
      <c r="C17" s="155"/>
      <c r="D17" s="156"/>
      <c r="E17" s="156"/>
      <c r="F17" s="157"/>
      <c r="G17" s="155"/>
      <c r="H17" s="155"/>
      <c r="I17" s="155"/>
      <c r="J17" s="155"/>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GC17" s="159"/>
      <c r="GD17" s="159"/>
      <c r="GE17" s="159"/>
      <c r="GF17" s="159"/>
      <c r="GG17" s="159"/>
      <c r="GH17" s="159"/>
      <c r="GI17" s="159"/>
      <c r="GJ17" s="159"/>
      <c r="GK17" s="159"/>
      <c r="GL17" s="159"/>
      <c r="GM17" s="159"/>
      <c r="GN17" s="159"/>
      <c r="GO17" s="159"/>
      <c r="GP17" s="159"/>
      <c r="GQ17" s="159"/>
      <c r="GR17" s="159"/>
      <c r="GS17" s="159"/>
      <c r="GT17" s="159"/>
      <c r="GU17" s="159"/>
      <c r="GV17" s="159"/>
      <c r="GW17" s="159"/>
      <c r="GX17" s="159"/>
      <c r="GY17" s="159"/>
      <c r="GZ17" s="159"/>
      <c r="HA17" s="159"/>
      <c r="HB17" s="159"/>
    </row>
    <row r="18" spans="1:210" s="158" customFormat="1" x14ac:dyDescent="0.2">
      <c r="A18" s="141" t="s">
        <v>138</v>
      </c>
      <c r="B18" s="155"/>
      <c r="C18" s="155"/>
      <c r="D18" s="156"/>
      <c r="E18" s="156"/>
      <c r="F18" s="157"/>
      <c r="G18" s="155"/>
      <c r="H18" s="155"/>
      <c r="I18" s="155"/>
      <c r="J18" s="155"/>
      <c r="K18" s="156"/>
      <c r="L18" s="156"/>
      <c r="M18" s="156"/>
      <c r="N18" s="156"/>
      <c r="O18" s="156"/>
      <c r="P18" s="156"/>
      <c r="Q18" s="156"/>
      <c r="R18" s="156"/>
      <c r="S18" s="156"/>
      <c r="T18" s="156"/>
      <c r="U18" s="156"/>
      <c r="V18" s="156"/>
      <c r="W18" s="156"/>
      <c r="X18" s="160"/>
      <c r="Y18" s="156"/>
      <c r="Z18" s="156"/>
      <c r="AA18" s="156"/>
      <c r="AB18" s="156"/>
      <c r="AC18" s="156"/>
      <c r="AD18" s="156"/>
      <c r="AE18" s="156"/>
      <c r="AF18" s="156"/>
      <c r="AG18" s="156"/>
      <c r="AH18" s="156"/>
      <c r="AI18" s="156"/>
      <c r="GC18" s="159"/>
      <c r="GD18" s="159"/>
      <c r="GE18" s="159"/>
      <c r="GF18" s="159"/>
      <c r="GG18" s="159"/>
      <c r="GH18" s="159"/>
      <c r="GI18" s="159"/>
      <c r="GJ18" s="159"/>
      <c r="GK18" s="159"/>
      <c r="GL18" s="159"/>
      <c r="GM18" s="159"/>
      <c r="GN18" s="159"/>
      <c r="GO18" s="159"/>
      <c r="GP18" s="159"/>
      <c r="GQ18" s="159"/>
      <c r="GR18" s="159"/>
      <c r="GS18" s="159"/>
      <c r="GT18" s="159"/>
      <c r="GU18" s="159"/>
      <c r="GV18" s="159"/>
      <c r="GW18" s="159"/>
      <c r="GX18" s="159"/>
      <c r="GY18" s="159"/>
      <c r="GZ18" s="159"/>
      <c r="HA18" s="159"/>
      <c r="HB18" s="159"/>
    </row>
    <row r="19" spans="1:210" s="137" customFormat="1" x14ac:dyDescent="0.2">
      <c r="A19" s="133" t="s">
        <v>139</v>
      </c>
      <c r="B19" s="134"/>
      <c r="C19" s="134"/>
      <c r="D19" s="135"/>
      <c r="E19" s="135"/>
      <c r="F19" s="136"/>
      <c r="G19" s="134"/>
      <c r="H19" s="134"/>
      <c r="I19" s="134"/>
      <c r="J19" s="134"/>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row>
    <row r="20" spans="1:210" s="165" customFormat="1" x14ac:dyDescent="0.25">
      <c r="A20" s="161" t="s">
        <v>140</v>
      </c>
      <c r="B20" s="162"/>
      <c r="C20" s="162" t="s">
        <v>141</v>
      </c>
      <c r="D20" s="163"/>
      <c r="E20" s="162"/>
      <c r="F20" s="276" t="s">
        <v>250</v>
      </c>
      <c r="G20" s="162"/>
      <c r="H20" s="162"/>
      <c r="I20" s="162"/>
      <c r="J20" s="162"/>
      <c r="K20" s="163"/>
      <c r="L20" s="163"/>
      <c r="M20" s="164"/>
      <c r="N20" s="163"/>
      <c r="P20" s="166"/>
      <c r="Q20" s="163"/>
      <c r="R20" s="163"/>
      <c r="T20" s="163"/>
      <c r="U20" s="163"/>
      <c r="V20" s="163"/>
      <c r="W20" s="163"/>
      <c r="X20" s="163"/>
      <c r="Y20" s="163"/>
      <c r="Z20" s="163"/>
      <c r="AA20" s="166"/>
      <c r="AB20" s="166"/>
      <c r="AC20" s="166"/>
      <c r="AD20" s="166"/>
      <c r="AE20" s="166"/>
      <c r="AF20" s="166"/>
      <c r="AG20" s="166"/>
      <c r="AH20" s="166"/>
      <c r="AI20" s="166"/>
      <c r="AJ20" s="166"/>
      <c r="AK20" s="166"/>
      <c r="AL20" s="166"/>
      <c r="AM20" s="166"/>
      <c r="AN20" s="166"/>
      <c r="AO20" s="166"/>
      <c r="AP20" s="166"/>
      <c r="AQ20" s="166"/>
      <c r="AR20" s="166"/>
      <c r="AS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X20" s="166"/>
      <c r="BY20" s="166"/>
      <c r="BZ20" s="166"/>
      <c r="CA20" s="166"/>
      <c r="CB20" s="166"/>
      <c r="CC20" s="166"/>
      <c r="CD20" s="166"/>
      <c r="CE20" s="166"/>
      <c r="CF20" s="166"/>
      <c r="CG20" s="166"/>
      <c r="CH20" s="166"/>
      <c r="CI20" s="166"/>
      <c r="CK20" s="166"/>
      <c r="CL20" s="166"/>
      <c r="CN20" s="166"/>
      <c r="CO20" s="166"/>
      <c r="CP20" s="166"/>
      <c r="CQ20" s="166"/>
      <c r="CR20" s="166"/>
      <c r="CS20" s="166"/>
      <c r="CT20" s="166"/>
      <c r="CU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GC20" s="164"/>
      <c r="GE20" s="164"/>
      <c r="GI20" s="164"/>
      <c r="GJ20" s="164"/>
      <c r="GK20" s="164"/>
      <c r="GM20" s="164"/>
      <c r="GN20" s="164"/>
      <c r="GO20" s="164"/>
      <c r="GP20" s="164"/>
      <c r="GQ20" s="164"/>
      <c r="GR20" s="164"/>
      <c r="GS20" s="164"/>
      <c r="GT20" s="164"/>
      <c r="GU20" s="164"/>
      <c r="GV20" s="164"/>
      <c r="GW20" s="164"/>
      <c r="GX20" s="164"/>
      <c r="GY20" s="164"/>
      <c r="GZ20" s="164"/>
      <c r="HA20" s="164"/>
      <c r="HB20" s="164"/>
    </row>
    <row r="21" spans="1:210" s="149" customFormat="1" ht="25.5" x14ac:dyDescent="0.25">
      <c r="A21" s="167" t="s">
        <v>142</v>
      </c>
      <c r="B21" s="168"/>
      <c r="C21" s="168"/>
      <c r="D21" s="169"/>
      <c r="E21" s="168"/>
      <c r="F21" s="170"/>
      <c r="G21" s="168"/>
      <c r="H21" s="168"/>
      <c r="I21" s="168"/>
      <c r="J21" s="168"/>
      <c r="K21" s="169"/>
      <c r="L21" s="169"/>
      <c r="M21" s="171"/>
      <c r="N21" s="169"/>
      <c r="P21" s="172"/>
      <c r="Q21" s="169"/>
      <c r="R21" s="169"/>
      <c r="T21" s="169"/>
      <c r="U21" s="169"/>
      <c r="V21" s="169"/>
      <c r="W21" s="169"/>
      <c r="X21" s="169"/>
      <c r="Y21" s="169"/>
      <c r="Z21" s="169"/>
      <c r="AA21" s="172"/>
      <c r="AB21" s="172"/>
      <c r="AC21" s="172"/>
      <c r="AD21" s="172"/>
      <c r="AE21" s="172"/>
      <c r="AF21" s="172"/>
      <c r="AG21" s="172"/>
      <c r="AH21" s="172"/>
      <c r="AI21" s="172"/>
      <c r="AJ21" s="172"/>
      <c r="AK21" s="172"/>
      <c r="AL21" s="172"/>
      <c r="AM21" s="172"/>
      <c r="AN21" s="172"/>
      <c r="AO21" s="172"/>
      <c r="AP21" s="172"/>
      <c r="AQ21" s="172"/>
      <c r="AR21" s="172"/>
      <c r="AS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X21" s="172"/>
      <c r="BY21" s="172"/>
      <c r="BZ21" s="172"/>
      <c r="CA21" s="172"/>
      <c r="CB21" s="172"/>
      <c r="CC21" s="172"/>
      <c r="CD21" s="172"/>
      <c r="CE21" s="172"/>
      <c r="CF21" s="172"/>
      <c r="CG21" s="172"/>
      <c r="CH21" s="172"/>
      <c r="CI21" s="172"/>
      <c r="CK21" s="172"/>
      <c r="CL21" s="172"/>
      <c r="CN21" s="172"/>
      <c r="CO21" s="172"/>
      <c r="CP21" s="172"/>
      <c r="CQ21" s="172"/>
      <c r="CR21" s="172"/>
      <c r="CS21" s="172"/>
      <c r="CT21" s="172"/>
      <c r="CU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GC21" s="171"/>
      <c r="GE21" s="171"/>
      <c r="GI21" s="171"/>
      <c r="GJ21" s="171"/>
      <c r="GK21" s="171"/>
      <c r="GM21" s="171"/>
      <c r="GN21" s="171"/>
      <c r="GO21" s="171"/>
      <c r="GP21" s="171"/>
      <c r="GQ21" s="171"/>
      <c r="GR21" s="171"/>
      <c r="GS21" s="171"/>
      <c r="GT21" s="171"/>
      <c r="GU21" s="171"/>
      <c r="GV21" s="171"/>
      <c r="GW21" s="171"/>
      <c r="GX21" s="171"/>
      <c r="GY21" s="171"/>
      <c r="GZ21" s="171"/>
      <c r="HA21" s="171"/>
      <c r="HB21" s="171"/>
    </row>
    <row r="22" spans="1:210" s="145" customFormat="1" x14ac:dyDescent="0.2">
      <c r="A22" s="141" t="s">
        <v>143</v>
      </c>
      <c r="B22" s="142" t="s">
        <v>89</v>
      </c>
      <c r="C22" s="142" t="s">
        <v>89</v>
      </c>
      <c r="D22" s="143" t="s">
        <v>89</v>
      </c>
      <c r="E22" s="143" t="s">
        <v>89</v>
      </c>
      <c r="F22" s="144" t="s">
        <v>89</v>
      </c>
      <c r="G22" s="142"/>
      <c r="H22" s="142"/>
      <c r="I22" s="142"/>
      <c r="J22" s="142"/>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c r="GY22" s="147"/>
      <c r="GZ22" s="147"/>
      <c r="HA22" s="147"/>
      <c r="HB22" s="147"/>
    </row>
    <row r="23" spans="1:210" s="158" customFormat="1" ht="25.5" x14ac:dyDescent="0.2">
      <c r="A23" s="141" t="s">
        <v>144</v>
      </c>
      <c r="B23" s="155" t="s">
        <v>413</v>
      </c>
      <c r="C23" s="155" t="s">
        <v>425</v>
      </c>
      <c r="D23" s="155" t="s">
        <v>426</v>
      </c>
      <c r="E23" s="156" t="s">
        <v>427</v>
      </c>
      <c r="F23" s="157" t="s">
        <v>428</v>
      </c>
      <c r="G23" s="142"/>
      <c r="H23" s="155"/>
      <c r="I23" s="155"/>
      <c r="J23" s="155"/>
      <c r="K23" s="143"/>
      <c r="L23" s="156"/>
      <c r="M23" s="142"/>
      <c r="N23" s="156"/>
      <c r="O23" s="156"/>
      <c r="P23" s="156"/>
      <c r="Q23" s="155"/>
      <c r="R23" s="156"/>
      <c r="S23" s="155"/>
      <c r="T23" s="156"/>
      <c r="U23" s="156"/>
      <c r="V23" s="156"/>
      <c r="W23" s="156"/>
      <c r="X23" s="155"/>
      <c r="Y23" s="156"/>
      <c r="Z23" s="156"/>
      <c r="AA23" s="156"/>
      <c r="AB23" s="156"/>
      <c r="AC23" s="156"/>
      <c r="AD23" s="156"/>
      <c r="AE23" s="156"/>
      <c r="AF23" s="156"/>
      <c r="AG23" s="156"/>
      <c r="AH23" s="156"/>
      <c r="AI23" s="156"/>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row>
    <row r="24" spans="1:210" s="152" customFormat="1" ht="25.5" x14ac:dyDescent="0.2">
      <c r="A24" s="133" t="s">
        <v>145</v>
      </c>
      <c r="B24" s="149" t="s">
        <v>415</v>
      </c>
      <c r="C24" s="134" t="s">
        <v>436</v>
      </c>
      <c r="D24" s="135" t="s">
        <v>436</v>
      </c>
      <c r="E24" s="150" t="s">
        <v>436</v>
      </c>
      <c r="F24" s="151" t="s">
        <v>437</v>
      </c>
      <c r="G24" s="134"/>
      <c r="H24" s="149"/>
      <c r="I24" s="149"/>
      <c r="J24" s="149"/>
      <c r="K24" s="135"/>
      <c r="L24" s="150"/>
      <c r="M24" s="134"/>
      <c r="N24" s="150"/>
      <c r="O24" s="150"/>
      <c r="P24" s="150"/>
      <c r="Q24" s="135"/>
      <c r="R24" s="150"/>
      <c r="S24" s="134"/>
      <c r="T24" s="150"/>
      <c r="U24" s="150"/>
      <c r="V24" s="150"/>
      <c r="W24" s="150"/>
      <c r="X24" s="150"/>
      <c r="Y24" s="150"/>
      <c r="Z24" s="150"/>
      <c r="AA24" s="150"/>
      <c r="AB24" s="150"/>
      <c r="AC24" s="150"/>
      <c r="AD24" s="150"/>
      <c r="AE24" s="150"/>
      <c r="AF24" s="150"/>
      <c r="AG24" s="150"/>
      <c r="AH24" s="150"/>
      <c r="AI24" s="150"/>
      <c r="GC24" s="153"/>
      <c r="GD24" s="153"/>
      <c r="GE24" s="153"/>
      <c r="GF24" s="153"/>
      <c r="GG24" s="153"/>
      <c r="GH24" s="153"/>
      <c r="GI24" s="153"/>
      <c r="GJ24" s="153"/>
      <c r="GK24" s="153"/>
      <c r="GL24" s="153"/>
      <c r="GM24" s="153"/>
      <c r="GN24" s="153"/>
      <c r="GO24" s="153"/>
      <c r="GP24" s="153"/>
      <c r="GQ24" s="153"/>
      <c r="GR24" s="153"/>
      <c r="GS24" s="153"/>
      <c r="GT24" s="153"/>
      <c r="GU24" s="153"/>
      <c r="GV24" s="153"/>
      <c r="GW24" s="153"/>
      <c r="GX24" s="153"/>
      <c r="GY24" s="153"/>
      <c r="GZ24" s="153"/>
      <c r="HA24" s="153"/>
      <c r="HB24" s="153"/>
    </row>
    <row r="25" spans="1:210" s="137" customFormat="1" x14ac:dyDescent="0.2">
      <c r="A25" s="133" t="s">
        <v>146</v>
      </c>
      <c r="B25" s="134"/>
      <c r="C25" s="134" t="s">
        <v>438</v>
      </c>
      <c r="D25" s="134"/>
      <c r="E25" s="135"/>
      <c r="F25" s="136"/>
      <c r="G25" s="134"/>
      <c r="H25" s="134"/>
      <c r="I25" s="134"/>
      <c r="J25" s="134"/>
      <c r="K25" s="135"/>
      <c r="L25" s="135"/>
      <c r="M25" s="134"/>
      <c r="N25" s="135"/>
      <c r="O25" s="135"/>
      <c r="P25" s="135"/>
      <c r="Q25" s="134"/>
      <c r="R25" s="135"/>
      <c r="S25" s="134"/>
      <c r="T25" s="135"/>
      <c r="U25" s="135"/>
      <c r="V25" s="135"/>
      <c r="W25" s="135"/>
      <c r="X25" s="135"/>
      <c r="Y25" s="135"/>
      <c r="Z25" s="135"/>
      <c r="AA25" s="135"/>
      <c r="AB25" s="135"/>
      <c r="AC25" s="135"/>
      <c r="AD25" s="135"/>
      <c r="AE25" s="135"/>
      <c r="AF25" s="135"/>
      <c r="AG25" s="135"/>
      <c r="AH25" s="135"/>
      <c r="AI25" s="135"/>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row>
    <row r="26" spans="1:210" s="145" customFormat="1" ht="103.5" customHeight="1" x14ac:dyDescent="0.2">
      <c r="A26" s="146" t="s">
        <v>147</v>
      </c>
      <c r="B26" s="142" t="s">
        <v>416</v>
      </c>
      <c r="C26" s="142" t="s">
        <v>439</v>
      </c>
      <c r="D26" s="142" t="s">
        <v>440</v>
      </c>
      <c r="E26" s="142" t="s">
        <v>441</v>
      </c>
      <c r="F26" s="173" t="s">
        <v>442</v>
      </c>
      <c r="G26" s="142"/>
      <c r="H26" s="142"/>
      <c r="I26" s="142"/>
      <c r="J26" s="142"/>
      <c r="K26" s="174"/>
      <c r="L26" s="142"/>
      <c r="M26" s="142"/>
      <c r="N26" s="142"/>
      <c r="O26" s="142"/>
      <c r="P26" s="142"/>
      <c r="Q26" s="142"/>
      <c r="R26" s="142"/>
      <c r="S26" s="142"/>
      <c r="T26" s="142"/>
      <c r="U26" s="142"/>
      <c r="V26" s="142"/>
      <c r="W26" s="142"/>
      <c r="X26" s="142"/>
      <c r="Y26" s="142"/>
      <c r="Z26" s="142"/>
      <c r="AA26" s="175"/>
      <c r="AB26" s="175"/>
      <c r="AC26" s="175"/>
      <c r="AD26" s="142"/>
      <c r="AE26" s="175"/>
      <c r="AF26" s="175"/>
      <c r="AG26" s="175"/>
      <c r="AH26" s="175"/>
      <c r="AI26" s="175"/>
      <c r="AJ26" s="146"/>
      <c r="AK26" s="176"/>
      <c r="AL26" s="176"/>
      <c r="AM26" s="176"/>
      <c r="AN26" s="176"/>
      <c r="AO26" s="176"/>
      <c r="AP26" s="176"/>
      <c r="AQ26" s="176"/>
      <c r="AR26" s="176"/>
      <c r="AS26" s="176"/>
      <c r="AU26" s="146"/>
      <c r="AV26" s="146"/>
      <c r="AW26" s="146"/>
      <c r="AX26" s="146"/>
      <c r="BL26" s="176"/>
      <c r="DS26" s="146"/>
      <c r="DT26" s="146"/>
      <c r="GC26" s="147"/>
      <c r="GD26" s="147"/>
      <c r="GE26" s="147"/>
      <c r="GF26" s="147"/>
      <c r="GG26" s="147"/>
      <c r="GH26" s="147"/>
      <c r="GI26" s="147"/>
      <c r="GJ26" s="147"/>
      <c r="GK26" s="148"/>
      <c r="GL26" s="147"/>
      <c r="GM26" s="147"/>
      <c r="GN26" s="147"/>
      <c r="GO26" s="147"/>
      <c r="GP26" s="147"/>
      <c r="GQ26" s="147"/>
      <c r="GR26" s="147"/>
      <c r="GS26" s="147"/>
      <c r="GT26" s="147"/>
      <c r="GU26" s="147"/>
      <c r="GV26" s="147"/>
      <c r="GW26" s="147"/>
      <c r="GX26" s="147"/>
      <c r="GY26" s="147"/>
      <c r="GZ26" s="147"/>
      <c r="HA26" s="177"/>
      <c r="HB26" s="177"/>
    </row>
    <row r="27" spans="1:210" s="145" customFormat="1" ht="76.5" x14ac:dyDescent="0.25">
      <c r="A27" s="141" t="s">
        <v>148</v>
      </c>
      <c r="B27" s="142" t="s">
        <v>417</v>
      </c>
      <c r="C27" s="142"/>
      <c r="D27" s="143" t="s">
        <v>443</v>
      </c>
      <c r="E27" s="143" t="s">
        <v>444</v>
      </c>
      <c r="F27" s="144" t="s">
        <v>457</v>
      </c>
      <c r="G27" s="142"/>
      <c r="H27" s="142"/>
      <c r="I27" s="142"/>
      <c r="J27" s="142"/>
      <c r="K27" s="143"/>
      <c r="L27" s="143"/>
      <c r="M27" s="143"/>
      <c r="N27" s="143"/>
      <c r="O27" s="143"/>
      <c r="P27" s="143"/>
      <c r="Q27" s="143"/>
      <c r="R27" s="143"/>
      <c r="S27" s="142"/>
      <c r="T27" s="143"/>
      <c r="U27" s="143"/>
      <c r="V27" s="143"/>
      <c r="W27" s="143"/>
      <c r="X27" s="142"/>
      <c r="Y27" s="143"/>
      <c r="Z27" s="143"/>
      <c r="AA27" s="143"/>
      <c r="AB27" s="143"/>
      <c r="AC27" s="143"/>
      <c r="AD27" s="143"/>
      <c r="AE27" s="143"/>
      <c r="AF27" s="143"/>
      <c r="AG27" s="143"/>
      <c r="AH27" s="143"/>
      <c r="AI27" s="143"/>
    </row>
    <row r="28" spans="1:210" s="178" customFormat="1" ht="12.75" customHeight="1" x14ac:dyDescent="0.25">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row>
    <row r="29" spans="1:210" s="178" customFormat="1" ht="12.75" customHeight="1" x14ac:dyDescent="0.25">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row>
    <row r="30" spans="1:210" s="178" customFormat="1" ht="12.75" customHeight="1" x14ac:dyDescent="0.25">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row>
    <row r="31" spans="1:210" s="178" customFormat="1" ht="12.75" customHeight="1" x14ac:dyDescent="0.25">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row>
    <row r="32" spans="1:210" s="178" customFormat="1" ht="12.75" customHeight="1" x14ac:dyDescent="0.25">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row>
    <row r="33" spans="2:35" s="178" customFormat="1" ht="12.75" customHeight="1" x14ac:dyDescent="0.25">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row>
    <row r="34" spans="2:35" s="178" customFormat="1" ht="12.75" customHeight="1" x14ac:dyDescent="0.25">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row>
    <row r="35" spans="2:35" s="178" customFormat="1" ht="12.75" customHeight="1" x14ac:dyDescent="0.25">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row>
    <row r="36" spans="2:35" s="178" customFormat="1" ht="12.75" customHeight="1" x14ac:dyDescent="0.25">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row>
    <row r="37" spans="2:35" s="178" customFormat="1" ht="12.75" customHeight="1" x14ac:dyDescent="0.25">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row>
    <row r="38" spans="2:35" s="178" customFormat="1" ht="12.75" customHeight="1" x14ac:dyDescent="0.25">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row>
    <row r="39" spans="2:35" s="178" customFormat="1" ht="12.75" customHeight="1" x14ac:dyDescent="0.25">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row>
    <row r="40" spans="2:35" s="178" customFormat="1" ht="12.75" customHeight="1" x14ac:dyDescent="0.25">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row>
    <row r="50" spans="1:35" ht="12.75" customHeight="1" x14ac:dyDescent="0.2">
      <c r="A50" s="180" t="s">
        <v>149</v>
      </c>
    </row>
    <row r="51" spans="1:35" s="183" customFormat="1" ht="12.75" customHeight="1" x14ac:dyDescent="0.25">
      <c r="B51" s="184" t="s">
        <v>150</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row>
    <row r="52" spans="1:35" ht="12.75" customHeight="1" x14ac:dyDescent="0.2">
      <c r="B52" s="185" t="s">
        <v>78</v>
      </c>
    </row>
    <row r="53" spans="1:35" ht="12.75" customHeight="1" x14ac:dyDescent="0.2">
      <c r="B53" s="186" t="s">
        <v>151</v>
      </c>
    </row>
    <row r="54" spans="1:35" ht="12.75" customHeight="1" x14ac:dyDescent="0.2">
      <c r="B54" s="186" t="s">
        <v>152</v>
      </c>
    </row>
    <row r="55" spans="1:35" ht="12.75" customHeight="1" x14ac:dyDescent="0.2">
      <c r="B55" s="186" t="s">
        <v>153</v>
      </c>
    </row>
    <row r="56" spans="1:35" ht="12.75" customHeight="1" x14ac:dyDescent="0.2">
      <c r="B56" s="186" t="s">
        <v>154</v>
      </c>
    </row>
    <row r="57" spans="1:35" ht="12.75" customHeight="1" x14ac:dyDescent="0.2">
      <c r="B57" s="186" t="s">
        <v>155</v>
      </c>
    </row>
    <row r="58" spans="1:35" ht="12.75" customHeight="1" x14ac:dyDescent="0.2">
      <c r="B58" s="186" t="s">
        <v>156</v>
      </c>
    </row>
    <row r="59" spans="1:35" ht="12.75" customHeight="1" x14ac:dyDescent="0.2">
      <c r="B59" s="186" t="s">
        <v>157</v>
      </c>
    </row>
    <row r="60" spans="1:35" ht="12.75" customHeight="1" x14ac:dyDescent="0.2">
      <c r="B60" s="186" t="s">
        <v>158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F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I14" sqref="I1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1" t="s">
        <v>18</v>
      </c>
      <c r="B1" s="341"/>
      <c r="C1" s="341"/>
      <c r="D1" s="341"/>
      <c r="E1" s="341"/>
      <c r="F1" s="341"/>
      <c r="G1" s="341"/>
      <c r="H1" s="341"/>
      <c r="I1" s="341"/>
      <c r="J1" s="341"/>
      <c r="K1" s="34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7" t="s">
        <v>159</v>
      </c>
      <c r="C2" s="188"/>
      <c r="D2" s="188"/>
      <c r="E2" s="188"/>
      <c r="F2" s="188"/>
      <c r="G2" s="188"/>
      <c r="H2" s="188"/>
    </row>
    <row r="3" spans="1:39" s="186" customFormat="1" ht="40.5" customHeight="1" x14ac:dyDescent="0.2">
      <c r="B3" s="189" t="s">
        <v>160</v>
      </c>
      <c r="C3" s="190" t="s">
        <v>161</v>
      </c>
      <c r="D3" s="190" t="s">
        <v>162</v>
      </c>
      <c r="E3" s="190" t="s">
        <v>85</v>
      </c>
      <c r="F3" s="190" t="s">
        <v>163</v>
      </c>
      <c r="G3" s="190" t="s">
        <v>164</v>
      </c>
      <c r="H3" s="190" t="s">
        <v>165</v>
      </c>
      <c r="I3" s="191" t="s">
        <v>17</v>
      </c>
      <c r="J3" s="190" t="s">
        <v>166</v>
      </c>
      <c r="K3" s="190" t="s">
        <v>167</v>
      </c>
    </row>
    <row r="4" spans="1:39" s="186" customFormat="1" x14ac:dyDescent="0.2">
      <c r="B4" s="65" t="s">
        <v>235</v>
      </c>
      <c r="C4" s="50" t="s">
        <v>452</v>
      </c>
      <c r="D4" s="192">
        <v>3</v>
      </c>
      <c r="E4" s="192">
        <v>2</v>
      </c>
      <c r="F4" s="192">
        <v>4</v>
      </c>
      <c r="G4" s="192">
        <v>3</v>
      </c>
      <c r="H4" s="193">
        <v>1</v>
      </c>
      <c r="I4" s="194" t="str">
        <f t="shared" ref="I4:I6" si="0">IF(D4&lt;&gt;"",D4&amp;","&amp;E4&amp;","&amp;F4&amp;","&amp;G4&amp;","&amp;H4,"0,0,0,0,0")</f>
        <v>3,2,4,3,1</v>
      </c>
      <c r="J4" s="195" t="str">
        <f>IF(MAX(D4:H4)&gt;=5, "Requirements not met", "Requirements met")</f>
        <v>Requirements met</v>
      </c>
      <c r="K4" s="196" t="str">
        <f>IF(MAX(D4:H4)&gt;=5, "Not OK", "OK")</f>
        <v>OK</v>
      </c>
    </row>
    <row r="5" spans="1:39" s="186" customFormat="1" x14ac:dyDescent="0.2">
      <c r="B5" s="65" t="s">
        <v>238</v>
      </c>
      <c r="C5" s="50">
        <v>1</v>
      </c>
      <c r="D5" s="192">
        <v>2</v>
      </c>
      <c r="E5" s="192">
        <v>2</v>
      </c>
      <c r="F5" s="192">
        <v>4</v>
      </c>
      <c r="G5" s="192">
        <v>3</v>
      </c>
      <c r="H5" s="193">
        <v>1</v>
      </c>
      <c r="I5" s="194" t="str">
        <f t="shared" si="0"/>
        <v>2,2,4,3,1</v>
      </c>
      <c r="J5" s="195" t="str">
        <f>IF(MAX(D5:H5)&gt;=5, "Requirements not met", "Requirements met")</f>
        <v>Requirements met</v>
      </c>
      <c r="K5" s="196" t="str">
        <f>IF(MAX(D5:H5)&gt;=5, "Not OK", "OK")</f>
        <v>OK</v>
      </c>
    </row>
    <row r="6" spans="1:39" s="186" customFormat="1" x14ac:dyDescent="0.2">
      <c r="B6" s="65" t="s">
        <v>458</v>
      </c>
      <c r="C6" s="50" t="s">
        <v>453</v>
      </c>
      <c r="D6" s="192">
        <v>2</v>
      </c>
      <c r="E6" s="192">
        <v>2</v>
      </c>
      <c r="F6" s="192">
        <v>4</v>
      </c>
      <c r="G6" s="192">
        <v>3</v>
      </c>
      <c r="H6" s="193">
        <v>1</v>
      </c>
      <c r="I6" s="194" t="str">
        <f t="shared" si="0"/>
        <v>2,2,4,3,1</v>
      </c>
      <c r="J6" s="195" t="str">
        <f>IF(MAX(D6:H6)&gt;=5, "Requirements not met", "Requirements met")</f>
        <v>Requirements met</v>
      </c>
      <c r="K6" s="196" t="str">
        <f>IF(MAX(D6:H6)&gt;=5, "Not OK", "OK")</f>
        <v>OK</v>
      </c>
    </row>
    <row r="7" spans="1:39" s="186" customFormat="1" x14ac:dyDescent="0.2">
      <c r="B7" s="67" t="s">
        <v>460</v>
      </c>
      <c r="C7" s="279" t="s">
        <v>455</v>
      </c>
      <c r="D7" s="192">
        <v>3</v>
      </c>
      <c r="E7" s="192">
        <v>2</v>
      </c>
      <c r="F7" s="192">
        <v>4</v>
      </c>
      <c r="G7" s="192">
        <v>3</v>
      </c>
      <c r="H7" s="193">
        <v>1</v>
      </c>
      <c r="I7" s="194" t="str">
        <f>IF(D7&lt;&gt;"",D7&amp;","&amp;E7&amp;","&amp;F7&amp;","&amp;G7&amp;","&amp;H7,"0,0,0,0,0")</f>
        <v>3,2,4,3,1</v>
      </c>
      <c r="J7" s="195" t="str">
        <f>IF(MAX(D7:H7)&gt;=5, "Requirements not met", "Requirements met")</f>
        <v>Requirements met</v>
      </c>
      <c r="K7" s="196" t="str">
        <f>IF(MAX(D7:H7)&gt;=5, "Not OK", "OK")</f>
        <v>OK</v>
      </c>
    </row>
    <row r="8" spans="1:39" s="186" customFormat="1" ht="12.75" customHeight="1" x14ac:dyDescent="0.2">
      <c r="B8" s="197" t="s">
        <v>72</v>
      </c>
      <c r="C8" s="198"/>
      <c r="D8" s="198"/>
      <c r="E8" s="198"/>
      <c r="F8" s="198"/>
      <c r="G8" s="198"/>
      <c r="H8" s="198"/>
      <c r="I8" s="199" t="str">
        <f>MAX(D4:D7)&amp;","&amp;MAX(E4:E7)&amp;","&amp;MAX(F4:F7)&amp;","&amp;MAX(G4:G7)&amp;","&amp;MAX(H4:H7)</f>
        <v>3,2,4,3,1</v>
      </c>
      <c r="J8" s="356"/>
      <c r="K8" s="356"/>
    </row>
    <row r="9" spans="1:39" ht="20.25" x14ac:dyDescent="0.3">
      <c r="B9" s="11"/>
      <c r="C9" s="11"/>
      <c r="D9" s="11"/>
      <c r="E9" s="11"/>
      <c r="F9" s="11"/>
      <c r="G9" s="11"/>
      <c r="H9" s="11"/>
      <c r="I9" s="82"/>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7" t="s">
        <v>168</v>
      </c>
      <c r="C10" s="11"/>
      <c r="D10" s="11"/>
      <c r="E10" s="11"/>
      <c r="F10" s="11"/>
      <c r="G10" s="11"/>
      <c r="H10" s="82"/>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1" customFormat="1" ht="13.5" thickBot="1" x14ac:dyDescent="0.25">
      <c r="A11" s="200" t="s">
        <v>169</v>
      </c>
    </row>
    <row r="12" spans="1:39" ht="17.25" customHeight="1" thickBot="1" x14ac:dyDescent="0.25">
      <c r="B12" s="357" t="s">
        <v>170</v>
      </c>
      <c r="C12" s="359" t="s">
        <v>171</v>
      </c>
      <c r="D12" s="360"/>
      <c r="E12" s="360"/>
      <c r="F12" s="360"/>
      <c r="G12" s="361"/>
    </row>
    <row r="13" spans="1:39" ht="13.5" thickBot="1" x14ac:dyDescent="0.25">
      <c r="B13" s="358"/>
      <c r="C13" s="202">
        <v>1</v>
      </c>
      <c r="D13" s="202">
        <v>2</v>
      </c>
      <c r="E13" s="202">
        <v>3</v>
      </c>
      <c r="F13" s="202">
        <v>4</v>
      </c>
      <c r="G13" s="202">
        <v>5</v>
      </c>
    </row>
    <row r="14" spans="1:39" ht="72.75" thickBot="1" x14ac:dyDescent="0.25">
      <c r="B14" s="362" t="s">
        <v>172</v>
      </c>
      <c r="C14" s="203" t="s">
        <v>173</v>
      </c>
      <c r="D14" s="203" t="s">
        <v>174</v>
      </c>
      <c r="E14" s="203" t="s">
        <v>175</v>
      </c>
      <c r="F14" s="203" t="s">
        <v>176</v>
      </c>
      <c r="G14" s="203" t="s">
        <v>177</v>
      </c>
    </row>
    <row r="15" spans="1:39" ht="24" customHeight="1" thickBot="1" x14ac:dyDescent="0.25">
      <c r="B15" s="363"/>
      <c r="C15" s="365" t="s">
        <v>178</v>
      </c>
      <c r="D15" s="366"/>
      <c r="E15" s="365" t="s">
        <v>179</v>
      </c>
      <c r="F15" s="367"/>
      <c r="G15" s="366"/>
    </row>
    <row r="16" spans="1:39" ht="36.75" thickBot="1" x14ac:dyDescent="0.25">
      <c r="B16" s="364"/>
      <c r="C16" s="204" t="s">
        <v>180</v>
      </c>
      <c r="D16" s="368" t="s">
        <v>181</v>
      </c>
      <c r="E16" s="369"/>
      <c r="F16" s="370" t="s">
        <v>182</v>
      </c>
      <c r="G16" s="371"/>
    </row>
    <row r="17" spans="1:18" ht="60.75" thickBot="1" x14ac:dyDescent="0.25">
      <c r="B17" s="205" t="s">
        <v>85</v>
      </c>
      <c r="C17" s="203" t="s">
        <v>183</v>
      </c>
      <c r="D17" s="203" t="s">
        <v>184</v>
      </c>
      <c r="E17" s="203" t="s">
        <v>185</v>
      </c>
      <c r="F17" s="203" t="s">
        <v>186</v>
      </c>
      <c r="G17" s="203" t="s">
        <v>187</v>
      </c>
    </row>
    <row r="18" spans="1:18" ht="44.25" customHeight="1" thickBot="1" x14ac:dyDescent="0.25">
      <c r="B18" s="205" t="s">
        <v>163</v>
      </c>
      <c r="C18" s="203" t="s">
        <v>188</v>
      </c>
      <c r="D18" s="203" t="s">
        <v>189</v>
      </c>
      <c r="E18" s="203" t="s">
        <v>190</v>
      </c>
      <c r="F18" s="203" t="s">
        <v>191</v>
      </c>
      <c r="G18" s="203" t="s">
        <v>192</v>
      </c>
    </row>
    <row r="19" spans="1:18" ht="44.25" customHeight="1" thickBot="1" x14ac:dyDescent="0.25">
      <c r="B19" s="205" t="s">
        <v>164</v>
      </c>
      <c r="C19" s="203" t="s">
        <v>193</v>
      </c>
      <c r="D19" s="203" t="s">
        <v>194</v>
      </c>
      <c r="E19" s="203" t="s">
        <v>195</v>
      </c>
      <c r="F19" s="203" t="s">
        <v>196</v>
      </c>
      <c r="G19" s="203" t="s">
        <v>197</v>
      </c>
    </row>
    <row r="20" spans="1:18" ht="44.25" customHeight="1" thickBot="1" x14ac:dyDescent="0.25">
      <c r="B20" s="205" t="s">
        <v>198</v>
      </c>
      <c r="C20" s="203" t="s">
        <v>199</v>
      </c>
      <c r="D20" s="365" t="s">
        <v>200</v>
      </c>
      <c r="E20" s="366"/>
      <c r="F20" s="203" t="s">
        <v>201</v>
      </c>
      <c r="G20" s="203" t="s">
        <v>202</v>
      </c>
    </row>
    <row r="21" spans="1:18" x14ac:dyDescent="0.2">
      <c r="B21" s="206"/>
      <c r="C21" s="207"/>
      <c r="D21" s="207"/>
      <c r="E21" s="207"/>
      <c r="F21" s="207"/>
      <c r="G21" s="207"/>
    </row>
    <row r="22" spans="1:18" customFormat="1" ht="15" x14ac:dyDescent="0.25">
      <c r="A22" s="208" t="s">
        <v>203</v>
      </c>
      <c r="C22" s="209"/>
      <c r="D22" s="209"/>
      <c r="E22" s="209"/>
      <c r="F22" s="209"/>
      <c r="G22" s="209"/>
      <c r="H22" s="209"/>
      <c r="I22" s="209"/>
      <c r="J22" s="209"/>
      <c r="K22" s="209"/>
      <c r="L22" s="209"/>
      <c r="M22" s="209"/>
      <c r="N22" s="209"/>
      <c r="O22" s="209"/>
      <c r="P22" s="209"/>
      <c r="Q22" s="209"/>
      <c r="R22" s="209"/>
    </row>
    <row r="23" spans="1:18" customFormat="1" ht="15" x14ac:dyDescent="0.25">
      <c r="B23" s="210" t="s">
        <v>204</v>
      </c>
      <c r="C23" s="211"/>
      <c r="D23" s="211"/>
      <c r="E23" s="211"/>
      <c r="F23" s="211"/>
      <c r="G23" s="211"/>
      <c r="H23" s="212"/>
      <c r="I23" s="209"/>
      <c r="J23" s="209"/>
      <c r="K23" s="209"/>
      <c r="L23" s="209"/>
      <c r="M23" s="209"/>
      <c r="N23" s="209"/>
      <c r="O23" s="209"/>
      <c r="P23" s="209"/>
      <c r="Q23" s="209"/>
      <c r="R23" s="209"/>
    </row>
    <row r="24" spans="1:18" customFormat="1" ht="65.25" customHeight="1" x14ac:dyDescent="0.25">
      <c r="B24" s="213"/>
      <c r="C24" s="353" t="s">
        <v>205</v>
      </c>
      <c r="D24" s="354"/>
      <c r="E24" s="354"/>
      <c r="F24" s="354"/>
      <c r="G24" s="354"/>
      <c r="H24" s="355"/>
      <c r="N24" s="214"/>
      <c r="O24" s="214"/>
      <c r="P24" s="214"/>
      <c r="Q24" s="214"/>
      <c r="R24" s="214"/>
    </row>
    <row r="25" spans="1:18" customFormat="1" ht="15" x14ac:dyDescent="0.25">
      <c r="B25" s="213"/>
      <c r="C25" s="215" t="s">
        <v>206</v>
      </c>
      <c r="D25" s="216"/>
      <c r="E25" s="216"/>
      <c r="F25" s="216"/>
      <c r="G25" s="216"/>
      <c r="H25" s="217"/>
      <c r="I25" s="209"/>
      <c r="J25" s="209"/>
      <c r="K25" s="209"/>
      <c r="L25" s="209"/>
      <c r="M25" s="209"/>
      <c r="N25" s="209"/>
      <c r="O25" s="209"/>
      <c r="P25" s="209"/>
      <c r="Q25" s="209"/>
      <c r="R25" s="209"/>
    </row>
    <row r="26" spans="1:18" customFormat="1" ht="15" x14ac:dyDescent="0.25">
      <c r="B26" s="213"/>
      <c r="C26" s="218" t="s">
        <v>207</v>
      </c>
      <c r="D26" s="219"/>
      <c r="E26" s="219"/>
      <c r="F26" s="219"/>
      <c r="G26" s="219"/>
      <c r="H26" s="220"/>
      <c r="I26" s="209"/>
      <c r="J26" s="209"/>
      <c r="K26" s="209"/>
      <c r="L26" s="209"/>
      <c r="M26" s="209"/>
      <c r="N26" s="209"/>
      <c r="O26" s="209"/>
      <c r="P26" s="209"/>
      <c r="Q26" s="209"/>
      <c r="R26" s="209"/>
    </row>
    <row r="27" spans="1:18" customFormat="1" ht="15" x14ac:dyDescent="0.25">
      <c r="B27" s="213"/>
      <c r="C27" s="218" t="s">
        <v>208</v>
      </c>
      <c r="D27" s="219"/>
      <c r="E27" s="219"/>
      <c r="F27" s="219"/>
      <c r="G27" s="219"/>
      <c r="H27" s="220"/>
      <c r="I27" s="209"/>
      <c r="J27" s="209"/>
      <c r="K27" s="209"/>
      <c r="L27" s="209"/>
      <c r="M27" s="209"/>
      <c r="N27" s="209"/>
      <c r="O27" s="209"/>
      <c r="P27" s="209"/>
      <c r="Q27" s="209"/>
      <c r="R27" s="209"/>
    </row>
    <row r="28" spans="1:18" customFormat="1" ht="15" x14ac:dyDescent="0.25">
      <c r="B28" s="213"/>
      <c r="C28" s="218" t="s">
        <v>209</v>
      </c>
      <c r="D28" s="219"/>
      <c r="E28" s="219"/>
      <c r="F28" s="219"/>
      <c r="G28" s="219"/>
      <c r="H28" s="220"/>
      <c r="I28" s="209"/>
      <c r="J28" s="209"/>
      <c r="K28" s="209"/>
      <c r="L28" s="209"/>
      <c r="M28" s="209"/>
      <c r="N28" s="209"/>
      <c r="O28" s="209"/>
      <c r="P28" s="209"/>
      <c r="Q28" s="209"/>
      <c r="R28" s="209"/>
    </row>
    <row r="29" spans="1:18" customFormat="1" ht="15" x14ac:dyDescent="0.25">
      <c r="B29" s="213"/>
      <c r="C29" s="218" t="s">
        <v>210</v>
      </c>
      <c r="D29" s="219"/>
      <c r="E29" s="219"/>
      <c r="F29" s="219"/>
      <c r="G29" s="219"/>
      <c r="H29" s="220"/>
      <c r="I29" s="209"/>
      <c r="J29" s="209"/>
      <c r="K29" s="209"/>
      <c r="L29" s="209"/>
      <c r="M29" s="209"/>
      <c r="N29" s="209"/>
      <c r="O29" s="209"/>
      <c r="P29" s="209"/>
      <c r="Q29" s="209"/>
      <c r="R29" s="209"/>
    </row>
    <row r="30" spans="1:18" customFormat="1" ht="41.25" customHeight="1" x14ac:dyDescent="0.25">
      <c r="B30" s="213"/>
      <c r="C30" s="372" t="s">
        <v>211</v>
      </c>
      <c r="D30" s="373"/>
      <c r="E30" s="373"/>
      <c r="F30" s="373"/>
      <c r="G30" s="373"/>
      <c r="H30" s="374"/>
      <c r="N30" s="221"/>
      <c r="O30" s="221"/>
      <c r="P30" s="221"/>
      <c r="Q30" s="209"/>
      <c r="R30" s="209"/>
    </row>
    <row r="31" spans="1:18" customFormat="1" ht="38.25" customHeight="1" x14ac:dyDescent="0.25">
      <c r="B31" s="222"/>
      <c r="C31" s="353" t="s">
        <v>212</v>
      </c>
      <c r="D31" s="354"/>
      <c r="E31" s="354"/>
      <c r="F31" s="354"/>
      <c r="G31" s="354"/>
      <c r="H31" s="355"/>
      <c r="N31" s="214"/>
      <c r="O31" s="214"/>
      <c r="P31" s="214"/>
      <c r="Q31" s="214"/>
      <c r="R31" s="209"/>
    </row>
    <row r="32" spans="1:18" customFormat="1" ht="43.5" customHeight="1" x14ac:dyDescent="0.25">
      <c r="B32" s="353" t="s">
        <v>213</v>
      </c>
      <c r="C32" s="354"/>
      <c r="D32" s="354"/>
      <c r="E32" s="354"/>
      <c r="F32" s="354"/>
      <c r="G32" s="354"/>
      <c r="H32" s="355"/>
      <c r="I32" s="209"/>
      <c r="J32" s="209"/>
      <c r="K32" s="209"/>
      <c r="L32" s="209"/>
      <c r="M32" s="209"/>
      <c r="N32" s="209"/>
      <c r="O32" s="209"/>
      <c r="P32" s="209"/>
      <c r="Q32" s="209"/>
      <c r="R32" s="209"/>
    </row>
    <row r="33" spans="1:9" customFormat="1" ht="49.5" customHeight="1" x14ac:dyDescent="0.25">
      <c r="B33" s="353" t="s">
        <v>214</v>
      </c>
      <c r="C33" s="354"/>
      <c r="D33" s="354"/>
      <c r="E33" s="354"/>
      <c r="F33" s="354"/>
      <c r="G33" s="354"/>
      <c r="H33" s="355"/>
      <c r="I33" s="223"/>
    </row>
    <row r="34" spans="1:9" customFormat="1" ht="46.5" customHeight="1" x14ac:dyDescent="0.25">
      <c r="B34" s="353" t="s">
        <v>215</v>
      </c>
      <c r="C34" s="354"/>
      <c r="D34" s="354"/>
      <c r="E34" s="354"/>
      <c r="F34" s="354"/>
      <c r="G34" s="354"/>
      <c r="H34" s="355"/>
      <c r="I34" s="223"/>
    </row>
    <row r="35" spans="1:9" customFormat="1" ht="30" customHeight="1" x14ac:dyDescent="0.25">
      <c r="B35" s="353" t="s">
        <v>216</v>
      </c>
      <c r="C35" s="354"/>
      <c r="D35" s="354"/>
      <c r="E35" s="354"/>
      <c r="F35" s="354"/>
      <c r="G35" s="354"/>
      <c r="H35" s="355"/>
      <c r="I35" s="223"/>
    </row>
    <row r="36" spans="1:9" customFormat="1" ht="15" customHeight="1" x14ac:dyDescent="0.25">
      <c r="A36" s="224" t="s">
        <v>217</v>
      </c>
      <c r="B36" s="224"/>
      <c r="I36" s="225"/>
    </row>
    <row r="37" spans="1:9" customFormat="1" ht="30" customHeight="1" x14ac:dyDescent="0.25">
      <c r="B37" s="376" t="s">
        <v>218</v>
      </c>
      <c r="C37" s="377"/>
      <c r="D37" s="377"/>
      <c r="E37" s="377"/>
      <c r="F37" s="377"/>
      <c r="G37" s="377"/>
      <c r="H37" s="378"/>
    </row>
    <row r="38" spans="1:9" customFormat="1" ht="12.75" customHeight="1" x14ac:dyDescent="0.25">
      <c r="B38" s="379" t="s">
        <v>219</v>
      </c>
      <c r="C38" s="380"/>
      <c r="D38" s="380"/>
      <c r="E38" s="380"/>
      <c r="F38" s="380"/>
      <c r="G38" s="226"/>
      <c r="H38" s="227"/>
    </row>
    <row r="39" spans="1:9" customFormat="1" ht="29.25" customHeight="1" x14ac:dyDescent="0.25">
      <c r="B39" s="381" t="s">
        <v>220</v>
      </c>
      <c r="C39" s="382"/>
      <c r="D39" s="382"/>
      <c r="E39" s="382"/>
      <c r="F39" s="382"/>
      <c r="G39" s="382"/>
      <c r="H39" s="383"/>
    </row>
    <row r="40" spans="1:9" customFormat="1" ht="15" customHeight="1" x14ac:dyDescent="0.25">
      <c r="B40" s="228" t="s">
        <v>221</v>
      </c>
      <c r="C40" s="226"/>
      <c r="D40" s="226"/>
      <c r="E40" s="226"/>
      <c r="F40" s="226"/>
      <c r="G40" s="226"/>
      <c r="H40" s="227"/>
    </row>
    <row r="41" spans="1:9" customFormat="1" ht="30.75" customHeight="1" x14ac:dyDescent="0.25">
      <c r="B41" s="381" t="s">
        <v>222</v>
      </c>
      <c r="C41" s="382"/>
      <c r="D41" s="382"/>
      <c r="E41" s="382"/>
      <c r="F41" s="382"/>
      <c r="G41" s="382"/>
      <c r="H41" s="383"/>
    </row>
    <row r="42" spans="1:9" customFormat="1" ht="12.75" customHeight="1" x14ac:dyDescent="0.25">
      <c r="B42" s="384" t="s">
        <v>223</v>
      </c>
      <c r="C42" s="385"/>
      <c r="D42" s="385"/>
      <c r="E42" s="385"/>
      <c r="F42" s="385"/>
      <c r="G42" s="385"/>
      <c r="H42" s="227"/>
    </row>
    <row r="43" spans="1:9" customFormat="1" ht="35.25" customHeight="1" x14ac:dyDescent="0.25">
      <c r="B43" s="381" t="s">
        <v>224</v>
      </c>
      <c r="C43" s="382"/>
      <c r="D43" s="382"/>
      <c r="E43" s="382"/>
      <c r="F43" s="382"/>
      <c r="G43" s="382"/>
      <c r="H43" s="383"/>
    </row>
    <row r="44" spans="1:9" customFormat="1" ht="24.75" customHeight="1" x14ac:dyDescent="0.25">
      <c r="B44" s="386" t="s">
        <v>225</v>
      </c>
      <c r="C44" s="387"/>
      <c r="D44" s="387"/>
      <c r="E44" s="387"/>
      <c r="F44" s="387"/>
      <c r="G44" s="387"/>
      <c r="H44" s="388"/>
    </row>
    <row r="45" spans="1:9" customFormat="1" ht="27.75" customHeight="1" x14ac:dyDescent="0.25">
      <c r="B45" s="372" t="s">
        <v>226</v>
      </c>
      <c r="C45" s="373"/>
      <c r="D45" s="373"/>
      <c r="E45" s="373"/>
      <c r="F45" s="373"/>
      <c r="G45" s="373"/>
      <c r="H45" s="374"/>
    </row>
    <row r="46" spans="1:9" customFormat="1" ht="21" customHeight="1" x14ac:dyDescent="0.25">
      <c r="B46" s="353" t="s">
        <v>227</v>
      </c>
      <c r="C46" s="354"/>
      <c r="D46" s="354"/>
      <c r="E46" s="354"/>
      <c r="F46" s="354"/>
      <c r="G46" s="354"/>
      <c r="H46" s="355"/>
    </row>
    <row r="47" spans="1:9" customFormat="1" ht="26.25" customHeight="1" x14ac:dyDescent="0.25">
      <c r="B47" s="375" t="s">
        <v>228</v>
      </c>
      <c r="C47" s="375"/>
      <c r="D47" s="375"/>
      <c r="E47" s="375"/>
      <c r="F47" s="375"/>
      <c r="G47" s="375"/>
      <c r="H47" s="375"/>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36"/>
  <sheetViews>
    <sheetView zoomScaleNormal="100" workbookViewId="0">
      <selection activeCell="B28" sqref="B28"/>
    </sheetView>
  </sheetViews>
  <sheetFormatPr defaultRowHeight="15" x14ac:dyDescent="0.25"/>
  <cols>
    <col min="1" max="1" width="25.85546875" style="245" customWidth="1"/>
    <col min="2" max="3" width="11" style="245" customWidth="1"/>
    <col min="4" max="4" width="22.85546875" style="245" customWidth="1"/>
    <col min="5" max="6" width="11" style="245" customWidth="1"/>
    <col min="7" max="8" width="9.140625" style="245" customWidth="1"/>
    <col min="9" max="9" width="19" style="24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0" s="11" customFormat="1" ht="20.25" x14ac:dyDescent="0.3">
      <c r="H1" s="82" t="s">
        <v>19</v>
      </c>
      <c r="I1" s="229"/>
    </row>
    <row r="2" spans="1:10" s="235" customFormat="1" ht="18" customHeight="1" x14ac:dyDescent="0.25">
      <c r="A2" s="230" t="s">
        <v>19</v>
      </c>
      <c r="B2" s="231" t="s">
        <v>229</v>
      </c>
      <c r="C2" s="232"/>
      <c r="D2" s="233"/>
      <c r="E2" s="233"/>
      <c r="F2" s="233"/>
      <c r="G2" s="233"/>
      <c r="H2" s="233"/>
      <c r="I2" s="234" t="s">
        <v>63</v>
      </c>
    </row>
    <row r="3" spans="1:10" s="235" customFormat="1" x14ac:dyDescent="0.2">
      <c r="A3" s="236" t="s">
        <v>230</v>
      </c>
      <c r="C3" s="237"/>
      <c r="I3" s="238"/>
    </row>
    <row r="4" spans="1:10" s="235" customFormat="1" ht="12.75" x14ac:dyDescent="0.2">
      <c r="A4" s="239" t="s">
        <v>231</v>
      </c>
      <c r="B4" s="239" t="s">
        <v>59</v>
      </c>
      <c r="C4" s="239" t="s">
        <v>71</v>
      </c>
      <c r="D4" s="239" t="s">
        <v>232</v>
      </c>
      <c r="E4" s="240" t="s">
        <v>22</v>
      </c>
      <c r="F4" s="241"/>
      <c r="G4" s="241"/>
      <c r="H4" s="241"/>
      <c r="I4" s="242"/>
    </row>
    <row r="5" spans="1:10" x14ac:dyDescent="0.25">
      <c r="A5" s="264" t="s">
        <v>251</v>
      </c>
      <c r="B5"/>
      <c r="C5"/>
      <c r="D5"/>
      <c r="E5"/>
      <c r="F5"/>
      <c r="G5"/>
      <c r="H5" s="273"/>
      <c r="I5" s="265"/>
      <c r="J5" s="265" t="s">
        <v>253</v>
      </c>
    </row>
    <row r="6" spans="1:10" x14ac:dyDescent="0.25">
      <c r="A6" s="244" t="s">
        <v>252</v>
      </c>
    </row>
    <row r="8" spans="1:10" x14ac:dyDescent="0.25">
      <c r="A8" t="s">
        <v>235</v>
      </c>
      <c r="B8">
        <v>1500</v>
      </c>
      <c r="C8" t="s">
        <v>236</v>
      </c>
    </row>
    <row r="9" spans="1:10" x14ac:dyDescent="0.25">
      <c r="A9" s="261" t="s">
        <v>237</v>
      </c>
      <c r="B9" s="274">
        <f>B8*B24</f>
        <v>2259000</v>
      </c>
      <c r="C9" t="s">
        <v>41</v>
      </c>
    </row>
    <row r="10" spans="1:10" x14ac:dyDescent="0.25">
      <c r="A10"/>
      <c r="B10"/>
      <c r="C10"/>
    </row>
    <row r="11" spans="1:10" x14ac:dyDescent="0.25">
      <c r="A11" t="s">
        <v>238</v>
      </c>
      <c r="B11">
        <v>250</v>
      </c>
      <c r="C11" t="s">
        <v>239</v>
      </c>
    </row>
    <row r="12" spans="1:10" x14ac:dyDescent="0.25">
      <c r="A12" s="261" t="s">
        <v>237</v>
      </c>
      <c r="B12" s="274">
        <f>B11*Conversions!D5</f>
        <v>250000</v>
      </c>
      <c r="C12" t="s">
        <v>41</v>
      </c>
    </row>
    <row r="13" spans="1:10" x14ac:dyDescent="0.25">
      <c r="A13"/>
      <c r="B13"/>
      <c r="C13"/>
    </row>
    <row r="14" spans="1:10" x14ac:dyDescent="0.25">
      <c r="A14" s="390" t="s">
        <v>240</v>
      </c>
      <c r="B14" s="390"/>
      <c r="C14" s="390"/>
    </row>
    <row r="15" spans="1:10" x14ac:dyDescent="0.25">
      <c r="A15" t="s">
        <v>241</v>
      </c>
      <c r="B15">
        <f>182000</f>
        <v>182000</v>
      </c>
      <c r="C15" t="s">
        <v>242</v>
      </c>
    </row>
    <row r="16" spans="1:10" x14ac:dyDescent="0.25">
      <c r="A16" s="389"/>
      <c r="B16" s="389"/>
      <c r="C16" s="389"/>
    </row>
    <row r="17" spans="1:26" x14ac:dyDescent="0.25">
      <c r="A17" s="262" t="s">
        <v>243</v>
      </c>
      <c r="B17" s="263">
        <f>106000</f>
        <v>106000</v>
      </c>
      <c r="C17" s="262" t="s">
        <v>242</v>
      </c>
    </row>
    <row r="18" spans="1:26" x14ac:dyDescent="0.25">
      <c r="A18" s="391" t="s">
        <v>244</v>
      </c>
      <c r="B18" s="391"/>
      <c r="C18" s="391"/>
    </row>
    <row r="19" spans="1:26" x14ac:dyDescent="0.25">
      <c r="A19" s="262" t="s">
        <v>245</v>
      </c>
      <c r="B19" s="262">
        <f>B15+B17</f>
        <v>288000</v>
      </c>
      <c r="C19" s="262" t="s">
        <v>242</v>
      </c>
      <c r="J19" s="266" t="s">
        <v>254</v>
      </c>
      <c r="K19" s="267"/>
      <c r="L19" s="267"/>
      <c r="M19" s="267"/>
      <c r="N19" s="267"/>
      <c r="O19" s="267"/>
      <c r="P19" s="267"/>
      <c r="Q19" s="267"/>
      <c r="R19" s="267"/>
      <c r="S19" s="267"/>
      <c r="T19" s="267"/>
      <c r="U19" s="267"/>
      <c r="V19" s="267"/>
      <c r="W19" s="267"/>
      <c r="X19" s="267"/>
      <c r="Y19" s="267"/>
      <c r="Z19" s="268"/>
    </row>
    <row r="20" spans="1:26" ht="15.75" x14ac:dyDescent="0.25">
      <c r="A20" s="261" t="s">
        <v>237</v>
      </c>
      <c r="B20" s="274">
        <f>B19*Conversions!D4</f>
        <v>130634.60256</v>
      </c>
      <c r="C20" t="s">
        <v>41</v>
      </c>
      <c r="J20" s="269" t="s">
        <v>255</v>
      </c>
      <c r="K20" s="269"/>
      <c r="L20" s="269"/>
      <c r="M20" s="269"/>
      <c r="N20" s="269"/>
      <c r="O20" s="269"/>
      <c r="P20" s="269"/>
      <c r="Q20" s="269"/>
      <c r="R20" s="269"/>
      <c r="S20" s="269"/>
      <c r="T20" s="269"/>
      <c r="U20" s="269"/>
      <c r="V20" s="269"/>
      <c r="W20" s="269"/>
      <c r="X20" s="269"/>
      <c r="Y20" s="269"/>
      <c r="Z20" s="269"/>
    </row>
    <row r="21" spans="1:26" x14ac:dyDescent="0.25">
      <c r="A21" t="s">
        <v>246</v>
      </c>
      <c r="B21"/>
      <c r="C21"/>
      <c r="J21" s="269" t="s">
        <v>256</v>
      </c>
      <c r="K21" s="269" t="s">
        <v>257</v>
      </c>
      <c r="L21" s="269" t="s">
        <v>258</v>
      </c>
      <c r="M21" s="269" t="s">
        <v>259</v>
      </c>
      <c r="N21" s="269" t="s">
        <v>260</v>
      </c>
      <c r="O21" s="269" t="s">
        <v>261</v>
      </c>
      <c r="P21" s="269" t="s">
        <v>262</v>
      </c>
      <c r="Q21" s="269" t="s">
        <v>263</v>
      </c>
      <c r="R21" s="269" t="s">
        <v>264</v>
      </c>
      <c r="S21" s="269" t="s">
        <v>265</v>
      </c>
      <c r="T21" s="269" t="s">
        <v>266</v>
      </c>
      <c r="U21" s="269" t="s">
        <v>267</v>
      </c>
      <c r="V21" s="269" t="s">
        <v>268</v>
      </c>
      <c r="W21" s="269" t="s">
        <v>269</v>
      </c>
      <c r="X21" s="269" t="s">
        <v>270</v>
      </c>
      <c r="Y21" s="269" t="s">
        <v>271</v>
      </c>
      <c r="Z21" s="269" t="s">
        <v>272</v>
      </c>
    </row>
    <row r="22" spans="1:26" x14ac:dyDescent="0.25">
      <c r="A22"/>
      <c r="B22"/>
      <c r="C22"/>
      <c r="J22" s="269" t="s">
        <v>273</v>
      </c>
      <c r="K22" s="269" t="s">
        <v>274</v>
      </c>
      <c r="L22" s="269" t="s">
        <v>275</v>
      </c>
      <c r="M22" s="269" t="s">
        <v>276</v>
      </c>
      <c r="N22" s="269" t="s">
        <v>277</v>
      </c>
      <c r="O22" s="269" t="s">
        <v>278</v>
      </c>
      <c r="P22" s="269" t="s">
        <v>279</v>
      </c>
      <c r="Q22" s="269" t="s">
        <v>280</v>
      </c>
      <c r="R22" s="269" t="s">
        <v>281</v>
      </c>
      <c r="S22" s="269" t="s">
        <v>282</v>
      </c>
      <c r="T22" s="269" t="s">
        <v>283</v>
      </c>
      <c r="U22" s="269" t="s">
        <v>284</v>
      </c>
      <c r="V22" s="269" t="s">
        <v>285</v>
      </c>
      <c r="W22" s="269" t="s">
        <v>286</v>
      </c>
      <c r="X22" s="269" t="s">
        <v>287</v>
      </c>
      <c r="Y22" s="269" t="s">
        <v>288</v>
      </c>
      <c r="Z22" s="269" t="s">
        <v>289</v>
      </c>
    </row>
    <row r="23" spans="1:26" x14ac:dyDescent="0.25">
      <c r="A23" s="278"/>
      <c r="B23" s="278"/>
      <c r="C23"/>
      <c r="J23" s="269" t="s">
        <v>290</v>
      </c>
      <c r="K23" s="269" t="s">
        <v>274</v>
      </c>
      <c r="L23" s="269" t="s">
        <v>291</v>
      </c>
      <c r="M23" s="269" t="s">
        <v>292</v>
      </c>
      <c r="N23" s="269" t="s">
        <v>293</v>
      </c>
      <c r="O23" s="269" t="s">
        <v>278</v>
      </c>
      <c r="P23" s="269" t="s">
        <v>294</v>
      </c>
      <c r="Q23" s="269" t="s">
        <v>295</v>
      </c>
      <c r="R23" s="269" t="s">
        <v>296</v>
      </c>
      <c r="S23" s="269" t="s">
        <v>297</v>
      </c>
      <c r="T23" s="269" t="s">
        <v>288</v>
      </c>
      <c r="U23" s="269" t="s">
        <v>284</v>
      </c>
      <c r="V23" s="269" t="s">
        <v>285</v>
      </c>
      <c r="W23" s="269" t="s">
        <v>286</v>
      </c>
      <c r="X23" s="269" t="s">
        <v>287</v>
      </c>
      <c r="Y23" s="269" t="s">
        <v>288</v>
      </c>
      <c r="Z23" s="269" t="s">
        <v>289</v>
      </c>
    </row>
    <row r="24" spans="1:26" x14ac:dyDescent="0.25">
      <c r="A24" t="s">
        <v>248</v>
      </c>
      <c r="B24">
        <v>1506</v>
      </c>
      <c r="C24" t="s">
        <v>249</v>
      </c>
      <c r="J24" s="269" t="s">
        <v>298</v>
      </c>
      <c r="K24" s="269" t="s">
        <v>299</v>
      </c>
      <c r="L24" s="269" t="s">
        <v>300</v>
      </c>
      <c r="M24" s="269" t="s">
        <v>301</v>
      </c>
      <c r="N24" s="269" t="s">
        <v>293</v>
      </c>
      <c r="O24" s="269" t="s">
        <v>302</v>
      </c>
      <c r="P24" s="269" t="s">
        <v>303</v>
      </c>
      <c r="Q24" s="269" t="s">
        <v>304</v>
      </c>
      <c r="R24" s="269" t="s">
        <v>305</v>
      </c>
      <c r="S24" s="269" t="s">
        <v>306</v>
      </c>
      <c r="T24" s="269" t="s">
        <v>307</v>
      </c>
      <c r="U24" s="269" t="s">
        <v>308</v>
      </c>
      <c r="V24" s="269" t="s">
        <v>309</v>
      </c>
      <c r="W24" s="269" t="s">
        <v>310</v>
      </c>
      <c r="X24" s="269" t="s">
        <v>311</v>
      </c>
      <c r="Y24" s="269" t="s">
        <v>312</v>
      </c>
      <c r="Z24" s="269" t="s">
        <v>313</v>
      </c>
    </row>
    <row r="25" spans="1:26" x14ac:dyDescent="0.25">
      <c r="A25" s="389" t="s">
        <v>250</v>
      </c>
      <c r="B25" s="389"/>
      <c r="C25" s="389"/>
      <c r="J25" s="269" t="s">
        <v>314</v>
      </c>
      <c r="K25" s="269" t="s">
        <v>299</v>
      </c>
      <c r="L25" s="269" t="s">
        <v>315</v>
      </c>
      <c r="M25" s="269" t="s">
        <v>316</v>
      </c>
      <c r="N25" s="269" t="s">
        <v>317</v>
      </c>
      <c r="O25" s="269" t="s">
        <v>302</v>
      </c>
      <c r="P25" s="269" t="s">
        <v>318</v>
      </c>
      <c r="Q25" s="269" t="s">
        <v>319</v>
      </c>
      <c r="R25" s="269" t="s">
        <v>320</v>
      </c>
      <c r="S25" s="269" t="s">
        <v>321</v>
      </c>
      <c r="T25" s="269" t="s">
        <v>312</v>
      </c>
      <c r="U25" s="269" t="s">
        <v>322</v>
      </c>
      <c r="V25" s="269" t="s">
        <v>309</v>
      </c>
      <c r="W25" s="269" t="s">
        <v>310</v>
      </c>
      <c r="X25" s="269" t="s">
        <v>311</v>
      </c>
      <c r="Y25" s="269" t="s">
        <v>312</v>
      </c>
      <c r="Z25" s="269" t="s">
        <v>313</v>
      </c>
    </row>
    <row r="26" spans="1:26" x14ac:dyDescent="0.25">
      <c r="A26"/>
      <c r="B26"/>
      <c r="C26"/>
      <c r="J26" s="269" t="s">
        <v>323</v>
      </c>
      <c r="K26" s="269" t="s">
        <v>299</v>
      </c>
      <c r="L26" s="269" t="s">
        <v>324</v>
      </c>
      <c r="M26" s="269" t="s">
        <v>325</v>
      </c>
      <c r="N26" s="269" t="s">
        <v>326</v>
      </c>
      <c r="O26" s="269" t="s">
        <v>302</v>
      </c>
      <c r="P26" s="269" t="s">
        <v>327</v>
      </c>
      <c r="Q26" s="269" t="s">
        <v>318</v>
      </c>
      <c r="R26" s="269" t="s">
        <v>328</v>
      </c>
      <c r="S26" s="269" t="s">
        <v>329</v>
      </c>
      <c r="T26" s="269" t="s">
        <v>330</v>
      </c>
      <c r="U26" s="269" t="s">
        <v>322</v>
      </c>
      <c r="V26" s="269" t="s">
        <v>309</v>
      </c>
      <c r="W26" s="269" t="s">
        <v>310</v>
      </c>
      <c r="X26" s="269" t="s">
        <v>311</v>
      </c>
      <c r="Y26" s="269" t="s">
        <v>312</v>
      </c>
      <c r="Z26" s="269" t="s">
        <v>313</v>
      </c>
    </row>
    <row r="27" spans="1:26" x14ac:dyDescent="0.25">
      <c r="A27"/>
      <c r="B27"/>
      <c r="C27"/>
      <c r="J27" s="269" t="s">
        <v>331</v>
      </c>
      <c r="K27" s="269" t="s">
        <v>332</v>
      </c>
      <c r="L27" s="269" t="s">
        <v>333</v>
      </c>
      <c r="M27" s="269" t="s">
        <v>334</v>
      </c>
      <c r="N27" s="269" t="s">
        <v>317</v>
      </c>
      <c r="O27" s="269" t="s">
        <v>335</v>
      </c>
      <c r="P27" s="269" t="s">
        <v>283</v>
      </c>
      <c r="Q27" s="269" t="s">
        <v>317</v>
      </c>
      <c r="R27" s="269" t="s">
        <v>309</v>
      </c>
      <c r="S27" s="269" t="s">
        <v>283</v>
      </c>
      <c r="T27" s="269" t="s">
        <v>336</v>
      </c>
      <c r="U27" s="269" t="s">
        <v>337</v>
      </c>
      <c r="V27" s="269" t="s">
        <v>338</v>
      </c>
      <c r="W27" s="269" t="s">
        <v>339</v>
      </c>
      <c r="X27" s="269" t="s">
        <v>340</v>
      </c>
      <c r="Y27" s="269" t="s">
        <v>341</v>
      </c>
      <c r="Z27" s="269" t="s">
        <v>310</v>
      </c>
    </row>
    <row r="28" spans="1:26" x14ac:dyDescent="0.25">
      <c r="A28"/>
      <c r="B28"/>
      <c r="C28"/>
      <c r="J28" s="269" t="s">
        <v>342</v>
      </c>
      <c r="K28" s="269" t="s">
        <v>332</v>
      </c>
      <c r="L28" s="270">
        <v>27000</v>
      </c>
      <c r="M28" s="269" t="s">
        <v>343</v>
      </c>
      <c r="N28" s="269" t="s">
        <v>344</v>
      </c>
      <c r="O28" s="269" t="s">
        <v>335</v>
      </c>
      <c r="P28" s="269" t="s">
        <v>345</v>
      </c>
      <c r="Q28" s="269" t="s">
        <v>346</v>
      </c>
      <c r="R28" s="269" t="s">
        <v>347</v>
      </c>
      <c r="S28" s="269" t="s">
        <v>288</v>
      </c>
      <c r="T28" s="269" t="s">
        <v>341</v>
      </c>
      <c r="U28" s="269" t="s">
        <v>337</v>
      </c>
      <c r="V28" s="269" t="s">
        <v>338</v>
      </c>
      <c r="W28" s="269" t="s">
        <v>339</v>
      </c>
      <c r="X28" s="269" t="s">
        <v>340</v>
      </c>
      <c r="Y28" s="269" t="s">
        <v>341</v>
      </c>
      <c r="Z28" s="269" t="s">
        <v>310</v>
      </c>
    </row>
    <row r="29" spans="1:26" x14ac:dyDescent="0.25">
      <c r="A29" s="281"/>
      <c r="B29" s="277"/>
      <c r="C29"/>
      <c r="J29" s="269" t="s">
        <v>348</v>
      </c>
      <c r="K29" s="269" t="s">
        <v>332</v>
      </c>
      <c r="L29" s="269" t="s">
        <v>349</v>
      </c>
      <c r="M29" s="269" t="s">
        <v>350</v>
      </c>
      <c r="N29" s="269" t="s">
        <v>326</v>
      </c>
      <c r="O29" s="269" t="s">
        <v>335</v>
      </c>
      <c r="P29" s="269" t="s">
        <v>288</v>
      </c>
      <c r="Q29" s="269" t="s">
        <v>344</v>
      </c>
      <c r="R29" s="269" t="s">
        <v>351</v>
      </c>
      <c r="S29" s="269" t="s">
        <v>340</v>
      </c>
      <c r="T29" s="269" t="s">
        <v>352</v>
      </c>
      <c r="U29" s="269" t="s">
        <v>353</v>
      </c>
      <c r="V29" s="269" t="s">
        <v>338</v>
      </c>
      <c r="W29" s="269" t="s">
        <v>339</v>
      </c>
      <c r="X29" s="269" t="s">
        <v>340</v>
      </c>
      <c r="Y29" s="269" t="s">
        <v>341</v>
      </c>
      <c r="Z29" s="269" t="s">
        <v>310</v>
      </c>
    </row>
    <row r="30" spans="1:26" x14ac:dyDescent="0.25">
      <c r="A30"/>
      <c r="B30"/>
      <c r="C30"/>
      <c r="J30" s="269" t="s">
        <v>354</v>
      </c>
      <c r="K30" s="269" t="s">
        <v>332</v>
      </c>
      <c r="L30" s="269" t="s">
        <v>355</v>
      </c>
      <c r="M30" s="269" t="s">
        <v>356</v>
      </c>
      <c r="N30" s="269" t="s">
        <v>357</v>
      </c>
      <c r="O30" s="269" t="s">
        <v>335</v>
      </c>
      <c r="P30" s="269" t="s">
        <v>358</v>
      </c>
      <c r="Q30" s="269" t="s">
        <v>359</v>
      </c>
      <c r="R30" s="269" t="s">
        <v>360</v>
      </c>
      <c r="S30" s="269" t="s">
        <v>361</v>
      </c>
      <c r="T30" s="269" t="s">
        <v>362</v>
      </c>
      <c r="U30" s="269" t="s">
        <v>353</v>
      </c>
      <c r="V30" s="269" t="s">
        <v>338</v>
      </c>
      <c r="W30" s="269" t="s">
        <v>339</v>
      </c>
      <c r="X30" s="269" t="s">
        <v>340</v>
      </c>
      <c r="Y30" s="269" t="s">
        <v>341</v>
      </c>
      <c r="Z30" s="269" t="s">
        <v>310</v>
      </c>
    </row>
    <row r="31" spans="1:26" x14ac:dyDescent="0.25">
      <c r="J31" s="269" t="s">
        <v>363</v>
      </c>
      <c r="K31" s="269" t="s">
        <v>364</v>
      </c>
      <c r="L31" s="269" t="s">
        <v>365</v>
      </c>
      <c r="M31" s="269" t="s">
        <v>366</v>
      </c>
      <c r="N31" s="269" t="s">
        <v>326</v>
      </c>
      <c r="O31" s="269" t="s">
        <v>367</v>
      </c>
      <c r="P31" s="269" t="s">
        <v>357</v>
      </c>
      <c r="Q31" s="269" t="s">
        <v>288</v>
      </c>
      <c r="R31" s="269" t="s">
        <v>347</v>
      </c>
      <c r="S31" s="269" t="s">
        <v>368</v>
      </c>
      <c r="T31" s="269" t="s">
        <v>369</v>
      </c>
      <c r="U31" s="269" t="s">
        <v>370</v>
      </c>
      <c r="V31" s="269" t="s">
        <v>347</v>
      </c>
      <c r="W31" s="269" t="s">
        <v>371</v>
      </c>
      <c r="X31" s="269" t="s">
        <v>372</v>
      </c>
      <c r="Y31" s="269" t="s">
        <v>310</v>
      </c>
      <c r="Z31" s="269" t="s">
        <v>373</v>
      </c>
    </row>
    <row r="32" spans="1:26" x14ac:dyDescent="0.25">
      <c r="J32" s="269" t="s">
        <v>374</v>
      </c>
      <c r="K32" s="269" t="s">
        <v>364</v>
      </c>
      <c r="L32" s="269" t="s">
        <v>375</v>
      </c>
      <c r="M32" s="269" t="s">
        <v>376</v>
      </c>
      <c r="N32" s="269" t="s">
        <v>377</v>
      </c>
      <c r="O32" s="269" t="s">
        <v>367</v>
      </c>
      <c r="P32" s="269" t="s">
        <v>377</v>
      </c>
      <c r="Q32" s="269" t="s">
        <v>378</v>
      </c>
      <c r="R32" s="269" t="s">
        <v>360</v>
      </c>
      <c r="S32" s="269" t="s">
        <v>379</v>
      </c>
      <c r="T32" s="269" t="s">
        <v>380</v>
      </c>
      <c r="U32" s="269" t="s">
        <v>381</v>
      </c>
      <c r="V32" s="269" t="s">
        <v>347</v>
      </c>
      <c r="W32" s="269" t="s">
        <v>371</v>
      </c>
      <c r="X32" s="269" t="s">
        <v>372</v>
      </c>
      <c r="Y32" s="269" t="s">
        <v>310</v>
      </c>
      <c r="Z32" s="269" t="s">
        <v>373</v>
      </c>
    </row>
    <row r="33" spans="10:26" x14ac:dyDescent="0.25">
      <c r="J33" s="269" t="s">
        <v>382</v>
      </c>
      <c r="K33" s="269" t="s">
        <v>383</v>
      </c>
      <c r="L33" s="269" t="s">
        <v>384</v>
      </c>
      <c r="M33" s="269" t="s">
        <v>385</v>
      </c>
      <c r="N33" s="269" t="s">
        <v>368</v>
      </c>
      <c r="O33" s="269" t="s">
        <v>296</v>
      </c>
      <c r="P33" s="269" t="s">
        <v>377</v>
      </c>
      <c r="Q33" s="269" t="s">
        <v>386</v>
      </c>
      <c r="R33" s="269" t="s">
        <v>351</v>
      </c>
      <c r="S33" s="269" t="s">
        <v>387</v>
      </c>
      <c r="T33" s="269" t="s">
        <v>388</v>
      </c>
      <c r="U33" s="269" t="s">
        <v>381</v>
      </c>
      <c r="V33" s="269" t="s">
        <v>351</v>
      </c>
      <c r="W33" s="269" t="s">
        <v>389</v>
      </c>
      <c r="X33" s="269" t="s">
        <v>390</v>
      </c>
      <c r="Y33" s="269" t="s">
        <v>391</v>
      </c>
      <c r="Z33" s="269" t="s">
        <v>392</v>
      </c>
    </row>
    <row r="34" spans="10:26" x14ac:dyDescent="0.25">
      <c r="J34" s="269" t="s">
        <v>393</v>
      </c>
      <c r="K34" s="269" t="s">
        <v>383</v>
      </c>
      <c r="L34" s="269" t="s">
        <v>394</v>
      </c>
      <c r="M34" s="269" t="s">
        <v>395</v>
      </c>
      <c r="N34" s="269" t="s">
        <v>396</v>
      </c>
      <c r="O34" s="269" t="s">
        <v>296</v>
      </c>
      <c r="P34" s="269" t="s">
        <v>397</v>
      </c>
      <c r="Q34" s="269" t="s">
        <v>398</v>
      </c>
      <c r="R34" s="269" t="s">
        <v>360</v>
      </c>
      <c r="S34" s="269" t="s">
        <v>399</v>
      </c>
      <c r="T34" s="269" t="s">
        <v>400</v>
      </c>
      <c r="U34" s="269" t="s">
        <v>381</v>
      </c>
      <c r="V34" s="269" t="s">
        <v>351</v>
      </c>
      <c r="W34" s="269" t="s">
        <v>389</v>
      </c>
      <c r="X34" s="269" t="s">
        <v>390</v>
      </c>
      <c r="Y34" s="269" t="s">
        <v>391</v>
      </c>
      <c r="Z34" s="269" t="s">
        <v>392</v>
      </c>
    </row>
    <row r="35" spans="10:26" x14ac:dyDescent="0.25">
      <c r="J35" s="269" t="s">
        <v>401</v>
      </c>
      <c r="K35" s="269" t="s">
        <v>383</v>
      </c>
      <c r="L35" s="269" t="s">
        <v>402</v>
      </c>
      <c r="M35" s="269" t="s">
        <v>403</v>
      </c>
      <c r="N35" s="269" t="s">
        <v>404</v>
      </c>
      <c r="O35" s="269" t="s">
        <v>296</v>
      </c>
      <c r="P35" s="269" t="s">
        <v>405</v>
      </c>
      <c r="Q35" s="269" t="s">
        <v>286</v>
      </c>
      <c r="R35" s="269" t="s">
        <v>406</v>
      </c>
      <c r="S35" s="269" t="s">
        <v>407</v>
      </c>
      <c r="T35" s="269" t="s">
        <v>408</v>
      </c>
      <c r="U35" s="269" t="s">
        <v>409</v>
      </c>
      <c r="V35" s="269" t="s">
        <v>351</v>
      </c>
      <c r="W35" s="269" t="s">
        <v>389</v>
      </c>
      <c r="X35" s="269" t="s">
        <v>390</v>
      </c>
      <c r="Y35" s="269" t="s">
        <v>391</v>
      </c>
      <c r="Z35" s="269" t="s">
        <v>392</v>
      </c>
    </row>
    <row r="36" spans="10:26" x14ac:dyDescent="0.25">
      <c r="J36" s="271" t="s">
        <v>410</v>
      </c>
      <c r="K36" s="272"/>
      <c r="L36" s="272"/>
      <c r="M36" s="272"/>
      <c r="N36" s="272"/>
      <c r="O36" s="272"/>
      <c r="P36" s="272"/>
      <c r="Q36" s="272"/>
      <c r="R36" s="272"/>
      <c r="S36" s="272"/>
      <c r="T36" s="272"/>
      <c r="U36" s="272"/>
      <c r="V36" s="272"/>
      <c r="W36" s="272"/>
      <c r="X36" s="272"/>
      <c r="Y36" s="272"/>
      <c r="Z36" s="272"/>
    </row>
  </sheetData>
  <mergeCells count="4">
    <mergeCell ref="A25:C25"/>
    <mergeCell ref="A14:C14"/>
    <mergeCell ref="A16:C16"/>
    <mergeCell ref="A18:C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9" sqref="B9"/>
    </sheetView>
  </sheetViews>
  <sheetFormatPr defaultColWidth="9.140625" defaultRowHeight="12.75" x14ac:dyDescent="0.2"/>
  <cols>
    <col min="1" max="3" width="9.140625" style="245"/>
    <col min="4" max="4" width="13.42578125" style="245" bestFit="1" customWidth="1"/>
    <col min="5" max="5" width="16.42578125" style="245" bestFit="1" customWidth="1"/>
    <col min="6" max="6" width="23.42578125" style="245" customWidth="1"/>
    <col min="7" max="7" width="11" style="245" bestFit="1" customWidth="1"/>
    <col min="8" max="259" width="9.140625" style="245"/>
    <col min="260" max="260" width="13.42578125" style="245" bestFit="1" customWidth="1"/>
    <col min="261" max="261" width="16.42578125" style="245" bestFit="1" customWidth="1"/>
    <col min="262" max="262" width="23.42578125" style="245" customWidth="1"/>
    <col min="263" max="263" width="11" style="245" bestFit="1" customWidth="1"/>
    <col min="264" max="515" width="9.140625" style="245"/>
    <col min="516" max="516" width="13.42578125" style="245" bestFit="1" customWidth="1"/>
    <col min="517" max="517" width="16.42578125" style="245" bestFit="1" customWidth="1"/>
    <col min="518" max="518" width="23.42578125" style="245" customWidth="1"/>
    <col min="519" max="519" width="11" style="245" bestFit="1" customWidth="1"/>
    <col min="520" max="771" width="9.140625" style="245"/>
    <col min="772" max="772" width="13.42578125" style="245" bestFit="1" customWidth="1"/>
    <col min="773" max="773" width="16.42578125" style="245" bestFit="1" customWidth="1"/>
    <col min="774" max="774" width="23.42578125" style="245" customWidth="1"/>
    <col min="775" max="775" width="11" style="245" bestFit="1" customWidth="1"/>
    <col min="776" max="1027" width="9.140625" style="245"/>
    <col min="1028" max="1028" width="13.42578125" style="245" bestFit="1" customWidth="1"/>
    <col min="1029" max="1029" width="16.42578125" style="245" bestFit="1" customWidth="1"/>
    <col min="1030" max="1030" width="23.42578125" style="245" customWidth="1"/>
    <col min="1031" max="1031" width="11" style="245" bestFit="1" customWidth="1"/>
    <col min="1032" max="1283" width="9.140625" style="245"/>
    <col min="1284" max="1284" width="13.42578125" style="245" bestFit="1" customWidth="1"/>
    <col min="1285" max="1285" width="16.42578125" style="245" bestFit="1" customWidth="1"/>
    <col min="1286" max="1286" width="23.42578125" style="245" customWidth="1"/>
    <col min="1287" max="1287" width="11" style="245" bestFit="1" customWidth="1"/>
    <col min="1288" max="1539" width="9.140625" style="245"/>
    <col min="1540" max="1540" width="13.42578125" style="245" bestFit="1" customWidth="1"/>
    <col min="1541" max="1541" width="16.42578125" style="245" bestFit="1" customWidth="1"/>
    <col min="1542" max="1542" width="23.42578125" style="245" customWidth="1"/>
    <col min="1543" max="1543" width="11" style="245" bestFit="1" customWidth="1"/>
    <col min="1544" max="1795" width="9.140625" style="245"/>
    <col min="1796" max="1796" width="13.42578125" style="245" bestFit="1" customWidth="1"/>
    <col min="1797" max="1797" width="16.42578125" style="245" bestFit="1" customWidth="1"/>
    <col min="1798" max="1798" width="23.42578125" style="245" customWidth="1"/>
    <col min="1799" max="1799" width="11" style="245" bestFit="1" customWidth="1"/>
    <col min="1800" max="2051" width="9.140625" style="245"/>
    <col min="2052" max="2052" width="13.42578125" style="245" bestFit="1" customWidth="1"/>
    <col min="2053" max="2053" width="16.42578125" style="245" bestFit="1" customWidth="1"/>
    <col min="2054" max="2054" width="23.42578125" style="245" customWidth="1"/>
    <col min="2055" max="2055" width="11" style="245" bestFit="1" customWidth="1"/>
    <col min="2056" max="2307" width="9.140625" style="245"/>
    <col min="2308" max="2308" width="13.42578125" style="245" bestFit="1" customWidth="1"/>
    <col min="2309" max="2309" width="16.42578125" style="245" bestFit="1" customWidth="1"/>
    <col min="2310" max="2310" width="23.42578125" style="245" customWidth="1"/>
    <col min="2311" max="2311" width="11" style="245" bestFit="1" customWidth="1"/>
    <col min="2312" max="2563" width="9.140625" style="245"/>
    <col min="2564" max="2564" width="13.42578125" style="245" bestFit="1" customWidth="1"/>
    <col min="2565" max="2565" width="16.42578125" style="245" bestFit="1" customWidth="1"/>
    <col min="2566" max="2566" width="23.42578125" style="245" customWidth="1"/>
    <col min="2567" max="2567" width="11" style="245" bestFit="1" customWidth="1"/>
    <col min="2568" max="2819" width="9.140625" style="245"/>
    <col min="2820" max="2820" width="13.42578125" style="245" bestFit="1" customWidth="1"/>
    <col min="2821" max="2821" width="16.42578125" style="245" bestFit="1" customWidth="1"/>
    <col min="2822" max="2822" width="23.42578125" style="245" customWidth="1"/>
    <col min="2823" max="2823" width="11" style="245" bestFit="1" customWidth="1"/>
    <col min="2824" max="3075" width="9.140625" style="245"/>
    <col min="3076" max="3076" width="13.42578125" style="245" bestFit="1" customWidth="1"/>
    <col min="3077" max="3077" width="16.42578125" style="245" bestFit="1" customWidth="1"/>
    <col min="3078" max="3078" width="23.42578125" style="245" customWidth="1"/>
    <col min="3079" max="3079" width="11" style="245" bestFit="1" customWidth="1"/>
    <col min="3080" max="3331" width="9.140625" style="245"/>
    <col min="3332" max="3332" width="13.42578125" style="245" bestFit="1" customWidth="1"/>
    <col min="3333" max="3333" width="16.42578125" style="245" bestFit="1" customWidth="1"/>
    <col min="3334" max="3334" width="23.42578125" style="245" customWidth="1"/>
    <col min="3335" max="3335" width="11" style="245" bestFit="1" customWidth="1"/>
    <col min="3336" max="3587" width="9.140625" style="245"/>
    <col min="3588" max="3588" width="13.42578125" style="245" bestFit="1" customWidth="1"/>
    <col min="3589" max="3589" width="16.42578125" style="245" bestFit="1" customWidth="1"/>
    <col min="3590" max="3590" width="23.42578125" style="245" customWidth="1"/>
    <col min="3591" max="3591" width="11" style="245" bestFit="1" customWidth="1"/>
    <col min="3592" max="3843" width="9.140625" style="245"/>
    <col min="3844" max="3844" width="13.42578125" style="245" bestFit="1" customWidth="1"/>
    <col min="3845" max="3845" width="16.42578125" style="245" bestFit="1" customWidth="1"/>
    <col min="3846" max="3846" width="23.42578125" style="245" customWidth="1"/>
    <col min="3847" max="3847" width="11" style="245" bestFit="1" customWidth="1"/>
    <col min="3848" max="4099" width="9.140625" style="245"/>
    <col min="4100" max="4100" width="13.42578125" style="245" bestFit="1" customWidth="1"/>
    <col min="4101" max="4101" width="16.42578125" style="245" bestFit="1" customWidth="1"/>
    <col min="4102" max="4102" width="23.42578125" style="245" customWidth="1"/>
    <col min="4103" max="4103" width="11" style="245" bestFit="1" customWidth="1"/>
    <col min="4104" max="4355" width="9.140625" style="245"/>
    <col min="4356" max="4356" width="13.42578125" style="245" bestFit="1" customWidth="1"/>
    <col min="4357" max="4357" width="16.42578125" style="245" bestFit="1" customWidth="1"/>
    <col min="4358" max="4358" width="23.42578125" style="245" customWidth="1"/>
    <col min="4359" max="4359" width="11" style="245" bestFit="1" customWidth="1"/>
    <col min="4360" max="4611" width="9.140625" style="245"/>
    <col min="4612" max="4612" width="13.42578125" style="245" bestFit="1" customWidth="1"/>
    <col min="4613" max="4613" width="16.42578125" style="245" bestFit="1" customWidth="1"/>
    <col min="4614" max="4614" width="23.42578125" style="245" customWidth="1"/>
    <col min="4615" max="4615" width="11" style="245" bestFit="1" customWidth="1"/>
    <col min="4616" max="4867" width="9.140625" style="245"/>
    <col min="4868" max="4868" width="13.42578125" style="245" bestFit="1" customWidth="1"/>
    <col min="4869" max="4869" width="16.42578125" style="245" bestFit="1" customWidth="1"/>
    <col min="4870" max="4870" width="23.42578125" style="245" customWidth="1"/>
    <col min="4871" max="4871" width="11" style="245" bestFit="1" customWidth="1"/>
    <col min="4872" max="5123" width="9.140625" style="245"/>
    <col min="5124" max="5124" width="13.42578125" style="245" bestFit="1" customWidth="1"/>
    <col min="5125" max="5125" width="16.42578125" style="245" bestFit="1" customWidth="1"/>
    <col min="5126" max="5126" width="23.42578125" style="245" customWidth="1"/>
    <col min="5127" max="5127" width="11" style="245" bestFit="1" customWidth="1"/>
    <col min="5128" max="5379" width="9.140625" style="245"/>
    <col min="5380" max="5380" width="13.42578125" style="245" bestFit="1" customWidth="1"/>
    <col min="5381" max="5381" width="16.42578125" style="245" bestFit="1" customWidth="1"/>
    <col min="5382" max="5382" width="23.42578125" style="245" customWidth="1"/>
    <col min="5383" max="5383" width="11" style="245" bestFit="1" customWidth="1"/>
    <col min="5384" max="5635" width="9.140625" style="245"/>
    <col min="5636" max="5636" width="13.42578125" style="245" bestFit="1" customWidth="1"/>
    <col min="5637" max="5637" width="16.42578125" style="245" bestFit="1" customWidth="1"/>
    <col min="5638" max="5638" width="23.42578125" style="245" customWidth="1"/>
    <col min="5639" max="5639" width="11" style="245" bestFit="1" customWidth="1"/>
    <col min="5640" max="5891" width="9.140625" style="245"/>
    <col min="5892" max="5892" width="13.42578125" style="245" bestFit="1" customWidth="1"/>
    <col min="5893" max="5893" width="16.42578125" style="245" bestFit="1" customWidth="1"/>
    <col min="5894" max="5894" width="23.42578125" style="245" customWidth="1"/>
    <col min="5895" max="5895" width="11" style="245" bestFit="1" customWidth="1"/>
    <col min="5896" max="6147" width="9.140625" style="245"/>
    <col min="6148" max="6148" width="13.42578125" style="245" bestFit="1" customWidth="1"/>
    <col min="6149" max="6149" width="16.42578125" style="245" bestFit="1" customWidth="1"/>
    <col min="6150" max="6150" width="23.42578125" style="245" customWidth="1"/>
    <col min="6151" max="6151" width="11" style="245" bestFit="1" customWidth="1"/>
    <col min="6152" max="6403" width="9.140625" style="245"/>
    <col min="6404" max="6404" width="13.42578125" style="245" bestFit="1" customWidth="1"/>
    <col min="6405" max="6405" width="16.42578125" style="245" bestFit="1" customWidth="1"/>
    <col min="6406" max="6406" width="23.42578125" style="245" customWidth="1"/>
    <col min="6407" max="6407" width="11" style="245" bestFit="1" customWidth="1"/>
    <col min="6408" max="6659" width="9.140625" style="245"/>
    <col min="6660" max="6660" width="13.42578125" style="245" bestFit="1" customWidth="1"/>
    <col min="6661" max="6661" width="16.42578125" style="245" bestFit="1" customWidth="1"/>
    <col min="6662" max="6662" width="23.42578125" style="245" customWidth="1"/>
    <col min="6663" max="6663" width="11" style="245" bestFit="1" customWidth="1"/>
    <col min="6664" max="6915" width="9.140625" style="245"/>
    <col min="6916" max="6916" width="13.42578125" style="245" bestFit="1" customWidth="1"/>
    <col min="6917" max="6917" width="16.42578125" style="245" bestFit="1" customWidth="1"/>
    <col min="6918" max="6918" width="23.42578125" style="245" customWidth="1"/>
    <col min="6919" max="6919" width="11" style="245" bestFit="1" customWidth="1"/>
    <col min="6920" max="7171" width="9.140625" style="245"/>
    <col min="7172" max="7172" width="13.42578125" style="245" bestFit="1" customWidth="1"/>
    <col min="7173" max="7173" width="16.42578125" style="245" bestFit="1" customWidth="1"/>
    <col min="7174" max="7174" width="23.42578125" style="245" customWidth="1"/>
    <col min="7175" max="7175" width="11" style="245" bestFit="1" customWidth="1"/>
    <col min="7176" max="7427" width="9.140625" style="245"/>
    <col min="7428" max="7428" width="13.42578125" style="245" bestFit="1" customWidth="1"/>
    <col min="7429" max="7429" width="16.42578125" style="245" bestFit="1" customWidth="1"/>
    <col min="7430" max="7430" width="23.42578125" style="245" customWidth="1"/>
    <col min="7431" max="7431" width="11" style="245" bestFit="1" customWidth="1"/>
    <col min="7432" max="7683" width="9.140625" style="245"/>
    <col min="7684" max="7684" width="13.42578125" style="245" bestFit="1" customWidth="1"/>
    <col min="7685" max="7685" width="16.42578125" style="245" bestFit="1" customWidth="1"/>
    <col min="7686" max="7686" width="23.42578125" style="245" customWidth="1"/>
    <col min="7687" max="7687" width="11" style="245" bestFit="1" customWidth="1"/>
    <col min="7688" max="7939" width="9.140625" style="245"/>
    <col min="7940" max="7940" width="13.42578125" style="245" bestFit="1" customWidth="1"/>
    <col min="7941" max="7941" width="16.42578125" style="245" bestFit="1" customWidth="1"/>
    <col min="7942" max="7942" width="23.42578125" style="245" customWidth="1"/>
    <col min="7943" max="7943" width="11" style="245" bestFit="1" customWidth="1"/>
    <col min="7944" max="8195" width="9.140625" style="245"/>
    <col min="8196" max="8196" width="13.42578125" style="245" bestFit="1" customWidth="1"/>
    <col min="8197" max="8197" width="16.42578125" style="245" bestFit="1" customWidth="1"/>
    <col min="8198" max="8198" width="23.42578125" style="245" customWidth="1"/>
    <col min="8199" max="8199" width="11" style="245" bestFit="1" customWidth="1"/>
    <col min="8200" max="8451" width="9.140625" style="245"/>
    <col min="8452" max="8452" width="13.42578125" style="245" bestFit="1" customWidth="1"/>
    <col min="8453" max="8453" width="16.42578125" style="245" bestFit="1" customWidth="1"/>
    <col min="8454" max="8454" width="23.42578125" style="245" customWidth="1"/>
    <col min="8455" max="8455" width="11" style="245" bestFit="1" customWidth="1"/>
    <col min="8456" max="8707" width="9.140625" style="245"/>
    <col min="8708" max="8708" width="13.42578125" style="245" bestFit="1" customWidth="1"/>
    <col min="8709" max="8709" width="16.42578125" style="245" bestFit="1" customWidth="1"/>
    <col min="8710" max="8710" width="23.42578125" style="245" customWidth="1"/>
    <col min="8711" max="8711" width="11" style="245" bestFit="1" customWidth="1"/>
    <col min="8712" max="8963" width="9.140625" style="245"/>
    <col min="8964" max="8964" width="13.42578125" style="245" bestFit="1" customWidth="1"/>
    <col min="8965" max="8965" width="16.42578125" style="245" bestFit="1" customWidth="1"/>
    <col min="8966" max="8966" width="23.42578125" style="245" customWidth="1"/>
    <col min="8967" max="8967" width="11" style="245" bestFit="1" customWidth="1"/>
    <col min="8968" max="9219" width="9.140625" style="245"/>
    <col min="9220" max="9220" width="13.42578125" style="245" bestFit="1" customWidth="1"/>
    <col min="9221" max="9221" width="16.42578125" style="245" bestFit="1" customWidth="1"/>
    <col min="9222" max="9222" width="23.42578125" style="245" customWidth="1"/>
    <col min="9223" max="9223" width="11" style="245" bestFit="1" customWidth="1"/>
    <col min="9224" max="9475" width="9.140625" style="245"/>
    <col min="9476" max="9476" width="13.42578125" style="245" bestFit="1" customWidth="1"/>
    <col min="9477" max="9477" width="16.42578125" style="245" bestFit="1" customWidth="1"/>
    <col min="9478" max="9478" width="23.42578125" style="245" customWidth="1"/>
    <col min="9479" max="9479" width="11" style="245" bestFit="1" customWidth="1"/>
    <col min="9480" max="9731" width="9.140625" style="245"/>
    <col min="9732" max="9732" width="13.42578125" style="245" bestFit="1" customWidth="1"/>
    <col min="9733" max="9733" width="16.42578125" style="245" bestFit="1" customWidth="1"/>
    <col min="9734" max="9734" width="23.42578125" style="245" customWidth="1"/>
    <col min="9735" max="9735" width="11" style="245" bestFit="1" customWidth="1"/>
    <col min="9736" max="9987" width="9.140625" style="245"/>
    <col min="9988" max="9988" width="13.42578125" style="245" bestFit="1" customWidth="1"/>
    <col min="9989" max="9989" width="16.42578125" style="245" bestFit="1" customWidth="1"/>
    <col min="9990" max="9990" width="23.42578125" style="245" customWidth="1"/>
    <col min="9991" max="9991" width="11" style="245" bestFit="1" customWidth="1"/>
    <col min="9992" max="10243" width="9.140625" style="245"/>
    <col min="10244" max="10244" width="13.42578125" style="245" bestFit="1" customWidth="1"/>
    <col min="10245" max="10245" width="16.42578125" style="245" bestFit="1" customWidth="1"/>
    <col min="10246" max="10246" width="23.42578125" style="245" customWidth="1"/>
    <col min="10247" max="10247" width="11" style="245" bestFit="1" customWidth="1"/>
    <col min="10248" max="10499" width="9.140625" style="245"/>
    <col min="10500" max="10500" width="13.42578125" style="245" bestFit="1" customWidth="1"/>
    <col min="10501" max="10501" width="16.42578125" style="245" bestFit="1" customWidth="1"/>
    <col min="10502" max="10502" width="23.42578125" style="245" customWidth="1"/>
    <col min="10503" max="10503" width="11" style="245" bestFit="1" customWidth="1"/>
    <col min="10504" max="10755" width="9.140625" style="245"/>
    <col min="10756" max="10756" width="13.42578125" style="245" bestFit="1" customWidth="1"/>
    <col min="10757" max="10757" width="16.42578125" style="245" bestFit="1" customWidth="1"/>
    <col min="10758" max="10758" width="23.42578125" style="245" customWidth="1"/>
    <col min="10759" max="10759" width="11" style="245" bestFit="1" customWidth="1"/>
    <col min="10760" max="11011" width="9.140625" style="245"/>
    <col min="11012" max="11012" width="13.42578125" style="245" bestFit="1" customWidth="1"/>
    <col min="11013" max="11013" width="16.42578125" style="245" bestFit="1" customWidth="1"/>
    <col min="11014" max="11014" width="23.42578125" style="245" customWidth="1"/>
    <col min="11015" max="11015" width="11" style="245" bestFit="1" customWidth="1"/>
    <col min="11016" max="11267" width="9.140625" style="245"/>
    <col min="11268" max="11268" width="13.42578125" style="245" bestFit="1" customWidth="1"/>
    <col min="11269" max="11269" width="16.42578125" style="245" bestFit="1" customWidth="1"/>
    <col min="11270" max="11270" width="23.42578125" style="245" customWidth="1"/>
    <col min="11271" max="11271" width="11" style="245" bestFit="1" customWidth="1"/>
    <col min="11272" max="11523" width="9.140625" style="245"/>
    <col min="11524" max="11524" width="13.42578125" style="245" bestFit="1" customWidth="1"/>
    <col min="11525" max="11525" width="16.42578125" style="245" bestFit="1" customWidth="1"/>
    <col min="11526" max="11526" width="23.42578125" style="245" customWidth="1"/>
    <col min="11527" max="11527" width="11" style="245" bestFit="1" customWidth="1"/>
    <col min="11528" max="11779" width="9.140625" style="245"/>
    <col min="11780" max="11780" width="13.42578125" style="245" bestFit="1" customWidth="1"/>
    <col min="11781" max="11781" width="16.42578125" style="245" bestFit="1" customWidth="1"/>
    <col min="11782" max="11782" width="23.42578125" style="245" customWidth="1"/>
    <col min="11783" max="11783" width="11" style="245" bestFit="1" customWidth="1"/>
    <col min="11784" max="12035" width="9.140625" style="245"/>
    <col min="12036" max="12036" width="13.42578125" style="245" bestFit="1" customWidth="1"/>
    <col min="12037" max="12037" width="16.42578125" style="245" bestFit="1" customWidth="1"/>
    <col min="12038" max="12038" width="23.42578125" style="245" customWidth="1"/>
    <col min="12039" max="12039" width="11" style="245" bestFit="1" customWidth="1"/>
    <col min="12040" max="12291" width="9.140625" style="245"/>
    <col min="12292" max="12292" width="13.42578125" style="245" bestFit="1" customWidth="1"/>
    <col min="12293" max="12293" width="16.42578125" style="245" bestFit="1" customWidth="1"/>
    <col min="12294" max="12294" width="23.42578125" style="245" customWidth="1"/>
    <col min="12295" max="12295" width="11" style="245" bestFit="1" customWidth="1"/>
    <col min="12296" max="12547" width="9.140625" style="245"/>
    <col min="12548" max="12548" width="13.42578125" style="245" bestFit="1" customWidth="1"/>
    <col min="12549" max="12549" width="16.42578125" style="245" bestFit="1" customWidth="1"/>
    <col min="12550" max="12550" width="23.42578125" style="245" customWidth="1"/>
    <col min="12551" max="12551" width="11" style="245" bestFit="1" customWidth="1"/>
    <col min="12552" max="12803" width="9.140625" style="245"/>
    <col min="12804" max="12804" width="13.42578125" style="245" bestFit="1" customWidth="1"/>
    <col min="12805" max="12805" width="16.42578125" style="245" bestFit="1" customWidth="1"/>
    <col min="12806" max="12806" width="23.42578125" style="245" customWidth="1"/>
    <col min="12807" max="12807" width="11" style="245" bestFit="1" customWidth="1"/>
    <col min="12808" max="13059" width="9.140625" style="245"/>
    <col min="13060" max="13060" width="13.42578125" style="245" bestFit="1" customWidth="1"/>
    <col min="13061" max="13061" width="16.42578125" style="245" bestFit="1" customWidth="1"/>
    <col min="13062" max="13062" width="23.42578125" style="245" customWidth="1"/>
    <col min="13063" max="13063" width="11" style="245" bestFit="1" customWidth="1"/>
    <col min="13064" max="13315" width="9.140625" style="245"/>
    <col min="13316" max="13316" width="13.42578125" style="245" bestFit="1" customWidth="1"/>
    <col min="13317" max="13317" width="16.42578125" style="245" bestFit="1" customWidth="1"/>
    <col min="13318" max="13318" width="23.42578125" style="245" customWidth="1"/>
    <col min="13319" max="13319" width="11" style="245" bestFit="1" customWidth="1"/>
    <col min="13320" max="13571" width="9.140625" style="245"/>
    <col min="13572" max="13572" width="13.42578125" style="245" bestFit="1" customWidth="1"/>
    <col min="13573" max="13573" width="16.42578125" style="245" bestFit="1" customWidth="1"/>
    <col min="13574" max="13574" width="23.42578125" style="245" customWidth="1"/>
    <col min="13575" max="13575" width="11" style="245" bestFit="1" customWidth="1"/>
    <col min="13576" max="13827" width="9.140625" style="245"/>
    <col min="13828" max="13828" width="13.42578125" style="245" bestFit="1" customWidth="1"/>
    <col min="13829" max="13829" width="16.42578125" style="245" bestFit="1" customWidth="1"/>
    <col min="13830" max="13830" width="23.42578125" style="245" customWidth="1"/>
    <col min="13831" max="13831" width="11" style="245" bestFit="1" customWidth="1"/>
    <col min="13832" max="14083" width="9.140625" style="245"/>
    <col min="14084" max="14084" width="13.42578125" style="245" bestFit="1" customWidth="1"/>
    <col min="14085" max="14085" width="16.42578125" style="245" bestFit="1" customWidth="1"/>
    <col min="14086" max="14086" width="23.42578125" style="245" customWidth="1"/>
    <col min="14087" max="14087" width="11" style="245" bestFit="1" customWidth="1"/>
    <col min="14088" max="14339" width="9.140625" style="245"/>
    <col min="14340" max="14340" width="13.42578125" style="245" bestFit="1" customWidth="1"/>
    <col min="14341" max="14341" width="16.42578125" style="245" bestFit="1" customWidth="1"/>
    <col min="14342" max="14342" width="23.42578125" style="245" customWidth="1"/>
    <col min="14343" max="14343" width="11" style="245" bestFit="1" customWidth="1"/>
    <col min="14344" max="14595" width="9.140625" style="245"/>
    <col min="14596" max="14596" width="13.42578125" style="245" bestFit="1" customWidth="1"/>
    <col min="14597" max="14597" width="16.42578125" style="245" bestFit="1" customWidth="1"/>
    <col min="14598" max="14598" width="23.42578125" style="245" customWidth="1"/>
    <col min="14599" max="14599" width="11" style="245" bestFit="1" customWidth="1"/>
    <col min="14600" max="14851" width="9.140625" style="245"/>
    <col min="14852" max="14852" width="13.42578125" style="245" bestFit="1" customWidth="1"/>
    <col min="14853" max="14853" width="16.42578125" style="245" bestFit="1" customWidth="1"/>
    <col min="14854" max="14854" width="23.42578125" style="245" customWidth="1"/>
    <col min="14855" max="14855" width="11" style="245" bestFit="1" customWidth="1"/>
    <col min="14856" max="15107" width="9.140625" style="245"/>
    <col min="15108" max="15108" width="13.42578125" style="245" bestFit="1" customWidth="1"/>
    <col min="15109" max="15109" width="16.42578125" style="245" bestFit="1" customWidth="1"/>
    <col min="15110" max="15110" width="23.42578125" style="245" customWidth="1"/>
    <col min="15111" max="15111" width="11" style="245" bestFit="1" customWidth="1"/>
    <col min="15112" max="15363" width="9.140625" style="245"/>
    <col min="15364" max="15364" width="13.42578125" style="245" bestFit="1" customWidth="1"/>
    <col min="15365" max="15365" width="16.42578125" style="245" bestFit="1" customWidth="1"/>
    <col min="15366" max="15366" width="23.42578125" style="245" customWidth="1"/>
    <col min="15367" max="15367" width="11" style="245" bestFit="1" customWidth="1"/>
    <col min="15368" max="15619" width="9.140625" style="245"/>
    <col min="15620" max="15620" width="13.42578125" style="245" bestFit="1" customWidth="1"/>
    <col min="15621" max="15621" width="16.42578125" style="245" bestFit="1" customWidth="1"/>
    <col min="15622" max="15622" width="23.42578125" style="245" customWidth="1"/>
    <col min="15623" max="15623" width="11" style="245" bestFit="1" customWidth="1"/>
    <col min="15624" max="15875" width="9.140625" style="245"/>
    <col min="15876" max="15876" width="13.42578125" style="245" bestFit="1" customWidth="1"/>
    <col min="15877" max="15877" width="16.42578125" style="245" bestFit="1" customWidth="1"/>
    <col min="15878" max="15878" width="23.42578125" style="245" customWidth="1"/>
    <col min="15879" max="15879" width="11" style="245" bestFit="1" customWidth="1"/>
    <col min="15880" max="16131" width="9.140625" style="245"/>
    <col min="16132" max="16132" width="13.42578125" style="245" bestFit="1" customWidth="1"/>
    <col min="16133" max="16133" width="16.42578125" style="245" bestFit="1" customWidth="1"/>
    <col min="16134" max="16134" width="23.42578125" style="245" customWidth="1"/>
    <col min="16135" max="16135" width="11" style="245" bestFit="1" customWidth="1"/>
    <col min="16136" max="16384" width="9.140625" style="245"/>
  </cols>
  <sheetData>
    <row r="1" spans="1:38" ht="20.25" x14ac:dyDescent="0.3">
      <c r="A1" s="246"/>
      <c r="B1" s="247"/>
      <c r="C1" s="246"/>
      <c r="D1" s="247"/>
      <c r="E1" s="246"/>
      <c r="F1" s="246"/>
      <c r="G1" s="246"/>
      <c r="H1" s="82" t="s">
        <v>20</v>
      </c>
      <c r="I1" s="248"/>
      <c r="J1" s="248"/>
      <c r="K1" s="248"/>
      <c r="L1" s="248"/>
      <c r="M1" s="248"/>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row>
    <row r="2" spans="1:38" x14ac:dyDescent="0.2">
      <c r="A2" s="248"/>
      <c r="B2" s="392"/>
      <c r="C2" s="392"/>
      <c r="D2" s="392"/>
      <c r="E2" s="392"/>
      <c r="F2" s="249"/>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38" x14ac:dyDescent="0.2">
      <c r="A3" s="248"/>
      <c r="B3" s="393" t="s">
        <v>233</v>
      </c>
      <c r="C3" s="393"/>
      <c r="D3" s="393"/>
      <c r="E3" s="393"/>
      <c r="F3" s="250" t="s">
        <v>63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row>
    <row r="4" spans="1:38" x14ac:dyDescent="0.2">
      <c r="A4" s="248"/>
      <c r="B4" s="248">
        <v>1</v>
      </c>
      <c r="C4" s="248" t="s">
        <v>242</v>
      </c>
      <c r="D4" s="248">
        <v>0.45359237000000002</v>
      </c>
      <c r="E4" s="248" t="s">
        <v>41</v>
      </c>
      <c r="F4" s="248" t="s">
        <v>247</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row>
    <row r="5" spans="1:38" x14ac:dyDescent="0.2">
      <c r="A5" s="248"/>
      <c r="B5" s="251">
        <v>1</v>
      </c>
      <c r="C5" s="245" t="s">
        <v>239</v>
      </c>
      <c r="D5" s="245">
        <v>1000</v>
      </c>
      <c r="E5" s="245" t="s">
        <v>41</v>
      </c>
      <c r="F5" s="248" t="s">
        <v>247</v>
      </c>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1:38" x14ac:dyDescent="0.2">
      <c r="A6" s="248"/>
      <c r="B6" s="252"/>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row>
    <row r="7" spans="1:38" x14ac:dyDescent="0.2">
      <c r="A7" s="248"/>
      <c r="B7" s="251"/>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row>
    <row r="8" spans="1:38" x14ac:dyDescent="0.2">
      <c r="A8" s="248"/>
      <c r="B8" s="252"/>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row>
    <row r="9" spans="1:38" x14ac:dyDescent="0.2">
      <c r="A9" s="248"/>
      <c r="B9" s="251"/>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row>
    <row r="10" spans="1:38" x14ac:dyDescent="0.2">
      <c r="A10" s="248"/>
      <c r="B10" s="253"/>
      <c r="C10" s="248"/>
      <c r="D10" s="248"/>
      <c r="E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row>
    <row r="11" spans="1:38" x14ac:dyDescent="0.2">
      <c r="A11" s="248"/>
      <c r="B11" s="254"/>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row>
    <row r="12" spans="1:38" x14ac:dyDescent="0.2">
      <c r="A12" s="248"/>
      <c r="B12" s="255"/>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row>
    <row r="13" spans="1:38" x14ac:dyDescent="0.2">
      <c r="A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row>
    <row r="14" spans="1:38" x14ac:dyDescent="0.2">
      <c r="A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row>
    <row r="15" spans="1:38" x14ac:dyDescent="0.2">
      <c r="A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row>
    <row r="16" spans="1:38" x14ac:dyDescent="0.2">
      <c r="A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row>
    <row r="17" spans="1:38" x14ac:dyDescent="0.2">
      <c r="A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row>
    <row r="18" spans="1:38" x14ac:dyDescent="0.2">
      <c r="A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row>
    <row r="19" spans="1:38" x14ac:dyDescent="0.2">
      <c r="A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row>
    <row r="20" spans="1:38" x14ac:dyDescent="0.2">
      <c r="A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row>
    <row r="21" spans="1:38" x14ac:dyDescent="0.2">
      <c r="A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row>
    <row r="22" spans="1:38" x14ac:dyDescent="0.2">
      <c r="A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row>
    <row r="23" spans="1:38" x14ac:dyDescent="0.2">
      <c r="A23" s="248"/>
      <c r="B23" s="248"/>
      <c r="C23" s="248"/>
      <c r="D23" s="248"/>
      <c r="E23" s="248"/>
      <c r="F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row>
    <row r="24" spans="1:38" x14ac:dyDescent="0.2">
      <c r="A24" s="248"/>
      <c r="B24" s="248"/>
      <c r="C24" s="248"/>
      <c r="D24" s="248"/>
      <c r="E24" s="248"/>
      <c r="F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row>
    <row r="25" spans="1:38" x14ac:dyDescent="0.2">
      <c r="A25" s="248"/>
      <c r="B25" s="209"/>
      <c r="C25" s="256"/>
      <c r="D25" s="209"/>
      <c r="E25" s="209"/>
      <c r="F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row>
    <row r="26" spans="1:38" x14ac:dyDescent="0.2">
      <c r="A26" s="248"/>
      <c r="B26" s="257"/>
      <c r="C26" s="258"/>
      <c r="D26" s="209"/>
      <c r="E26" s="209"/>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row>
    <row r="27" spans="1:38" x14ac:dyDescent="0.2">
      <c r="A27" s="248"/>
      <c r="B27" s="257"/>
      <c r="C27" s="258"/>
      <c r="D27" s="209"/>
      <c r="E27" s="209"/>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row>
    <row r="28" spans="1:38" x14ac:dyDescent="0.2">
      <c r="A28" s="248"/>
      <c r="B28" s="257"/>
      <c r="C28" s="258"/>
      <c r="D28" s="209"/>
      <c r="E28" s="209"/>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row>
    <row r="29" spans="1:38" x14ac:dyDescent="0.2">
      <c r="B29" s="257"/>
      <c r="C29" s="248"/>
      <c r="D29" s="248"/>
      <c r="E29" s="248"/>
    </row>
    <row r="30" spans="1:38" x14ac:dyDescent="0.2">
      <c r="B30" s="257"/>
      <c r="C30" s="248"/>
      <c r="D30" s="248"/>
      <c r="E30" s="248"/>
    </row>
    <row r="31" spans="1:38" x14ac:dyDescent="0.2">
      <c r="B31" s="254"/>
      <c r="C31" s="248"/>
      <c r="D31" s="248"/>
      <c r="E31" s="248"/>
    </row>
    <row r="37" spans="10:10" x14ac:dyDescent="0.2">
      <c r="J37" s="259"/>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2"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49" t="s">
        <v>234</v>
      </c>
      <c r="D3" s="249" t="s">
        <v>9</v>
      </c>
    </row>
    <row r="4" spans="1:38" ht="15" x14ac:dyDescent="0.2">
      <c r="C4" s="260"/>
      <c r="D4" s="394"/>
      <c r="E4" s="395"/>
      <c r="F4" s="395"/>
      <c r="G4" s="395"/>
      <c r="H4" s="395"/>
      <c r="I4" s="395"/>
      <c r="J4" s="395"/>
      <c r="K4" s="395"/>
      <c r="L4" s="395"/>
    </row>
    <row r="5" spans="1:38" ht="15" x14ac:dyDescent="0.2">
      <c r="C5" s="260"/>
      <c r="D5" s="394"/>
      <c r="E5" s="395"/>
      <c r="F5" s="395"/>
      <c r="G5" s="395"/>
      <c r="H5" s="395"/>
      <c r="I5" s="395"/>
      <c r="J5" s="395"/>
      <c r="K5" s="395"/>
      <c r="L5" s="395"/>
    </row>
    <row r="6" spans="1:38" ht="15" x14ac:dyDescent="0.2">
      <c r="C6" s="260"/>
      <c r="D6" s="394"/>
      <c r="E6" s="395"/>
      <c r="F6" s="395"/>
      <c r="G6" s="395"/>
      <c r="H6" s="395"/>
      <c r="I6" s="395"/>
      <c r="J6" s="395"/>
      <c r="K6" s="395"/>
      <c r="L6" s="395"/>
    </row>
    <row r="7" spans="1:38" ht="15" x14ac:dyDescent="0.2">
      <c r="C7" s="260"/>
      <c r="D7" s="394"/>
      <c r="E7" s="395"/>
      <c r="F7" s="395"/>
      <c r="G7" s="395"/>
      <c r="H7" s="395"/>
      <c r="I7" s="395"/>
      <c r="J7" s="395"/>
      <c r="K7" s="395"/>
      <c r="L7" s="395"/>
    </row>
    <row r="8" spans="1:38" ht="15" x14ac:dyDescent="0.2">
      <c r="C8" s="260"/>
      <c r="D8" s="394"/>
      <c r="E8" s="395"/>
      <c r="F8" s="395"/>
      <c r="G8" s="395"/>
      <c r="H8" s="395"/>
      <c r="I8" s="395"/>
      <c r="J8" s="395"/>
      <c r="K8" s="395"/>
      <c r="L8" s="395"/>
    </row>
    <row r="9" spans="1:38" ht="15" x14ac:dyDescent="0.2">
      <c r="C9" s="260"/>
      <c r="D9" s="394"/>
      <c r="E9" s="395"/>
      <c r="F9" s="395"/>
      <c r="G9" s="395"/>
      <c r="H9" s="395"/>
      <c r="I9" s="395"/>
      <c r="J9" s="395"/>
      <c r="K9" s="395"/>
      <c r="L9" s="395"/>
    </row>
    <row r="10" spans="1:38" ht="15" x14ac:dyDescent="0.2">
      <c r="C10" s="260"/>
      <c r="D10" s="394"/>
      <c r="E10" s="395"/>
      <c r="F10" s="395"/>
      <c r="G10" s="395"/>
      <c r="H10" s="395"/>
      <c r="I10" s="395"/>
      <c r="J10" s="395"/>
      <c r="K10" s="395"/>
      <c r="L10" s="395"/>
    </row>
    <row r="11" spans="1:38" ht="15" x14ac:dyDescent="0.2">
      <c r="C11" s="260"/>
      <c r="D11" s="394"/>
      <c r="E11" s="395"/>
      <c r="F11" s="395"/>
      <c r="G11" s="395"/>
      <c r="H11" s="395"/>
      <c r="I11" s="395"/>
      <c r="J11" s="395"/>
      <c r="K11" s="395"/>
      <c r="L11" s="395"/>
    </row>
    <row r="12" spans="1:38" ht="15" x14ac:dyDescent="0.2">
      <c r="C12" s="260"/>
      <c r="D12" s="394"/>
      <c r="E12" s="395"/>
      <c r="F12" s="395"/>
      <c r="G12" s="395"/>
      <c r="H12" s="395"/>
      <c r="I12" s="395"/>
      <c r="J12" s="395"/>
      <c r="K12" s="395"/>
      <c r="L12" s="395"/>
    </row>
    <row r="13" spans="1:38" ht="15" x14ac:dyDescent="0.2">
      <c r="C13" s="260"/>
      <c r="D13" s="394"/>
      <c r="E13" s="395"/>
      <c r="F13" s="395"/>
      <c r="G13" s="395"/>
      <c r="H13" s="395"/>
      <c r="I13" s="395"/>
      <c r="J13" s="395"/>
      <c r="K13" s="395"/>
      <c r="L13" s="395"/>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29"/>
  <sheetViews>
    <sheetView zoomScaleNormal="100" workbookViewId="0">
      <selection activeCell="C2" sqref="C2:L29"/>
    </sheetView>
  </sheetViews>
  <sheetFormatPr defaultRowHeight="15" x14ac:dyDescent="0.25"/>
  <sheetData>
    <row r="2" spans="3:12" x14ac:dyDescent="0.25">
      <c r="C2" s="282"/>
      <c r="D2" s="282"/>
      <c r="E2" s="282"/>
      <c r="F2" s="282"/>
      <c r="G2" s="282"/>
      <c r="H2" s="282"/>
      <c r="I2" s="282"/>
      <c r="J2" s="282"/>
      <c r="K2" s="282"/>
      <c r="L2" s="282"/>
    </row>
    <row r="3" spans="3:12" x14ac:dyDescent="0.25">
      <c r="C3" s="282"/>
      <c r="D3" s="282"/>
      <c r="E3" s="282"/>
      <c r="F3" s="282"/>
      <c r="G3" s="282"/>
      <c r="H3" s="282"/>
      <c r="I3" s="282"/>
      <c r="J3" s="282"/>
      <c r="K3" s="282"/>
      <c r="L3" s="282"/>
    </row>
    <row r="4" spans="3:12" x14ac:dyDescent="0.25">
      <c r="C4" s="282"/>
      <c r="D4" s="282"/>
      <c r="E4" s="282"/>
      <c r="F4" s="282"/>
      <c r="G4" s="282"/>
      <c r="H4" s="282"/>
      <c r="I4" s="282"/>
      <c r="J4" s="282"/>
      <c r="K4" s="282"/>
      <c r="L4" s="282"/>
    </row>
    <row r="5" spans="3:12" x14ac:dyDescent="0.25">
      <c r="C5" s="282"/>
      <c r="D5" s="282"/>
      <c r="E5" s="282"/>
      <c r="F5" s="282"/>
      <c r="G5" s="282"/>
      <c r="H5" s="282"/>
      <c r="I5" s="282"/>
      <c r="J5" s="282"/>
      <c r="K5" s="282"/>
      <c r="L5" s="282"/>
    </row>
    <row r="6" spans="3:12" x14ac:dyDescent="0.25">
      <c r="C6" s="282"/>
      <c r="D6" s="282"/>
      <c r="E6" s="282"/>
      <c r="F6" s="282"/>
      <c r="G6" s="282"/>
      <c r="H6" s="282"/>
      <c r="I6" s="282"/>
      <c r="J6" s="282"/>
      <c r="K6" s="282"/>
      <c r="L6" s="282"/>
    </row>
    <row r="7" spans="3:12" x14ac:dyDescent="0.25">
      <c r="C7" s="282"/>
      <c r="D7" s="282"/>
      <c r="E7" s="282"/>
      <c r="F7" s="282"/>
      <c r="G7" s="282"/>
      <c r="H7" s="282"/>
      <c r="I7" s="282"/>
      <c r="J7" s="282"/>
      <c r="K7" s="282"/>
      <c r="L7" s="282"/>
    </row>
    <row r="8" spans="3:12" x14ac:dyDescent="0.25">
      <c r="C8" s="282"/>
      <c r="D8" s="282"/>
      <c r="E8" s="282"/>
      <c r="F8" s="282"/>
      <c r="G8" s="282"/>
      <c r="H8" s="282"/>
      <c r="I8" s="282"/>
      <c r="J8" s="282"/>
      <c r="K8" s="282"/>
      <c r="L8" s="282"/>
    </row>
    <row r="9" spans="3:12" x14ac:dyDescent="0.25">
      <c r="C9" s="282"/>
      <c r="D9" s="282"/>
      <c r="E9" s="282"/>
      <c r="F9" s="282"/>
      <c r="G9" s="282"/>
      <c r="H9" s="282"/>
      <c r="I9" s="282"/>
      <c r="J9" s="282"/>
      <c r="K9" s="282"/>
      <c r="L9" s="282"/>
    </row>
    <row r="10" spans="3:12" x14ac:dyDescent="0.25">
      <c r="C10" s="282"/>
      <c r="D10" s="282"/>
      <c r="E10" s="282"/>
      <c r="F10" s="282"/>
      <c r="G10" s="282"/>
      <c r="H10" s="282"/>
      <c r="I10" s="282"/>
      <c r="J10" s="282"/>
      <c r="K10" s="282"/>
      <c r="L10" s="282"/>
    </row>
    <row r="11" spans="3:12" x14ac:dyDescent="0.25">
      <c r="C11" s="282"/>
      <c r="D11" s="282"/>
      <c r="E11" s="282"/>
      <c r="F11" s="282"/>
      <c r="G11" s="282"/>
      <c r="H11" s="282"/>
      <c r="I11" s="282"/>
      <c r="J11" s="282"/>
      <c r="K11" s="282"/>
      <c r="L11" s="282"/>
    </row>
    <row r="12" spans="3:12" x14ac:dyDescent="0.25">
      <c r="C12" s="282"/>
      <c r="D12" s="282"/>
      <c r="E12" s="282"/>
      <c r="F12" s="282"/>
      <c r="G12" s="282"/>
      <c r="H12" s="282"/>
      <c r="I12" s="282"/>
      <c r="J12" s="282"/>
      <c r="K12" s="282"/>
      <c r="L12" s="282"/>
    </row>
    <row r="13" spans="3:12" x14ac:dyDescent="0.25">
      <c r="C13" s="282"/>
      <c r="D13" s="282"/>
      <c r="E13" s="282"/>
      <c r="F13" s="282"/>
      <c r="G13" s="282"/>
      <c r="H13" s="282"/>
      <c r="I13" s="282"/>
      <c r="J13" s="282"/>
      <c r="K13" s="282"/>
      <c r="L13" s="282"/>
    </row>
    <row r="14" spans="3:12" x14ac:dyDescent="0.25">
      <c r="C14" s="282"/>
      <c r="D14" s="282"/>
      <c r="E14" s="282"/>
      <c r="F14" s="282"/>
      <c r="G14" s="282"/>
      <c r="H14" s="282"/>
      <c r="I14" s="282"/>
      <c r="J14" s="282"/>
      <c r="K14" s="282"/>
      <c r="L14" s="282"/>
    </row>
    <row r="15" spans="3:12" x14ac:dyDescent="0.25">
      <c r="C15" s="282"/>
      <c r="D15" s="282"/>
      <c r="E15" s="282"/>
      <c r="F15" s="282"/>
      <c r="G15" s="282"/>
      <c r="H15" s="282"/>
      <c r="I15" s="282"/>
      <c r="J15" s="282"/>
      <c r="K15" s="282"/>
      <c r="L15" s="282"/>
    </row>
    <row r="16" spans="3:12" x14ac:dyDescent="0.25">
      <c r="C16" s="282"/>
      <c r="D16" s="282"/>
      <c r="E16" s="282"/>
      <c r="F16" s="282"/>
      <c r="G16" s="282"/>
      <c r="H16" s="282"/>
      <c r="I16" s="282"/>
      <c r="J16" s="282"/>
      <c r="K16" s="282"/>
      <c r="L16" s="282"/>
    </row>
    <row r="17" spans="3:12" x14ac:dyDescent="0.25">
      <c r="C17" s="282"/>
      <c r="D17" s="282"/>
      <c r="E17" s="282"/>
      <c r="F17" s="282"/>
      <c r="G17" s="282"/>
      <c r="H17" s="282"/>
      <c r="I17" s="282"/>
      <c r="J17" s="282"/>
      <c r="K17" s="282"/>
      <c r="L17" s="282"/>
    </row>
    <row r="18" spans="3:12" x14ac:dyDescent="0.25">
      <c r="C18" s="282"/>
      <c r="D18" s="282"/>
      <c r="E18" s="282"/>
      <c r="F18" s="282"/>
      <c r="G18" s="282"/>
      <c r="H18" s="282"/>
      <c r="I18" s="282"/>
      <c r="J18" s="282"/>
      <c r="K18" s="282"/>
      <c r="L18" s="282"/>
    </row>
    <row r="19" spans="3:12" x14ac:dyDescent="0.25">
      <c r="C19" s="282"/>
      <c r="D19" s="282"/>
      <c r="E19" s="282"/>
      <c r="F19" s="282"/>
      <c r="G19" s="282"/>
      <c r="H19" s="282"/>
      <c r="I19" s="282"/>
      <c r="J19" s="282"/>
      <c r="K19" s="282"/>
      <c r="L19" s="282"/>
    </row>
    <row r="20" spans="3:12" x14ac:dyDescent="0.25">
      <c r="C20" s="282"/>
      <c r="D20" s="282"/>
      <c r="E20" s="282"/>
      <c r="F20" s="282"/>
      <c r="G20" s="282"/>
      <c r="H20" s="282"/>
      <c r="I20" s="282"/>
      <c r="J20" s="282"/>
      <c r="K20" s="282"/>
      <c r="L20" s="282"/>
    </row>
    <row r="21" spans="3:12" x14ac:dyDescent="0.25">
      <c r="C21" s="282"/>
      <c r="D21" s="282"/>
      <c r="E21" s="282"/>
      <c r="F21" s="282"/>
      <c r="G21" s="282"/>
      <c r="H21" s="282"/>
      <c r="I21" s="282"/>
      <c r="J21" s="282"/>
      <c r="K21" s="282"/>
      <c r="L21" s="282"/>
    </row>
    <row r="22" spans="3:12" x14ac:dyDescent="0.25">
      <c r="C22" s="282"/>
      <c r="D22" s="282"/>
      <c r="E22" s="282"/>
      <c r="F22" s="282"/>
      <c r="G22" s="282"/>
      <c r="H22" s="282"/>
      <c r="I22" s="282"/>
      <c r="J22" s="282"/>
      <c r="K22" s="282"/>
      <c r="L22" s="282"/>
    </row>
    <row r="23" spans="3:12" x14ac:dyDescent="0.25">
      <c r="C23" s="282"/>
      <c r="D23" s="282"/>
      <c r="E23" s="282"/>
      <c r="F23" s="282"/>
      <c r="G23" s="282"/>
      <c r="H23" s="282"/>
      <c r="I23" s="282"/>
      <c r="J23" s="282"/>
      <c r="K23" s="282"/>
      <c r="L23" s="282"/>
    </row>
    <row r="24" spans="3:12" x14ac:dyDescent="0.25">
      <c r="C24" s="282"/>
      <c r="D24" s="282"/>
      <c r="E24" s="282"/>
      <c r="F24" s="282"/>
      <c r="G24" s="282"/>
      <c r="H24" s="282"/>
      <c r="I24" s="282"/>
      <c r="J24" s="282"/>
      <c r="K24" s="282"/>
      <c r="L24" s="282"/>
    </row>
    <row r="25" spans="3:12" x14ac:dyDescent="0.25">
      <c r="C25" s="282"/>
      <c r="D25" s="282"/>
      <c r="E25" s="282"/>
      <c r="F25" s="282"/>
      <c r="G25" s="282"/>
      <c r="H25" s="282"/>
      <c r="I25" s="282"/>
      <c r="J25" s="282"/>
      <c r="K25" s="282"/>
      <c r="L25" s="282"/>
    </row>
    <row r="26" spans="3:12" x14ac:dyDescent="0.25">
      <c r="C26" s="282"/>
      <c r="D26" s="282"/>
      <c r="E26" s="282"/>
      <c r="F26" s="282"/>
      <c r="G26" s="282"/>
      <c r="H26" s="282"/>
      <c r="I26" s="282"/>
      <c r="J26" s="282"/>
      <c r="K26" s="282"/>
      <c r="L26" s="282"/>
    </row>
    <row r="27" spans="3:12" x14ac:dyDescent="0.25">
      <c r="C27" s="282"/>
      <c r="D27" s="282"/>
      <c r="E27" s="282"/>
      <c r="F27" s="282"/>
      <c r="G27" s="282"/>
      <c r="H27" s="282"/>
      <c r="I27" s="282"/>
      <c r="J27" s="282"/>
      <c r="K27" s="282"/>
      <c r="L27" s="282"/>
    </row>
    <row r="28" spans="3:12" x14ac:dyDescent="0.25">
      <c r="C28" s="282"/>
      <c r="D28" s="282"/>
      <c r="E28" s="282"/>
      <c r="F28" s="282"/>
      <c r="G28" s="282"/>
      <c r="H28" s="282"/>
      <c r="I28" s="282"/>
      <c r="J28" s="282"/>
      <c r="K28" s="282"/>
      <c r="L28" s="282"/>
    </row>
    <row r="29" spans="3:12" x14ac:dyDescent="0.25">
      <c r="C29" s="282"/>
      <c r="D29" s="282"/>
      <c r="E29" s="282"/>
      <c r="F29" s="282"/>
      <c r="G29" s="282"/>
      <c r="H29" s="282"/>
      <c r="I29" s="282"/>
      <c r="J29" s="282"/>
      <c r="K29" s="282"/>
      <c r="L29" s="28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C82A6A1-690F-49A7-A606-0CB5CF655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D54291-C31B-4A65-ADF4-CB9D22FBDDD3}">
  <ds:schemaRefs>
    <ds:schemaRef ds:uri="http://schemas.microsoft.com/sharepoint/v3/contenttype/forms"/>
  </ds:schemaRefs>
</ds:datastoreItem>
</file>

<file path=customXml/itemProps3.xml><?xml version="1.0" encoding="utf-8"?>
<ds:datastoreItem xmlns:ds="http://schemas.openxmlformats.org/officeDocument/2006/customXml" ds:itemID="{67F750E5-E186-4EBE-9AD9-200FBF6D11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Calculations</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A. Mutchek</dc:creator>
  <cp:lastModifiedBy>Krynock, Michelle M. (CONTR)</cp:lastModifiedBy>
  <dcterms:created xsi:type="dcterms:W3CDTF">2015-09-01T16:55:09Z</dcterms:created>
  <dcterms:modified xsi:type="dcterms:W3CDTF">2017-01-03T20:29:51Z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