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20" yWindow="330" windowWidth="15240" windowHeight="7815" activeTab="1"/>
  </bookViews>
  <sheets>
    <sheet name="Info" sheetId="1" r:id="rId1"/>
    <sheet name="Data Summary" sheetId="2" r:id="rId2"/>
    <sheet name="Reference Source Info" sheetId="15" r:id="rId3"/>
    <sheet name="DQI" sheetId="5" r:id="rId4"/>
    <sheet name="Energy" sheetId="16" r:id="rId5"/>
    <sheet name="Conversions" sheetId="11" r:id="rId6"/>
    <sheet name="Assumptions" sheetId="10" r:id="rId7"/>
    <sheet name="Chart" sheetId="9" r:id="rId8"/>
  </sheets>
  <externalReferences>
    <externalReference r:id="rId9"/>
    <externalReference r:id="rId10"/>
    <externalReference r:id="rId11"/>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16</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2">'Reference Source Info'!$A$1:$J$27</definedName>
    <definedName name="_xlnm.Print_Titles" localSheetId="2">'Reference Source Info'!$A:$A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Ton_to_Kilogram">'[1]Misc Factors'!#REF!</definedName>
    <definedName name="Vacuum_distillation_Energy_Consumption_Sensitivity_Indicator">'[1]SA Inputs'!#REF!</definedName>
    <definedName name="Weight_Conversion">'[1]Loss Factors'!#REF!</definedName>
  </definedNames>
  <calcPr calcId="171027" calcMode="manual"/>
</workbook>
</file>

<file path=xl/calcChain.xml><?xml version="1.0" encoding="utf-8"?>
<calcChain xmlns="http://schemas.openxmlformats.org/spreadsheetml/2006/main">
  <c r="E24" i="2" l="1"/>
  <c r="E23" i="2"/>
  <c r="IK2" i="15" l="1"/>
  <c r="IJ2" i="15"/>
  <c r="II2" i="15"/>
  <c r="IH2" i="15"/>
  <c r="IG2" i="15"/>
  <c r="IF2" i="15"/>
  <c r="IE2" i="15"/>
  <c r="ID2" i="15"/>
  <c r="IC2" i="15"/>
  <c r="IB2" i="15"/>
  <c r="IA2" i="15"/>
  <c r="HZ2" i="15"/>
  <c r="HY2" i="15"/>
  <c r="HX2" i="15"/>
  <c r="HW2" i="15"/>
  <c r="HV2" i="15"/>
  <c r="HU2" i="15"/>
  <c r="HT2" i="15"/>
  <c r="HS2" i="15"/>
  <c r="HR2" i="15"/>
  <c r="HQ2" i="15"/>
  <c r="HP2" i="15"/>
  <c r="HO2" i="15"/>
  <c r="HN2" i="15"/>
  <c r="HM2" i="15"/>
  <c r="HL2" i="15"/>
  <c r="HK2" i="15"/>
  <c r="HJ2" i="15"/>
  <c r="HI2" i="15"/>
  <c r="HH2" i="15"/>
  <c r="HG2" i="15"/>
  <c r="HF2" i="15"/>
  <c r="HE2" i="15"/>
  <c r="HD2" i="15"/>
  <c r="HC2" i="15"/>
  <c r="HB2" i="15"/>
  <c r="HA2" i="15"/>
  <c r="GZ2" i="15"/>
  <c r="GY2" i="15"/>
  <c r="GX2" i="15"/>
  <c r="GW2" i="15"/>
  <c r="GV2" i="15"/>
  <c r="GU2" i="15"/>
  <c r="GT2" i="15"/>
  <c r="GS2" i="15"/>
  <c r="GR2" i="15"/>
  <c r="GQ2" i="15"/>
  <c r="GP2" i="15"/>
  <c r="GO2" i="15"/>
  <c r="GN2" i="15"/>
  <c r="GM2" i="15"/>
  <c r="GL2" i="15"/>
  <c r="GK2" i="15"/>
  <c r="GJ2" i="15"/>
  <c r="GI2" i="15"/>
  <c r="GH2" i="15"/>
  <c r="GG2" i="15"/>
  <c r="GF2" i="15"/>
  <c r="GE2" i="15"/>
  <c r="GD2" i="15"/>
  <c r="GC2" i="15"/>
  <c r="GB2" i="15"/>
  <c r="GA2" i="15"/>
  <c r="FZ2" i="15"/>
  <c r="FY2" i="15"/>
  <c r="FX2" i="15"/>
  <c r="FW2" i="15"/>
  <c r="FV2" i="15"/>
  <c r="FU2" i="15"/>
  <c r="FT2" i="15"/>
  <c r="FS2" i="15"/>
  <c r="FR2" i="15"/>
  <c r="FQ2" i="15"/>
  <c r="FP2" i="15"/>
  <c r="FO2" i="15"/>
  <c r="FN2" i="15"/>
  <c r="FM2" i="15"/>
  <c r="FL2" i="15"/>
  <c r="FK2" i="15"/>
  <c r="FJ2" i="15"/>
  <c r="FI2" i="15"/>
  <c r="FH2" i="15"/>
  <c r="FG2" i="15"/>
  <c r="FF2" i="15"/>
  <c r="FE2" i="15"/>
  <c r="FD2" i="15"/>
  <c r="FC2" i="15"/>
  <c r="FB2" i="15"/>
  <c r="FA2" i="15"/>
  <c r="EZ2" i="15"/>
  <c r="EY2" i="15"/>
  <c r="EX2" i="15"/>
  <c r="EW2" i="15"/>
  <c r="EV2" i="15"/>
  <c r="EU2" i="15"/>
  <c r="ET2" i="15"/>
  <c r="ES2" i="15"/>
  <c r="ER2" i="15"/>
  <c r="EQ2" i="15"/>
  <c r="EP2" i="15"/>
  <c r="EO2" i="15"/>
  <c r="EN2" i="15"/>
  <c r="EM2" i="15"/>
  <c r="EL2" i="15"/>
  <c r="EK2" i="15"/>
  <c r="EJ2" i="15"/>
  <c r="EI2" i="15"/>
  <c r="EH2" i="15"/>
  <c r="EG2" i="15"/>
  <c r="EF2" i="15"/>
  <c r="EE2" i="15"/>
  <c r="ED2" i="15"/>
  <c r="EC2" i="15"/>
  <c r="EB2" i="15"/>
  <c r="EA2" i="15"/>
  <c r="DZ2" i="15"/>
  <c r="DY2" i="15"/>
  <c r="DX2" i="15"/>
  <c r="DW2" i="15"/>
  <c r="DV2" i="15"/>
  <c r="DU2" i="15"/>
  <c r="DT2" i="15"/>
  <c r="DS2" i="15"/>
  <c r="DR2" i="15"/>
  <c r="DQ2" i="15"/>
  <c r="DP2" i="15"/>
  <c r="DO2" i="15"/>
  <c r="DN2" i="15"/>
  <c r="DM2" i="15"/>
  <c r="DL2" i="15"/>
  <c r="DK2" i="15"/>
  <c r="DJ2" i="15"/>
  <c r="DI2" i="15"/>
  <c r="DH2" i="15"/>
  <c r="DG2" i="15"/>
  <c r="DF2" i="15"/>
  <c r="DE2" i="15"/>
  <c r="DD2" i="15"/>
  <c r="DC2" i="15"/>
  <c r="DB2" i="15"/>
  <c r="DA2" i="15"/>
  <c r="CZ2" i="15"/>
  <c r="CY2" i="15"/>
  <c r="CX2" i="15"/>
  <c r="CW2" i="15"/>
  <c r="CV2" i="15"/>
  <c r="CU2" i="15"/>
  <c r="CT2" i="15"/>
  <c r="CS2" i="15"/>
  <c r="CR2" i="15"/>
  <c r="CQ2" i="15"/>
  <c r="CP2" i="15"/>
  <c r="CO2" i="15"/>
  <c r="CN2" i="15"/>
  <c r="CM2" i="15"/>
  <c r="CL2" i="15"/>
  <c r="CK2" i="15"/>
  <c r="CJ2" i="15"/>
  <c r="CI2" i="15"/>
  <c r="CH2" i="15"/>
  <c r="CG2" i="15"/>
  <c r="CF2" i="15"/>
  <c r="CE2" i="15"/>
  <c r="CD2" i="15"/>
  <c r="CC2" i="15"/>
  <c r="CB2" i="15"/>
  <c r="CA2" i="15"/>
  <c r="BZ2" i="15"/>
  <c r="BY2" i="15"/>
  <c r="BX2" i="15"/>
  <c r="BW2" i="15"/>
  <c r="BV2" i="15"/>
  <c r="BU2" i="15"/>
  <c r="BT2" i="15"/>
  <c r="BS2" i="15"/>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L2" i="15"/>
  <c r="AK2" i="15"/>
  <c r="E69" i="2"/>
  <c r="E43" i="2"/>
  <c r="E50" i="2" s="1"/>
  <c r="E48"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I8" i="5"/>
  <c r="N5" i="2" s="1"/>
  <c r="K7" i="5"/>
  <c r="J7" i="5"/>
  <c r="I7" i="5"/>
  <c r="K6" i="5"/>
  <c r="J6" i="5"/>
  <c r="I6" i="5"/>
  <c r="K5" i="5"/>
  <c r="J5" i="5"/>
  <c r="I5" i="5"/>
  <c r="K4" i="5"/>
  <c r="J4" i="5"/>
  <c r="I4" i="5"/>
  <c r="H88" i="2"/>
  <c r="H87" i="2"/>
  <c r="G87" i="2"/>
  <c r="D87" i="2"/>
  <c r="H81" i="2"/>
  <c r="G81" i="2"/>
  <c r="I81" i="2" s="1"/>
  <c r="H80" i="2"/>
  <c r="H79" i="2"/>
  <c r="G79" i="2"/>
  <c r="I79" i="2" s="1"/>
  <c r="B73" i="2"/>
  <c r="B72" i="2"/>
  <c r="B71" i="2"/>
  <c r="B70" i="2"/>
  <c r="B69" i="2"/>
  <c r="B23" i="2"/>
  <c r="G11" i="2"/>
  <c r="D4" i="1"/>
  <c r="D3" i="1"/>
  <c r="C24" i="1" s="1"/>
  <c r="I87" i="2" l="1"/>
  <c r="E49" i="2"/>
  <c r="G80" i="2" s="1"/>
  <c r="I80" i="2" s="1"/>
  <c r="G88" i="2"/>
  <c r="I88" i="2" s="1"/>
</calcChain>
</file>

<file path=xl/sharedStrings.xml><?xml version="1.0" encoding="utf-8"?>
<sst xmlns="http://schemas.openxmlformats.org/spreadsheetml/2006/main" count="527" uniqueCount="393">
  <si>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</si>
  <si>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</si>
  <si>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</si>
  <si>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</si>
  <si>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</si>
  <si>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</si>
  <si>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</si>
  <si>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</si>
  <si>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</si>
  <si>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</si>
  <si>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</si>
  <si>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</si>
  <si>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</si>
  <si>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</si>
  <si>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</si>
  <si>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</si>
  <si>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</si>
  <si>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</si>
  <si>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</si>
  <si>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</si>
  <si>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</si>
  <si>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</si>
  <si>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</si>
  <si>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</si>
  <si>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</si>
  <si>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</si>
  <si>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</si>
  <si>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</si>
  <si>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</si>
  <si>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</si>
  <si>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</si>
  <si>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</si>
  <si>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</si>
  <si>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</si>
  <si>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</si>
  <si>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</si>
  <si>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</si>
  <si>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</si>
  <si>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</si>
  <si>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</si>
  <si>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</si>
  <si>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</si>
  <si>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</si>
  <si>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</si>
  <si>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</si>
  <si>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</si>
  <si>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</si>
  <si>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</si>
  <si>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</si>
  <si>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</si>
  <si>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</si>
  <si>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</si>
  <si>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</si>
  <si>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</si>
  <si>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</si>
  <si>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</si>
  <si>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</si>
  <si>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</si>
  <si>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</si>
  <si>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</si>
  <si>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</si>
  <si>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</si>
  <si>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</si>
  <si>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</si>
  <si>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</si>
  <si>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</si>
  <si>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</si>
  <si>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</si>
  <si>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</si>
  <si>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</si>
  <si>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</si>
  <si>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</si>
  <si>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</si>
  <si>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</si>
  <si>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</si>
  <si>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</si>
  <si>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</si>
  <si>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</si>
  <si>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</si>
  <si>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</si>
  <si>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</si>
  <si>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</si>
  <si>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</si>
  <si>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</si>
  <si>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</si>
  <si>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</si>
  <si>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</si>
  <si>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</si>
  <si>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</si>
  <si>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</si>
  <si>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</si>
  <si>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</si>
  <si>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</si>
  <si>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</si>
  <si>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</si>
  <si>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</si>
  <si>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</si>
  <si>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</si>
  <si>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</si>
  <si>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</si>
  <si>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</si>
  <si>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</si>
  <si>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</si>
  <si>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</si>
  <si>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</si>
  <si>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</si>
  <si>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</si>
  <si>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</si>
  <si>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</si>
  <si>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</si>
  <si>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</si>
  <si>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</si>
  <si>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</si>
  <si>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</si>
  <si>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</si>
  <si>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</si>
  <si>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</si>
  <si>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</si>
  <si>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</si>
  <si>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</si>
  <si>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</si>
  <si>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</si>
  <si>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</si>
  <si>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</si>
  <si>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</si>
  <si>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</si>
  <si>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</si>
  <si>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</si>
  <si>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</si>
  <si>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</si>
  <si>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</si>
  <si>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</si>
  <si>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</si>
  <si>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</si>
  <si>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</si>
  <si>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</si>
  <si>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</si>
  <si>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</si>
  <si>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</si>
  <si>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</si>
  <si>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</si>
  <si>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</si>
  <si>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</si>
  <si>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</si>
  <si>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</si>
  <si>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</si>
  <si>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</si>
  <si>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</si>
  <si>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</si>
  <si>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</si>
  <si>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</si>
  <si>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</si>
  <si>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</si>
  <si>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</si>
  <si>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</si>
  <si>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</si>
  <si>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</si>
  <si>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</si>
  <si>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</si>
  <si>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</si>
  <si>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</si>
  <si>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</si>
  <si>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</si>
  <si>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</si>
  <si>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</si>
  <si>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</si>
  <si>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</si>
  <si>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</si>
  <si>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</si>
  <si>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</si>
  <si>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</si>
  <si>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</si>
  <si>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</si>
  <si>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</si>
  <si>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</si>
  <si>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</si>
  <si>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</si>
  <si>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</si>
  <si>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</si>
  <si>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</si>
  <si>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</si>
  <si>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</si>
  <si>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</si>
  <si>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</si>
  <si>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</si>
  <si>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</si>
  <si>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</si>
  <si>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</si>
  <si>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</si>
  <si>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</si>
  <si>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</si>
  <si>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</si>
  <si>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</si>
  <si>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</si>
  <si>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</si>
  <si>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</si>
  <si>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</si>
  <si>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</si>
  <si>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</si>
  <si>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</si>
  <si>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</si>
  <si>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</si>
  <si>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</si>
  <si>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</si>
  <si>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</si>
  <si>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</si>
  <si>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</si>
  <si>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</si>
  <si>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</si>
  <si>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</si>
  <si>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</si>
  <si>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</si>
  <si>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</si>
  <si>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</si>
  <si>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</si>
  <si>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</si>
  <si>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Conversion Factors</t>
  </si>
  <si>
    <t>Assumption #</t>
  </si>
  <si>
    <t>Aux_boiler_NG</t>
  </si>
  <si>
    <t>Elect_in</t>
  </si>
  <si>
    <t>Ext_Benz</t>
  </si>
  <si>
    <t>Ext_C2H6</t>
  </si>
  <si>
    <t>Ext_C3H8</t>
  </si>
  <si>
    <t>Ext_CH4</t>
  </si>
  <si>
    <t>Ext_CO2</t>
  </si>
  <si>
    <t>Ext_cyclohexane</t>
  </si>
  <si>
    <t>Ext_cyclopent</t>
  </si>
  <si>
    <t>Ext_Ebenz</t>
  </si>
  <si>
    <t>Ext_H2S</t>
  </si>
  <si>
    <t>Ext_i_heptanes</t>
  </si>
  <si>
    <t>Ext_i_hexanes</t>
  </si>
  <si>
    <t>Ext_isobut</t>
  </si>
  <si>
    <t>Ext_isopentane</t>
  </si>
  <si>
    <t>Ext_methcychex</t>
  </si>
  <si>
    <t>Ext_N_but</t>
  </si>
  <si>
    <t>Ext_N_hex</t>
  </si>
  <si>
    <t>Ext_N_pentane</t>
  </si>
  <si>
    <t>Ext_N2</t>
  </si>
  <si>
    <t>Ext_NonCH4_Org</t>
  </si>
  <si>
    <t>Ext_Tol</t>
  </si>
  <si>
    <t>Ext_trimetpen2</t>
  </si>
  <si>
    <t>Ext_undef_VOC</t>
  </si>
  <si>
    <t>Ext_Xyl</t>
  </si>
  <si>
    <t>Methane_Ratio</t>
  </si>
  <si>
    <t>NG_In</t>
  </si>
  <si>
    <t>NGL_Production</t>
  </si>
  <si>
    <t>Pr_Benz</t>
  </si>
  <si>
    <t>Pr_C2H6</t>
  </si>
  <si>
    <t>Pr_C3H8</t>
  </si>
  <si>
    <t>Pr_CH4</t>
  </si>
  <si>
    <t>Pr_CO2</t>
  </si>
  <si>
    <t>Pr_cyclohexane</t>
  </si>
  <si>
    <t>Pr_cyclopentane</t>
  </si>
  <si>
    <t>Pr_Ebenz</t>
  </si>
  <si>
    <t>Pr_H2S</t>
  </si>
  <si>
    <t>Pr_i_heptanes</t>
  </si>
  <si>
    <t>Pr_i_hexanes</t>
  </si>
  <si>
    <t>Pr_isobut</t>
  </si>
  <si>
    <t>Pr_isopentane</t>
  </si>
  <si>
    <t>Pr_methcychex</t>
  </si>
  <si>
    <t>Pr_N_but</t>
  </si>
  <si>
    <t>Pr_N_hex</t>
  </si>
  <si>
    <t>Pr_N_pentane</t>
  </si>
  <si>
    <t>Pr_N2</t>
  </si>
  <si>
    <t>Pr_NonCH4_Org</t>
  </si>
  <si>
    <t>Pr_Tol</t>
  </si>
  <si>
    <t>Pr_trimetpen2</t>
  </si>
  <si>
    <t>Pr_undef_VOC</t>
  </si>
  <si>
    <t>Pr_Xyl</t>
  </si>
  <si>
    <t>Ext_Benz+Ext_Ebenz+Ext_Tol+Ext_Xyl+Ext_C2H6+Ext_trimetpen2+Ext_cyclohexane+Ext_cyclopent+Ext_isobut+Ext_isopentane+Ext_methcychex+Ext_N_but+Ext_N_hex+Ext_N_pentane+Ext_C3H8+Ext_i_heptanes+Ext_i_hexanes+Ext_undef_VOC</t>
  </si>
  <si>
    <t>Pr_CH4/Ext_CH4</t>
  </si>
  <si>
    <t>1+NGL_Production</t>
  </si>
  <si>
    <t>Ext_NonCH4_Org*Methane_Ratio-Pr_NonCH4_Org</t>
  </si>
  <si>
    <t>Pr_Benz+Pr_Ebenz+Pr_Tol+Pr_Xyl+Pr_C2H6+Pr_trimetpen2+Pr_cyclohexane+Pr_cyclopentane+Pr_isobut+Pr_isopentane+Pr_methcychex+Pr_N_but+Pr_N_hex+Pr_N_pentane+Pr_C3H8+Pr_i_heptanes+Pr_i_hexanes+Pr_undef_VOC</t>
  </si>
  <si>
    <t>[kg/kg] Weight fraction of extracted natural gas that is benzene.</t>
  </si>
  <si>
    <t>[kg/kg] Weight fraction of extracted natural gas that is ethane.</t>
  </si>
  <si>
    <t>[kg/kg] Weight fraction of extracted natural gas that is propane.</t>
  </si>
  <si>
    <t>[kg/kg] Weight fraction of extracted natural gas that is methane.</t>
  </si>
  <si>
    <t>[kg/kg] Weight fraction of extracted natural gas that is carbon dioxide.</t>
  </si>
  <si>
    <t>[kg/kg] Weight fraction of extracted natural gas that is cyclohexane.</t>
  </si>
  <si>
    <t>[kg/kg] Weight fraction of extracted natural gas that is cyclopentane.</t>
  </si>
  <si>
    <t>[kg/kg] Weight fraction of extracted natural gas that is eythlbenzene.</t>
  </si>
  <si>
    <t>[kg/kg] Weight fraction of extracted natural gas that is hydrogen sulfide.</t>
  </si>
  <si>
    <t>[kg/kg] Weight fraction of extracted natural gas that are isomers of heptane.</t>
  </si>
  <si>
    <t>[kg/kg] Weight fraction of extracted natural gas that are isomers of hexane.</t>
  </si>
  <si>
    <t>[kg/kg] Weight fraction of extracted natural gas that is iso-butane.</t>
  </si>
  <si>
    <t>[kg/kg] Weight fraction of extracted natural gas that is iso-pentane.</t>
  </si>
  <si>
    <t>[kg/kg] Weight fraction of extracted natural gas that is methyl cyclohexane.</t>
  </si>
  <si>
    <t>[kg/kg] Weight fraction of extracted natural gas that is n-butane.</t>
  </si>
  <si>
    <t>[kg/kg] Weight fraction of extracted natural gas that is n-hexane.</t>
  </si>
  <si>
    <t>[kg/kg] Weight fraction of extracted natural gas that is n-pentane.</t>
  </si>
  <si>
    <t>[kg/kg] Weight fraction of extracted natural gas that is nitrogen.</t>
  </si>
  <si>
    <t>[kg/kg] Weight fraction of extracted natural gas that is toluene.</t>
  </si>
  <si>
    <t>[kg/kg] Weight fraction of extracted natural gas that is 2,2,4-Trimethylpentane.</t>
  </si>
  <si>
    <t>[kg/kg] Weight fraction of extracted natural gas that are undefined volatile organic compounds.</t>
  </si>
  <si>
    <t>[kg/kg] Weight fraction of extracted natural gas that is xylene.</t>
  </si>
  <si>
    <t>[kg/kg] kg of extracted gas input to the separation process for 1 kg processed ng output</t>
  </si>
  <si>
    <t>[kg/kg] Weight fraction of processed natural gas that is benzene.</t>
  </si>
  <si>
    <t>[kg/kg] Weight fraction of processed natural gas that is ethane.</t>
  </si>
  <si>
    <t>[kg/kg] Weight fraction of processed natural gas that is propane.</t>
  </si>
  <si>
    <t>[kg/kg] Weight fraction of processed natural gas that is methane.</t>
  </si>
  <si>
    <t>[kg/kg] Weight fraction of processed natural gas that is carbon dioxide.</t>
  </si>
  <si>
    <t>[kg/kg] Weight fraction of processed natural gas that is cyclohexane.</t>
  </si>
  <si>
    <t>[kg/kg] Weight fraction of processed natural gas that is cyclopentane.</t>
  </si>
  <si>
    <t>[kg/kg] Weight fraction of processed natural gas that is eythlbenzene.</t>
  </si>
  <si>
    <t>[kg/kg] Weight fraction of processed natural gas that is hydrogen sulfide.</t>
  </si>
  <si>
    <t>[kg/kg] Weight fraction of processed natural gas that are isomers of heptane.</t>
  </si>
  <si>
    <t>[kg/kg] Weight fraction of processed natural gas that are isomers of hexane.</t>
  </si>
  <si>
    <t>[kg/kg] Weight fraction of processed natural gas that is iso-butane.</t>
  </si>
  <si>
    <t>[kg/kg] Weight fraction of processed natural gas that is iso-pentane.</t>
  </si>
  <si>
    <t>[kg/kg] Weight fraction of processed natural gas that is methyl cyclohexane.</t>
  </si>
  <si>
    <t>[kg/kg] Weight fraction of processed natural gas that is n-butane.</t>
  </si>
  <si>
    <t>[kg/kg] Weight fraction of processed natural gas that is n-hexane.</t>
  </si>
  <si>
    <t>[kg/kg] Weight fraction of processed natural gas that is n-pentane.</t>
  </si>
  <si>
    <t>[kg/kg] Weight fraction of processed natural gas that is nitrogen.</t>
  </si>
  <si>
    <t>[kg/kg] Weight fraction of processed natural gas that is toluene.</t>
  </si>
  <si>
    <t>[kg/kg] Weight fraction of processed natural gas that is 2,2,4-Trimethylpentane.</t>
  </si>
  <si>
    <t>[kg/kg] Weight fraction of processed natural gas that are undefined volatile organic compounds.</t>
  </si>
  <si>
    <t>[kg/kg] Weight fraction of processed natural gas that is xylene.</t>
  </si>
  <si>
    <t>Electricity [Electric power]</t>
  </si>
  <si>
    <t>Natural gas (production) [Valuable substances]</t>
  </si>
  <si>
    <t>Natural gas, combusted in boiler [Natural gas products]</t>
  </si>
  <si>
    <t>Natural Gas Liquids [Natural gas products]</t>
  </si>
  <si>
    <t>[Technosphere] Electricity Input</t>
  </si>
  <si>
    <t>[Technosphere] Natural Gas Combustion Input</t>
  </si>
  <si>
    <t>Natural Gas Liquids Co-Product</t>
  </si>
  <si>
    <t>MJ</t>
  </si>
  <si>
    <t>kg/kg</t>
  </si>
  <si>
    <t>Natural Gas Liquid Separation</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</si>
  <si>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natural gas</t>
    </r>
    <r>
      <rPr>
        <sz val="10"/>
        <color indexed="8"/>
        <rFont val="Arial"/>
        <family val="2"/>
      </rPr>
      <t>)</t>
    </r>
  </si>
  <si>
    <t>Refrigeration provides economic process for recovering NGL from CO2-EOR recycle gas</t>
  </si>
  <si>
    <t>Energy Efficiency and Industrial Boiler Efficiency: An Industry Perspective</t>
  </si>
  <si>
    <t>Role of Alternative Energy Sources: Natural Gas Technology Assessment</t>
  </si>
  <si>
    <t>Kenneth J. Vargas</t>
  </si>
  <si>
    <t>CIBO</t>
  </si>
  <si>
    <t>NETL</t>
  </si>
  <si>
    <t>2010</t>
  </si>
  <si>
    <t>2003</t>
  </si>
  <si>
    <t>2012</t>
  </si>
  <si>
    <t>June 30</t>
  </si>
  <si>
    <t>Texas</t>
  </si>
  <si>
    <t>Pittsburgh, PA</t>
  </si>
  <si>
    <t>PennWell Corporation</t>
  </si>
  <si>
    <t>Council of Industrial Boiler Owners</t>
  </si>
  <si>
    <t>National Energy Technology Laboratory</t>
  </si>
  <si>
    <t>Oil &amp; Gas Journal</t>
  </si>
  <si>
    <t>108</t>
  </si>
  <si>
    <t>2</t>
  </si>
  <si>
    <t>DOE/NETL-2011/1536</t>
  </si>
  <si>
    <t>http://www.ogj.com/articles/print/volume-108/issue-2/technology/refrigeration-provides.html</t>
  </si>
  <si>
    <t>http://www.cibo.org/members/papers/guidance/whitepaper1.pdf</t>
  </si>
  <si>
    <t>www.netl.doe.gov/energy-analyses/pubs/NGTechAssess.pdf</t>
  </si>
  <si>
    <t>October 11, 2012</t>
  </si>
  <si>
    <t>October 12, 2012</t>
  </si>
  <si>
    <t>N/A</t>
  </si>
  <si>
    <t>Theoretical</t>
  </si>
  <si>
    <t xml:space="preserve">Vargas, K. J. (2010). Refrigeration provides economic process for recovering NGL from CO2-EOR recycle gas. Oil &amp; Gas Journal, 108(2). </t>
  </si>
  <si>
    <t>CIBO (2010). Energy Efficiency and Industrial Boiler Efficiency: An Industry Perspective. Council of Industrial Boiler Owners. Retrieved October 12, 2012 from http://www.cibo.org/members/papers/guidance/whitepaper1.pdf</t>
  </si>
  <si>
    <t>NETL, 2012. Role of Alternative Energy Sources: Natural Gas Technology Assessment, National Energy Technology Laboratory, Pittsburgh, PA. Accessed on October 12, 2012 at www.netl.doe.gov/energy-analyses/pubs/NGTechAssess.pdf.</t>
  </si>
  <si>
    <t>Description and data for refrigeration process</t>
  </si>
  <si>
    <t>Natural gas heating value and density</t>
  </si>
  <si>
    <t>[Technosphere] Natural Gas Product Input</t>
  </si>
  <si>
    <t>This unit process provides a summary of relevant input and output flows associated with processing extracted natural gas to separate the pure natural gas (methane) from the other hydrocarbons and fluids (natural gas liquids (NGL)). Inputs include extracted natural gas (methane) and energy (natural gas and electricity). Outputs include pure natural gas (methane) and NGL.</t>
  </si>
  <si>
    <t>EOR gas, electricity, propane, butane, pentane</t>
  </si>
  <si>
    <t>Aux boiler natural gas</t>
  </si>
  <si>
    <t>1,2,3</t>
  </si>
  <si>
    <t>MWh/kg</t>
  </si>
  <si>
    <t>[kg/kg] Weight fraction of extracted natural gas that is NMVOCs</t>
  </si>
  <si>
    <t>Unitless</t>
  </si>
  <si>
    <t>[unitless] Ratio of processed methane to extracted methane</t>
  </si>
  <si>
    <t>[kg/kg] kg of combusted natural gas for 1 kg processed ng output.</t>
  </si>
  <si>
    <t>[MWh/kg] MWh of electricty for 1 kg processed ng output</t>
  </si>
  <si>
    <t>[kg/kg] kg of processed NGL for 1 kg processed ng output</t>
  </si>
  <si>
    <t>[kg/kg] Weight fraction of processed natural gas that is NMVOCs</t>
  </si>
  <si>
    <t>Energy</t>
  </si>
  <si>
    <t>Natural Gas and Electricity Inputs</t>
  </si>
  <si>
    <t>Abbreviations used throughout this DS: natural gas liquids (NGL)</t>
  </si>
  <si>
    <t>No</t>
  </si>
  <si>
    <t>This unit process is composed of this document and the file, DF_Stage3_O_Natural_Gas_Liquid_Separation_2015.1.docx, which provides additional details regarding calculations, data quality, and references as relevant.</t>
  </si>
  <si>
    <t>MWh</t>
  </si>
  <si>
    <t>[Yellow-highlight cells are carried to data summary]</t>
  </si>
  <si>
    <t>Subheader as Needed</t>
  </si>
  <si>
    <t>Notes</t>
  </si>
  <si>
    <t>1, 2, 3</t>
  </si>
  <si>
    <t>See Reference [4] for calculations</t>
  </si>
  <si>
    <t>NETL UP</t>
  </si>
  <si>
    <t>NGL Extraction from EOR Gas - Refrigeration</t>
  </si>
  <si>
    <t xml:space="preserve">NETL  </t>
  </si>
  <si>
    <t>October</t>
  </si>
  <si>
    <t>Calculations from refrigeration process and Auxiliary boiler tabs</t>
  </si>
  <si>
    <t>NETL (2012). NETL Life Cycle Inventory Data – Unit Process: Natural Gas Liquids Extraction from Recovered EOR Gas. U.S. Department of Energy, National Energy Technology Laboratory. Last Updated: October 2012 (version 01). www.netl.doe.gov/LCA</t>
  </si>
  <si>
    <t>See assumptions in Reference [4]</t>
  </si>
  <si>
    <t>Natural gas liquids separation from extracted natural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</si>
</sst>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s>
  <fonts count="47"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4"/>
      <color theme="1"/>
      <name val="Arial"/>
      <family val="2"/>
    </font>
    <font>
      <b/>
      <i/>
      <sz val="12"/>
      <color theme="1"/>
      <name val="Arial"/>
      <family val="2"/>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2" borderId="0" applyNumberFormat="0" applyBorder="0" applyAlignment="0" applyProtection="0"/>
    <xf numFmtId="0" fontId="27" fillId="16" borderId="0" applyNumberFormat="0" applyBorder="0" applyAlignment="0" applyProtection="0"/>
    <xf numFmtId="0" fontId="28" fillId="33" borderId="30" applyNumberFormat="0" applyAlignment="0" applyProtection="0"/>
    <xf numFmtId="0" fontId="29" fillId="34" borderId="31" applyNumberFormat="0" applyAlignment="0" applyProtection="0"/>
    <xf numFmtId="43" fontId="2" fillId="0" borderId="0" applyFont="0" applyFill="0" applyBorder="0" applyAlignment="0" applyProtection="0"/>
    <xf numFmtId="166" fontId="2" fillId="0" borderId="0" applyFont="0" applyFill="0" applyBorder="0" applyAlignment="0" applyProtection="0">
      <alignment wrapText="1"/>
    </xf>
    <xf numFmtId="166" fontId="2" fillId="0" borderId="0" applyFont="0" applyFill="0" applyBorder="0" applyAlignment="0" applyProtection="0">
      <alignment wrapText="1"/>
    </xf>
    <xf numFmtId="167" fontId="20" fillId="0" borderId="0" applyFont="0" applyFill="0" applyBorder="0" applyAlignment="0" applyProtection="0">
      <alignment vertical="center"/>
    </xf>
    <xf numFmtId="0" fontId="30" fillId="0" borderId="0" applyNumberFormat="0" applyFill="0" applyBorder="0" applyAlignment="0" applyProtection="0"/>
    <xf numFmtId="0" fontId="31" fillId="17" borderId="0" applyNumberFormat="0" applyBorder="0" applyAlignment="0" applyProtection="0"/>
    <xf numFmtId="0" fontId="32" fillId="0" borderId="32" applyNumberFormat="0" applyFill="0" applyAlignment="0" applyProtection="0"/>
    <xf numFmtId="0" fontId="33" fillId="0" borderId="33" applyNumberFormat="0" applyFill="0" applyAlignment="0" applyProtection="0"/>
    <xf numFmtId="0" fontId="34" fillId="0" borderId="34"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20" borderId="30" applyNumberFormat="0" applyAlignment="0" applyProtection="0"/>
    <xf numFmtId="0" fontId="37" fillId="0" borderId="35" applyNumberFormat="0" applyFill="0" applyAlignment="0" applyProtection="0"/>
    <xf numFmtId="0" fontId="38" fillId="35" borderId="0" applyNumberFormat="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39" fillId="33" borderId="3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37" borderId="38" applyNumberFormat="0" applyProtection="0">
      <alignment horizontal="center" wrapText="1"/>
    </xf>
    <xf numFmtId="0" fontId="4" fillId="37" borderId="39" applyNumberFormat="0" applyAlignment="0" applyProtection="0">
      <alignment wrapText="1"/>
    </xf>
    <xf numFmtId="0" fontId="2" fillId="38" borderId="0" applyNumberFormat="0" applyBorder="0">
      <alignment horizontal="center" wrapText="1"/>
    </xf>
    <xf numFmtId="0" fontId="2" fillId="38" borderId="0" applyNumberFormat="0" applyBorder="0">
      <alignment horizontal="center" wrapText="1"/>
    </xf>
    <xf numFmtId="0" fontId="2" fillId="39" borderId="40" applyNumberFormat="0">
      <alignment wrapText="1"/>
    </xf>
    <xf numFmtId="0" fontId="2" fillId="39" borderId="40" applyNumberFormat="0">
      <alignment wrapText="1"/>
    </xf>
    <xf numFmtId="0" fontId="2" fillId="39" borderId="0" applyNumberFormat="0" applyBorder="0">
      <alignment wrapText="1"/>
    </xf>
    <xf numFmtId="0" fontId="2" fillId="39" borderId="0" applyNumberFormat="0" applyBorder="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8" fontId="2" fillId="0" borderId="0" applyFill="0" applyBorder="0" applyAlignment="0" applyProtection="0">
      <alignment wrapText="1"/>
    </xf>
    <xf numFmtId="168" fontId="2" fillId="0" borderId="0" applyFill="0" applyBorder="0" applyAlignment="0" applyProtection="0">
      <alignment wrapText="1"/>
    </xf>
    <xf numFmtId="169" fontId="2" fillId="0" borderId="0" applyFill="0" applyBorder="0" applyAlignment="0" applyProtection="0">
      <alignment wrapText="1"/>
    </xf>
    <xf numFmtId="169" fontId="2" fillId="0" borderId="0" applyFill="0" applyBorder="0" applyAlignment="0" applyProtection="0">
      <alignment wrapText="1"/>
    </xf>
    <xf numFmtId="170" fontId="2" fillId="0" borderId="0" applyFill="0" applyBorder="0" applyAlignment="0" applyProtection="0">
      <alignment wrapText="1"/>
    </xf>
    <xf numFmtId="170"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0" fontId="2" fillId="0" borderId="0" applyNumberFormat="0" applyFill="0" applyBorder="0">
      <alignment horizontal="right" wrapText="1"/>
    </xf>
    <xf numFmtId="17" fontId="2" fillId="0" borderId="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8" fontId="2" fillId="0" borderId="0" applyFill="0" applyBorder="0" applyAlignment="0" applyProtection="0">
      <alignment wrapText="1"/>
    </xf>
    <xf numFmtId="0" fontId="40"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171" fontId="41" fillId="0" borderId="0">
      <alignment horizontal="center" vertical="center"/>
    </xf>
    <xf numFmtId="0" fontId="42" fillId="0" borderId="0" applyNumberFormat="0" applyFill="0" applyBorder="0" applyAlignment="0" applyProtection="0"/>
    <xf numFmtId="0" fontId="43" fillId="0" borderId="41" applyNumberFormat="0" applyFill="0" applyAlignment="0" applyProtection="0"/>
    <xf numFmtId="0" fontId="44" fillId="0" borderId="0" applyNumberFormat="0" applyFill="0" applyBorder="0" applyAlignment="0" applyProtection="0"/>
    <xf numFmtId="172" fontId="2" fillId="0" borderId="0">
      <alignment horizontal="center" vertical="center"/>
    </xf>
    <xf numFmtId="172" fontId="2" fillId="0" borderId="0">
      <alignment horizontal="center" vertical="center"/>
    </xf>
  </cellStyleXfs>
  <cellXfs count="321">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5" fillId="5"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4" fillId="0" borderId="1" xfId="2" applyFont="1" applyBorder="1" applyAlignment="1" applyProtection="1">
      <protection locked="0"/>
    </xf>
    <xf numFmtId="0" fontId="2" fillId="0" borderId="17" xfId="2" applyBorder="1" applyAlignment="1" applyProtection="1">
      <protection locked="0"/>
    </xf>
    <xf numFmtId="0" fontId="2" fillId="0" borderId="18" xfId="2" applyBorder="1" applyProtection="1">
      <protection locked="0"/>
    </xf>
    <xf numFmtId="0" fontId="4" fillId="0" borderId="18" xfId="2" applyFont="1" applyBorder="1" applyProtection="1">
      <protection locked="0"/>
    </xf>
    <xf numFmtId="0" fontId="2" fillId="2" borderId="0" xfId="2" applyFill="1" applyAlignment="1">
      <alignment horizontal="center"/>
    </xf>
    <xf numFmtId="0" fontId="4" fillId="7" borderId="0" xfId="2" applyFont="1" applyFill="1" applyBorder="1" applyAlignment="1" applyProtection="1">
      <alignment horizontal="left"/>
      <protection locked="0"/>
    </xf>
    <xf numFmtId="0" fontId="2" fillId="2" borderId="0" xfId="2" applyFill="1" applyAlignment="1">
      <alignment horizontal="right"/>
    </xf>
    <xf numFmtId="0" fontId="2" fillId="0" borderId="2" xfId="2" applyFill="1" applyBorder="1"/>
    <xf numFmtId="0" fontId="2" fillId="0" borderId="4" xfId="2" applyFill="1" applyBorder="1"/>
    <xf numFmtId="0" fontId="2" fillId="2" borderId="0" xfId="2" applyFill="1" applyBorder="1" applyAlignment="1">
      <alignment vertical="top" wrapText="1"/>
    </xf>
    <xf numFmtId="0" fontId="7" fillId="2" borderId="0" xfId="2" applyFont="1" applyFill="1"/>
    <xf numFmtId="0" fontId="7" fillId="0" borderId="0" xfId="2" applyFont="1"/>
    <xf numFmtId="0" fontId="9" fillId="8" borderId="19" xfId="2" applyFont="1" applyFill="1" applyBorder="1"/>
    <xf numFmtId="0" fontId="2" fillId="8" borderId="20" xfId="2" applyFill="1" applyBorder="1"/>
    <xf numFmtId="0" fontId="2" fillId="8" borderId="21" xfId="2" applyFill="1" applyBorder="1"/>
    <xf numFmtId="0" fontId="2" fillId="0" borderId="1" xfId="2" applyFont="1" applyBorder="1" applyAlignment="1" applyProtection="1">
      <alignment horizontal="left"/>
      <protection locked="0"/>
    </xf>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3" fillId="0" borderId="16" xfId="0" applyFont="1" applyFill="1" applyBorder="1" applyAlignment="1">
      <alignment wrapText="1"/>
    </xf>
    <xf numFmtId="0" fontId="13" fillId="0" borderId="16" xfId="0" applyFont="1" applyBorder="1" applyProtection="1">
      <protection locked="0"/>
    </xf>
    <xf numFmtId="0" fontId="13" fillId="0" borderId="16" xfId="0" applyFont="1" applyBorder="1" applyAlignment="1" applyProtection="1">
      <alignment horizontal="center"/>
      <protection locked="0"/>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9" borderId="10" xfId="2" applyFill="1" applyBorder="1" applyAlignment="1"/>
    <xf numFmtId="0" fontId="2" fillId="9" borderId="17" xfId="2" applyFill="1" applyBorder="1" applyAlignment="1"/>
    <xf numFmtId="0" fontId="13" fillId="0" borderId="16" xfId="0" applyFont="1" applyFill="1" applyBorder="1" applyAlignment="1">
      <alignment horizontal="left" vertical="top" wrapText="1"/>
    </xf>
    <xf numFmtId="0" fontId="13" fillId="0" borderId="16" xfId="0" applyFont="1" applyBorder="1" applyAlignment="1">
      <alignment horizontal="left" vertical="top"/>
    </xf>
    <xf numFmtId="0" fontId="2"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2" fontId="13" fillId="10" borderId="16" xfId="0" applyNumberFormat="1"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3" fillId="0" borderId="16" xfId="0" applyFont="1" applyFill="1" applyBorder="1"/>
    <xf numFmtId="0" fontId="2" fillId="0" borderId="16" xfId="2" applyFont="1" applyBorder="1" applyAlignment="1" applyProtection="1">
      <alignment vertical="top"/>
      <protection locked="0"/>
    </xf>
    <xf numFmtId="0" fontId="13"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2" fillId="0" borderId="16" xfId="2" applyFont="1" applyFill="1" applyBorder="1" applyAlignment="1" applyProtection="1">
      <alignment vertical="top"/>
      <protection locked="0"/>
    </xf>
    <xf numFmtId="0" fontId="2" fillId="0" borderId="16" xfId="2" applyFont="1" applyFill="1" applyBorder="1"/>
    <xf numFmtId="0" fontId="13" fillId="0" borderId="16" xfId="0" applyFont="1" applyBorder="1" applyAlignment="1" applyProtection="1">
      <alignment vertical="top"/>
      <protection locked="0"/>
    </xf>
    <xf numFmtId="0" fontId="2"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4" fillId="0" borderId="0" xfId="2" applyFont="1"/>
    <xf numFmtId="0" fontId="14" fillId="2" borderId="0" xfId="2" applyFont="1" applyFill="1"/>
    <xf numFmtId="0" fontId="15" fillId="0" borderId="0" xfId="2" applyFont="1" applyFill="1" applyAlignment="1">
      <alignment horizontal="center"/>
    </xf>
    <xf numFmtId="11" fontId="13" fillId="0" borderId="16" xfId="0" applyNumberFormat="1" applyFont="1" applyFill="1" applyBorder="1"/>
    <xf numFmtId="0" fontId="4" fillId="3" borderId="0" xfId="2" applyFont="1" applyFill="1" applyAlignment="1">
      <alignment vertical="top" wrapText="1"/>
    </xf>
    <xf numFmtId="0" fontId="16"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12"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3"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13" fillId="12" borderId="0" xfId="0" applyNumberFormat="1" applyFon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2" fillId="12" borderId="0" xfId="2" applyFont="1" applyFill="1" applyAlignment="1" applyProtection="1">
      <alignment horizontal="left"/>
      <protection locked="0"/>
    </xf>
    <xf numFmtId="0" fontId="2" fillId="0" borderId="0" xfId="2" applyFont="1" applyFill="1" applyAlignment="1">
      <alignment horizontal="left" vertical="top"/>
    </xf>
    <xf numFmtId="0" fontId="13" fillId="0" borderId="0" xfId="0" applyFont="1" applyAlignment="1">
      <alignment horizontal="left" vertical="top"/>
    </xf>
    <xf numFmtId="0" fontId="2" fillId="0" borderId="0" xfId="2" applyFont="1" applyAlignment="1">
      <alignment horizontal="left" vertical="top"/>
    </xf>
    <xf numFmtId="0" fontId="17"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2" fillId="0" borderId="0" xfId="0" applyNumberFormat="1" applyFont="1" applyFill="1" applyAlignment="1" applyProtection="1">
      <alignment horizontal="left" vertical="top" wrapText="1"/>
      <protection locked="0"/>
    </xf>
    <xf numFmtId="49" fontId="17"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4" fillId="0" borderId="0" xfId="2" applyFont="1" applyAlignment="1">
      <alignment horizontal="left"/>
    </xf>
    <xf numFmtId="0" fontId="2" fillId="0" borderId="0" xfId="2" applyAlignment="1">
      <alignment horizontal="left"/>
    </xf>
    <xf numFmtId="0" fontId="18"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2"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14" borderId="16" xfId="2" applyFont="1" applyFill="1" applyBorder="1" applyAlignment="1">
      <alignment horizontal="left" wrapText="1"/>
    </xf>
    <xf numFmtId="0" fontId="19" fillId="7" borderId="0" xfId="2" applyFont="1" applyFill="1"/>
    <xf numFmtId="0" fontId="2" fillId="7" borderId="0" xfId="2" applyFill="1"/>
    <xf numFmtId="0" fontId="4"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4" fillId="0" borderId="27" xfId="2" applyFont="1" applyBorder="1" applyAlignment="1">
      <alignment wrapText="1"/>
    </xf>
    <xf numFmtId="0" fontId="4"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2" fillId="0" borderId="24" xfId="0" applyFont="1" applyBorder="1"/>
    <xf numFmtId="0" fontId="13" fillId="0" borderId="0" xfId="2" applyFont="1" applyFill="1"/>
    <xf numFmtId="0" fontId="13" fillId="0" borderId="0" xfId="2" applyFont="1" applyFill="1" applyAlignment="1">
      <alignment horizontal="left"/>
    </xf>
    <xf numFmtId="0" fontId="13" fillId="0" borderId="0" xfId="0" applyFont="1"/>
    <xf numFmtId="0" fontId="2" fillId="0" borderId="0" xfId="2" applyFont="1" applyFill="1"/>
    <xf numFmtId="0" fontId="2" fillId="0" borderId="0" xfId="2" applyFont="1" applyFill="1" applyAlignment="1">
      <alignment horizontal="right"/>
    </xf>
    <xf numFmtId="0" fontId="2" fillId="0" borderId="0" xfId="2" applyFont="1"/>
    <xf numFmtId="0" fontId="9" fillId="0" borderId="0" xfId="2" applyFont="1"/>
    <xf numFmtId="2" fontId="13" fillId="0" borderId="0" xfId="0" applyNumberFormat="1" applyFont="1"/>
    <xf numFmtId="2" fontId="13" fillId="0" borderId="0" xfId="0" applyNumberFormat="1" applyFont="1" applyFill="1" applyBorder="1"/>
    <xf numFmtId="0" fontId="2" fillId="0" borderId="0" xfId="2" applyNumberFormat="1" applyFont="1"/>
    <xf numFmtId="165" fontId="2" fillId="0" borderId="0" xfId="2" applyNumberFormat="1" applyFont="1"/>
    <xf numFmtId="164" fontId="12" fillId="0" borderId="0" xfId="0" applyNumberFormat="1" applyFont="1" applyFill="1" applyBorder="1" applyAlignment="1">
      <alignment horizontal="right" vertical="center"/>
    </xf>
    <xf numFmtId="0" fontId="2" fillId="0" borderId="0" xfId="0" applyFont="1" applyBorder="1"/>
    <xf numFmtId="164" fontId="2" fillId="0" borderId="0" xfId="0" applyNumberFormat="1" applyFont="1"/>
    <xf numFmtId="0" fontId="2" fillId="0" borderId="0" xfId="0" applyFont="1" applyFill="1" applyBorder="1"/>
    <xf numFmtId="0" fontId="17" fillId="0" borderId="0" xfId="3" applyFont="1" applyAlignment="1" applyProtection="1"/>
    <xf numFmtId="11" fontId="13" fillId="0" borderId="16" xfId="0" applyNumberFormat="1" applyFont="1" applyBorder="1" applyProtection="1">
      <protection locked="0"/>
    </xf>
    <xf numFmtId="11" fontId="13" fillId="0" borderId="16" xfId="0" applyNumberFormat="1" applyFont="1" applyFill="1" applyBorder="1" applyProtection="1">
      <protection locked="0"/>
    </xf>
    <xf numFmtId="0" fontId="13" fillId="0" borderId="16" xfId="0" applyFont="1" applyBorder="1" applyAlignment="1" applyProtection="1">
      <alignment horizontal="left"/>
      <protection locked="0"/>
    </xf>
    <xf numFmtId="0" fontId="15" fillId="0" borderId="0" xfId="2" applyFont="1" applyFill="1" applyAlignment="1">
      <alignment horizontal="center"/>
    </xf>
    <xf numFmtId="0" fontId="2" fillId="12" borderId="0" xfId="0" applyNumberFormat="1" applyFont="1" applyFill="1" applyAlignment="1" applyProtection="1">
      <alignment horizontal="left" vertical="top" wrapText="1"/>
      <protection locked="0"/>
    </xf>
    <xf numFmtId="0" fontId="15" fillId="0" borderId="0" xfId="2" applyFont="1" applyFill="1" applyAlignment="1">
      <alignment horizontal="center"/>
    </xf>
    <xf numFmtId="11" fontId="13" fillId="10" borderId="16" xfId="0" applyNumberFormat="1" applyFont="1" applyFill="1" applyBorder="1" applyAlignment="1" applyProtection="1">
      <alignment vertical="top"/>
      <protection hidden="1"/>
    </xf>
    <xf numFmtId="0" fontId="2" fillId="0" borderId="0" xfId="2" applyFill="1" applyBorder="1"/>
    <xf numFmtId="0" fontId="45" fillId="0" borderId="0" xfId="2" applyFont="1" applyFill="1" applyBorder="1"/>
    <xf numFmtId="0" fontId="13" fillId="6" borderId="0" xfId="2" applyFont="1" applyFill="1" applyBorder="1"/>
    <xf numFmtId="0" fontId="24" fillId="0" borderId="0" xfId="2" applyFont="1" applyFill="1" applyBorder="1" applyAlignment="1">
      <alignment horizontal="left"/>
    </xf>
    <xf numFmtId="0" fontId="24" fillId="0" borderId="0" xfId="2" applyFont="1" applyFill="1" applyBorder="1"/>
    <xf numFmtId="0" fontId="45" fillId="0" borderId="22" xfId="2" applyFont="1" applyFill="1" applyBorder="1"/>
    <xf numFmtId="0" fontId="46" fillId="0" borderId="0" xfId="2" applyFont="1" applyFill="1"/>
    <xf numFmtId="0" fontId="13" fillId="0" borderId="22" xfId="2" applyFont="1" applyFill="1" applyBorder="1"/>
    <xf numFmtId="0" fontId="24" fillId="0" borderId="9" xfId="2" applyFont="1" applyFill="1" applyBorder="1" applyAlignment="1">
      <alignment horizontal="left"/>
    </xf>
    <xf numFmtId="0" fontId="4" fillId="0" borderId="9" xfId="2" applyFont="1" applyFill="1" applyBorder="1"/>
    <xf numFmtId="0" fontId="13" fillId="0" borderId="9" xfId="2" applyFont="1" applyFill="1" applyBorder="1"/>
    <xf numFmtId="0" fontId="13" fillId="0" borderId="24" xfId="2" applyFont="1" applyFill="1" applyBorder="1"/>
    <xf numFmtId="0" fontId="13" fillId="0" borderId="22" xfId="0" applyFont="1" applyBorder="1" applyAlignment="1">
      <alignment horizontal="right"/>
    </xf>
    <xf numFmtId="0" fontId="13" fillId="0" borderId="22" xfId="0" applyFont="1" applyBorder="1"/>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3"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5" fillId="5" borderId="10" xfId="2" applyFont="1" applyFill="1" applyBorder="1" applyAlignment="1">
      <alignment horizontal="left" vertical="center" wrapText="1"/>
    </xf>
    <xf numFmtId="0" fontId="5" fillId="5" borderId="11" xfId="2" applyFont="1" applyFill="1" applyBorder="1" applyAlignment="1">
      <alignment horizontal="left" vertical="center" wrapText="1"/>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4" fillId="3" borderId="16" xfId="2" applyFont="1" applyFill="1" applyBorder="1" applyAlignment="1">
      <alignment horizontal="left"/>
    </xf>
    <xf numFmtId="0" fontId="2" fillId="0" borderId="16" xfId="2" applyBorder="1" applyAlignment="1" applyProtection="1">
      <alignment horizontal="left"/>
      <protection locked="0"/>
    </xf>
    <xf numFmtId="0" fontId="4"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2" fillId="0" borderId="1" xfId="2" applyFont="1" applyBorder="1" applyAlignment="1" applyProtection="1">
      <alignment horizontal="left"/>
      <protection locked="0"/>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4" fillId="3" borderId="16" xfId="2" applyFont="1" applyFill="1" applyBorder="1" applyAlignment="1">
      <alignment horizontal="center"/>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2" fillId="0" borderId="16" xfId="2" applyFont="1" applyFill="1" applyBorder="1" applyAlignment="1" applyProtection="1">
      <alignment horizontal="left" vertical="top" wrapText="1"/>
      <protection locked="0"/>
    </xf>
    <xf numFmtId="0" fontId="2" fillId="9" borderId="16" xfId="2" applyFill="1" applyBorder="1" applyAlignment="1">
      <alignment horizontal="center" vertical="top" wrapText="1"/>
    </xf>
    <xf numFmtId="0" fontId="5" fillId="0" borderId="16"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15" fillId="0" borderId="0" xfId="2" applyFont="1" applyFill="1" applyAlignment="1">
      <alignment horizontal="center"/>
    </xf>
    <xf numFmtId="0" fontId="4" fillId="0" borderId="16" xfId="2" applyFont="1" applyFill="1" applyBorder="1" applyAlignment="1">
      <alignment horizontal="left" wrapText="1"/>
    </xf>
    <xf numFmtId="0" fontId="4" fillId="10" borderId="26" xfId="2" applyFont="1" applyFill="1" applyBorder="1" applyAlignment="1">
      <alignment horizontal="center" wrapText="1"/>
    </xf>
    <xf numFmtId="0" fontId="4" fillId="10" borderId="27"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6" xfId="2" applyFont="1" applyBorder="1" applyAlignment="1">
      <alignment horizontal="center" wrapText="1"/>
    </xf>
    <xf numFmtId="0" fontId="4" fillId="0" borderId="29" xfId="2" applyFont="1" applyBorder="1" applyAlignment="1">
      <alignment horizontal="center" wrapText="1"/>
    </xf>
    <xf numFmtId="0" fontId="4"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9" fillId="0" borderId="0" xfId="2" applyFont="1" applyAlignment="1">
      <alignment horizontal="center"/>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510785</xdr:colOff>
      <xdr:row>21</xdr:row>
      <xdr:rowOff>137887</xdr:rowOff>
    </xdr:to>
    <xdr:grpSp>
      <xdr:nvGrpSpPr>
        <xdr:cNvPr id="23" name="Group 22">
          <a:extLst>
            <a:ext uri="{FF2B5EF4-FFF2-40B4-BE49-F238E27FC236}">
              <a16:creationId xmlns:a16="http://schemas.microsoft.com/office/drawing/2014/main" id="{00000000-0008-0000-0700-000017000000}"/>
            </a:ext>
          </a:extLst>
        </xdr:cNvPr>
        <xdr:cNvGrpSpPr/>
      </xdr:nvGrpSpPr>
      <xdr:grpSpPr>
        <a:xfrm>
          <a:off x="0" y="304800"/>
          <a:ext cx="7246321" cy="3833587"/>
          <a:chOff x="0" y="304800"/>
          <a:chExt cx="7246321" cy="3833587"/>
        </a:xfrm>
      </xdr:grpSpPr>
      <xdr:sp macro="" textlink="">
        <xdr:nvSpPr>
          <xdr:cNvPr id="10" name="Reference Flow">
            <a:extLst>
              <a:ext uri="{FF2B5EF4-FFF2-40B4-BE49-F238E27FC236}">
                <a16:creationId xmlns:a16="http://schemas.microsoft.com/office/drawing/2014/main" id="{00000000-0008-0000-0700-00000A000000}"/>
              </a:ext>
            </a:extLst>
          </xdr:cNvPr>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(production) [Valuable substances] [Insert]</a:t>
            </a:r>
            <a:endParaRPr lang="en-US" sz="800" baseline="0">
              <a:solidFill>
                <a:schemeClr val="tx1"/>
              </a:solidFill>
              <a:latin typeface="Arial" pitchFamily="34" charset="0"/>
              <a:cs typeface="Arial" pitchFamily="34" charset="0"/>
            </a:endParaRPr>
          </a:p>
        </xdr:txBody>
      </xdr:sp>
      <xdr:grpSp>
        <xdr:nvGrpSpPr>
          <xdr:cNvPr id="22" name="Group 21">
            <a:extLst>
              <a:ext uri="{FF2B5EF4-FFF2-40B4-BE49-F238E27FC236}">
                <a16:creationId xmlns:a16="http://schemas.microsoft.com/office/drawing/2014/main" id="{00000000-0008-0000-0700-000016000000}"/>
              </a:ext>
            </a:extLst>
          </xdr:cNvPr>
          <xdr:cNvGrpSpPr/>
        </xdr:nvGrpSpPr>
        <xdr:grpSpPr>
          <a:xfrm>
            <a:off x="0" y="304800"/>
            <a:ext cx="7246321" cy="3833587"/>
            <a:chOff x="0" y="304800"/>
            <a:chExt cx="7246321" cy="3833587"/>
          </a:xfrm>
        </xdr:grpSpPr>
        <xdr:grpSp>
          <xdr:nvGrpSpPr>
            <xdr:cNvPr id="2" name="Legend">
              <a:extLst>
                <a:ext uri="{FF2B5EF4-FFF2-40B4-BE49-F238E27FC236}">
                  <a16:creationId xmlns:a16="http://schemas.microsoft.com/office/drawing/2014/main" id="{00000000-0008-0000-0700-000002000000}"/>
                </a:ext>
              </a:extLst>
            </xdr:cNvPr>
            <xdr:cNvGrpSpPr/>
          </xdr:nvGrpSpPr>
          <xdr:grpSpPr>
            <a:xfrm>
              <a:off x="0"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7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7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xnSp macro="">
          <xdr:nvCxnSpPr>
            <xdr:cNvPr id="11" name="Straight Arrow Connector Process">
              <a:extLst>
                <a:ext uri="{FF2B5EF4-FFF2-40B4-BE49-F238E27FC236}">
                  <a16:creationId xmlns:a16="http://schemas.microsoft.com/office/drawing/2014/main" id="{00000000-0008-0000-0700-00000B000000}"/>
                </a:ext>
              </a:extLst>
            </xdr:cNvPr>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700-00000D000000}"/>
                </a:ext>
              </a:extLst>
            </xdr:cNvPr>
            <xdr:cNvSpPr/>
          </xdr:nvSpPr>
          <xdr:spPr>
            <a:xfrm>
              <a:off x="0" y="515451"/>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[Electric power]</a:t>
              </a:r>
            </a:p>
          </xdr:txBody>
        </xdr:sp>
        <xdr:cxnSp macro="">
          <xdr:nvCxnSpPr>
            <xdr:cNvPr id="14" name="Straight Arrow Connector 1">
              <a:extLst>
                <a:ext uri="{FF2B5EF4-FFF2-40B4-BE49-F238E27FC236}">
                  <a16:creationId xmlns:a16="http://schemas.microsoft.com/office/drawing/2014/main" id="{00000000-0008-0000-0700-00000E000000}"/>
                </a:ext>
              </a:extLst>
            </xdr:cNvPr>
            <xdr:cNvCxnSpPr>
              <a:stCxn id="13" idx="2"/>
              <a:endCxn id="12" idx="1"/>
            </xdr:cNvCxnSpPr>
          </xdr:nvCxnSpPr>
          <xdr:spPr>
            <a:xfrm flipV="1">
              <a:off x="1403144" y="774192"/>
              <a:ext cx="2166463"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a:extLst>
                <a:ext uri="{FF2B5EF4-FFF2-40B4-BE49-F238E27FC236}">
                  <a16:creationId xmlns:a16="http://schemas.microsoft.com/office/drawing/2014/main" id="{00000000-0008-0000-0700-000010000000}"/>
                </a:ext>
              </a:extLst>
            </xdr:cNvPr>
            <xdr:cNvSpPr/>
          </xdr:nvSpPr>
          <xdr:spPr>
            <a:xfrm>
              <a:off x="1783443" y="145423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(production) [Valuable substances]</a:t>
              </a:r>
            </a:p>
          </xdr:txBody>
        </xdr:sp>
        <xdr:cxnSp macro="">
          <xdr:nvCxnSpPr>
            <xdr:cNvPr id="17" name="Straight Arrow Connector 2">
              <a:extLst>
                <a:ext uri="{FF2B5EF4-FFF2-40B4-BE49-F238E27FC236}">
                  <a16:creationId xmlns:a16="http://schemas.microsoft.com/office/drawing/2014/main" id="{00000000-0008-0000-0700-000011000000}"/>
                </a:ext>
              </a:extLst>
            </xdr:cNvPr>
            <xdr:cNvCxnSpPr>
              <a:stCxn id="16" idx="2"/>
              <a:endCxn id="15" idx="1"/>
            </xdr:cNvCxnSpPr>
          </xdr:nvCxnSpPr>
          <xdr:spPr>
            <a:xfrm flipV="1">
              <a:off x="3189308" y="1712976"/>
              <a:ext cx="380299"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21" name="Boundary Group">
              <a:extLst>
                <a:ext uri="{FF2B5EF4-FFF2-40B4-BE49-F238E27FC236}">
                  <a16:creationId xmlns:a16="http://schemas.microsoft.com/office/drawing/2014/main" id="{00000000-0008-0000-0700-000015000000}"/>
                </a:ext>
              </a:extLst>
            </xdr:cNvPr>
            <xdr:cNvGrpSpPr/>
          </xdr:nvGrpSpPr>
          <xdr:grpSpPr>
            <a:xfrm>
              <a:off x="3569607" y="304800"/>
              <a:ext cx="3676714" cy="2940708"/>
              <a:chOff x="3556000" y="304800"/>
              <a:chExt cx="3660385" cy="2940708"/>
            </a:xfrm>
          </xdr:grpSpPr>
          <xdr:sp macro="" textlink="">
            <xdr:nvSpPr>
              <xdr:cNvPr id="8" name="Boundary Box">
                <a:extLst>
                  <a:ext uri="{FF2B5EF4-FFF2-40B4-BE49-F238E27FC236}">
                    <a16:creationId xmlns:a16="http://schemas.microsoft.com/office/drawing/2014/main" id="{00000000-0008-0000-07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Natural Gas Liquid Separation: System Boundary</a:t>
                </a:r>
              </a:p>
            </xdr:txBody>
          </xdr:sp>
          <xdr:sp macro="" textlink="">
            <xdr:nvSpPr>
              <xdr:cNvPr id="9" name="Process">
                <a:extLst>
                  <a:ext uri="{FF2B5EF4-FFF2-40B4-BE49-F238E27FC236}">
                    <a16:creationId xmlns:a16="http://schemas.microsoft.com/office/drawing/2014/main" id="{00000000-0008-0000-07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Natural gas liquids seperation from extracted natural gas</a:t>
                </a:r>
              </a:p>
            </xdr:txBody>
          </xdr:sp>
          <xdr:sp macro="" textlink="">
            <xdr:nvSpPr>
              <xdr:cNvPr id="12" name="Link 1">
                <a:extLst>
                  <a:ext uri="{FF2B5EF4-FFF2-40B4-BE49-F238E27FC236}">
                    <a16:creationId xmlns:a16="http://schemas.microsoft.com/office/drawing/2014/main" id="{00000000-0008-0000-0700-00000C000000}"/>
                  </a:ext>
                </a:extLst>
              </xdr:cNvPr>
              <xdr:cNvSpPr/>
            </xdr:nvSpPr>
            <xdr:spPr>
              <a:xfrm>
                <a:off x="3556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700-00000F000000}"/>
                  </a:ext>
                </a:extLst>
              </xdr:cNvPr>
              <xdr:cNvSpPr/>
            </xdr:nvSpPr>
            <xdr:spPr>
              <a:xfrm>
                <a:off x="3556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700-000012000000}"/>
                  </a:ext>
                </a:extLst>
              </xdr:cNvPr>
              <xdr:cNvSpPr/>
            </xdr:nvSpPr>
            <xdr:spPr>
              <a:xfrm>
                <a:off x="3556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9" name="Upstream Emssion Data 3">
              <a:extLst>
                <a:ext uri="{FF2B5EF4-FFF2-40B4-BE49-F238E27FC236}">
                  <a16:creationId xmlns:a16="http://schemas.microsoft.com/office/drawing/2014/main" id="{00000000-0008-0000-0700-000013000000}"/>
                </a:ext>
              </a:extLst>
            </xdr:cNvPr>
            <xdr:cNvSpPr/>
          </xdr:nvSpPr>
          <xdr:spPr>
            <a:xfrm>
              <a:off x="0" y="2393019"/>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 in boiler [Natural gas products]</a:t>
              </a:r>
            </a:p>
          </xdr:txBody>
        </xdr:sp>
        <xdr:cxnSp macro="">
          <xdr:nvCxnSpPr>
            <xdr:cNvPr id="20" name="Straight Arrow Connector 3">
              <a:extLst>
                <a:ext uri="{FF2B5EF4-FFF2-40B4-BE49-F238E27FC236}">
                  <a16:creationId xmlns:a16="http://schemas.microsoft.com/office/drawing/2014/main" id="{00000000-0008-0000-0700-000014000000}"/>
                </a:ext>
              </a:extLst>
            </xdr:cNvPr>
            <xdr:cNvCxnSpPr>
              <a:stCxn id="19" idx="2"/>
              <a:endCxn id="18" idx="1"/>
            </xdr:cNvCxnSpPr>
          </xdr:nvCxnSpPr>
          <xdr:spPr>
            <a:xfrm flipV="1">
              <a:off x="1403144" y="2651760"/>
              <a:ext cx="2166463" cy="8982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nts%20and%20Settings\549109\Local%20Settings\Temporary%20Internet%20Files\Content.Outlook\XYGWUYCU\UP%20revisions\CTL_plant_operations\DS_Stage3_O_CTL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4"/>
  <sheetViews>
    <sheetView zoomScaleNormal="100" workbookViewId="0">
      <selection activeCell="P23" sqref="P23"/>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34" t="s">
        <v>0</v>
      </c>
      <c r="B1" s="234"/>
      <c r="C1" s="234"/>
      <c r="D1" s="234"/>
      <c r="E1" s="234"/>
      <c r="F1" s="234"/>
      <c r="G1" s="234"/>
      <c r="H1" s="234"/>
      <c r="I1" s="234"/>
      <c r="J1" s="234"/>
      <c r="K1" s="234"/>
      <c r="L1" s="234"/>
      <c r="M1" s="234"/>
      <c r="N1" s="234"/>
      <c r="O1" s="1"/>
    </row>
    <row r="2" spans="1:27" ht="21" thickBot="1" x14ac:dyDescent="0.35">
      <c r="A2" s="234" t="s">
        <v>1</v>
      </c>
      <c r="B2" s="234"/>
      <c r="C2" s="234"/>
      <c r="D2" s="234"/>
      <c r="E2" s="234"/>
      <c r="F2" s="234"/>
      <c r="G2" s="234"/>
      <c r="H2" s="234"/>
      <c r="I2" s="234"/>
      <c r="J2" s="234"/>
      <c r="K2" s="234"/>
      <c r="L2" s="234"/>
      <c r="M2" s="234"/>
      <c r="N2" s="234"/>
      <c r="O2" s="1"/>
    </row>
    <row r="3" spans="1:27" ht="12.75" customHeight="1" thickBot="1" x14ac:dyDescent="0.25">
      <c r="B3" s="2"/>
      <c r="C3" s="4" t="s">
        <v>2</v>
      </c>
      <c r="D3" s="5" t="str">
        <f>'Data Summary'!D4</f>
        <v>Natural Gas Liquid Separation</v>
      </c>
      <c r="E3" s="6"/>
      <c r="F3" s="6"/>
      <c r="G3" s="6"/>
      <c r="H3" s="6"/>
      <c r="I3" s="6"/>
      <c r="J3" s="6"/>
      <c r="K3" s="6"/>
      <c r="L3" s="6"/>
      <c r="M3" s="7"/>
      <c r="N3" s="2"/>
      <c r="O3" s="2"/>
    </row>
    <row r="4" spans="1:27" ht="42.75" customHeight="1" thickBot="1" x14ac:dyDescent="0.25">
      <c r="B4" s="2"/>
      <c r="C4" s="4" t="s">
        <v>3</v>
      </c>
      <c r="D4" s="235" t="str">
        <f>'Data Summary'!D6</f>
        <v>Natural gas liquids separation from extracted natural gas</v>
      </c>
      <c r="E4" s="236"/>
      <c r="F4" s="236"/>
      <c r="G4" s="236"/>
      <c r="H4" s="236"/>
      <c r="I4" s="236"/>
      <c r="J4" s="236"/>
      <c r="K4" s="236"/>
      <c r="L4" s="236"/>
      <c r="M4" s="237"/>
      <c r="N4" s="2"/>
      <c r="O4" s="2"/>
    </row>
    <row r="5" spans="1:27" ht="39" customHeight="1" thickBot="1" x14ac:dyDescent="0.25">
      <c r="B5" s="2"/>
      <c r="C5" s="4" t="s">
        <v>4</v>
      </c>
      <c r="D5" s="238" t="s">
        <v>378</v>
      </c>
      <c r="E5" s="239"/>
      <c r="F5" s="239"/>
      <c r="G5" s="239"/>
      <c r="H5" s="239"/>
      <c r="I5" s="239"/>
      <c r="J5" s="239"/>
      <c r="K5" s="239"/>
      <c r="L5" s="239"/>
      <c r="M5" s="240"/>
      <c r="N5" s="2"/>
      <c r="O5" s="2"/>
    </row>
    <row r="6" spans="1:27" ht="56.25" customHeight="1" thickBot="1" x14ac:dyDescent="0.25">
      <c r="B6" s="2"/>
      <c r="C6" s="8" t="s">
        <v>5</v>
      </c>
      <c r="D6" s="238" t="s">
        <v>6</v>
      </c>
      <c r="E6" s="239"/>
      <c r="F6" s="239"/>
      <c r="G6" s="239"/>
      <c r="H6" s="239"/>
      <c r="I6" s="239"/>
      <c r="J6" s="239"/>
      <c r="K6" s="239"/>
      <c r="L6" s="239"/>
      <c r="M6" s="240"/>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28" t="s">
        <v>10</v>
      </c>
      <c r="C9" s="10" t="s">
        <v>11</v>
      </c>
      <c r="D9" s="230" t="s">
        <v>12</v>
      </c>
      <c r="E9" s="230"/>
      <c r="F9" s="230"/>
      <c r="G9" s="230"/>
      <c r="H9" s="230"/>
      <c r="I9" s="230"/>
      <c r="J9" s="230"/>
      <c r="K9" s="230"/>
      <c r="L9" s="230"/>
      <c r="M9" s="231"/>
      <c r="N9" s="2"/>
      <c r="O9" s="2"/>
      <c r="P9" s="2"/>
      <c r="Q9" s="2"/>
      <c r="R9" s="2"/>
      <c r="S9" s="2"/>
      <c r="T9" s="2"/>
      <c r="U9" s="2"/>
      <c r="V9" s="2"/>
      <c r="W9" s="2"/>
      <c r="X9" s="2"/>
      <c r="Y9" s="2"/>
      <c r="Z9" s="2"/>
      <c r="AA9" s="2"/>
    </row>
    <row r="10" spans="1:27" s="11" customFormat="1" ht="15" customHeight="1" x14ac:dyDescent="0.2">
      <c r="A10" s="2"/>
      <c r="B10" s="229"/>
      <c r="C10" s="12" t="s">
        <v>13</v>
      </c>
      <c r="D10" s="232" t="s">
        <v>14</v>
      </c>
      <c r="E10" s="232"/>
      <c r="F10" s="232"/>
      <c r="G10" s="232"/>
      <c r="H10" s="232"/>
      <c r="I10" s="232"/>
      <c r="J10" s="232"/>
      <c r="K10" s="232"/>
      <c r="L10" s="232"/>
      <c r="M10" s="233"/>
      <c r="N10" s="2"/>
      <c r="O10" s="2"/>
      <c r="P10" s="2"/>
      <c r="Q10" s="2"/>
      <c r="R10" s="2"/>
      <c r="S10" s="2"/>
      <c r="T10" s="2"/>
      <c r="U10" s="2"/>
      <c r="V10" s="2"/>
      <c r="W10" s="2"/>
      <c r="X10" s="2"/>
      <c r="Y10" s="2"/>
      <c r="Z10" s="2"/>
      <c r="AA10" s="2"/>
    </row>
    <row r="11" spans="1:27" s="11" customFormat="1" ht="15" customHeight="1" x14ac:dyDescent="0.2">
      <c r="A11" s="2"/>
      <c r="B11" s="229"/>
      <c r="C11" s="12" t="s">
        <v>15</v>
      </c>
      <c r="D11" s="232" t="s">
        <v>16</v>
      </c>
      <c r="E11" s="232"/>
      <c r="F11" s="232"/>
      <c r="G11" s="232"/>
      <c r="H11" s="232"/>
      <c r="I11" s="232"/>
      <c r="J11" s="232"/>
      <c r="K11" s="232"/>
      <c r="L11" s="232"/>
      <c r="M11" s="233"/>
      <c r="N11" s="2"/>
      <c r="O11" s="2"/>
      <c r="P11" s="2"/>
      <c r="Q11" s="2"/>
      <c r="R11" s="2"/>
      <c r="S11" s="2"/>
      <c r="T11" s="2"/>
      <c r="U11" s="2"/>
      <c r="V11" s="2"/>
      <c r="W11" s="2"/>
      <c r="X11" s="2"/>
      <c r="Y11" s="2"/>
      <c r="Z11" s="2"/>
      <c r="AA11" s="2"/>
    </row>
    <row r="12" spans="1:27" ht="15" customHeight="1" x14ac:dyDescent="0.2">
      <c r="B12" s="243" t="s">
        <v>17</v>
      </c>
      <c r="C12" s="13" t="s">
        <v>374</v>
      </c>
      <c r="D12" s="245" t="s">
        <v>375</v>
      </c>
      <c r="E12" s="245"/>
      <c r="F12" s="245"/>
      <c r="G12" s="245"/>
      <c r="H12" s="245"/>
      <c r="I12" s="245"/>
      <c r="J12" s="245"/>
      <c r="K12" s="245"/>
      <c r="L12" s="245"/>
      <c r="M12" s="246"/>
      <c r="N12" s="2"/>
      <c r="O12" s="2"/>
    </row>
    <row r="13" spans="1:27" ht="15" customHeight="1" x14ac:dyDescent="0.2">
      <c r="B13" s="243"/>
      <c r="C13" s="14" t="s">
        <v>18</v>
      </c>
      <c r="D13" s="247" t="s">
        <v>19</v>
      </c>
      <c r="E13" s="247"/>
      <c r="F13" s="247"/>
      <c r="G13" s="247"/>
      <c r="H13" s="247"/>
      <c r="I13" s="247"/>
      <c r="J13" s="247"/>
      <c r="K13" s="247"/>
      <c r="L13" s="247"/>
      <c r="M13" s="248"/>
      <c r="N13" s="2"/>
      <c r="O13" s="2"/>
    </row>
    <row r="14" spans="1:27" ht="15" customHeight="1" x14ac:dyDescent="0.2">
      <c r="B14" s="243"/>
      <c r="C14" s="15" t="s">
        <v>20</v>
      </c>
      <c r="D14" s="247" t="s">
        <v>20</v>
      </c>
      <c r="E14" s="247"/>
      <c r="F14" s="247"/>
      <c r="G14" s="247"/>
      <c r="H14" s="247"/>
      <c r="I14" s="247"/>
      <c r="J14" s="247"/>
      <c r="K14" s="247"/>
      <c r="L14" s="247"/>
      <c r="M14" s="248"/>
      <c r="N14" s="2"/>
      <c r="O14" s="2"/>
    </row>
    <row r="15" spans="1:27" ht="15" customHeight="1" thickBot="1" x14ac:dyDescent="0.25">
      <c r="B15" s="244"/>
      <c r="C15" s="16"/>
      <c r="D15" s="249"/>
      <c r="E15" s="249"/>
      <c r="F15" s="249"/>
      <c r="G15" s="249"/>
      <c r="H15" s="249"/>
      <c r="I15" s="249"/>
      <c r="J15" s="249"/>
      <c r="K15" s="249"/>
      <c r="L15" s="249"/>
      <c r="M15" s="250"/>
      <c r="N15" s="2"/>
      <c r="O15" s="2"/>
    </row>
    <row r="16" spans="1:27" x14ac:dyDescent="0.2">
      <c r="B16" s="9"/>
      <c r="C16" s="9"/>
      <c r="D16" s="9"/>
      <c r="E16" s="9"/>
      <c r="F16" s="9"/>
      <c r="G16" s="9"/>
      <c r="H16" s="9"/>
      <c r="I16" s="9"/>
      <c r="J16" s="9"/>
      <c r="K16" s="9"/>
      <c r="L16" s="9"/>
      <c r="M16" s="9"/>
      <c r="N16" s="2"/>
      <c r="O16" s="2"/>
    </row>
    <row r="17" spans="2:16" x14ac:dyDescent="0.2">
      <c r="B17" s="9" t="s">
        <v>21</v>
      </c>
      <c r="C17" s="9"/>
      <c r="D17" s="9"/>
      <c r="E17" s="9"/>
      <c r="F17" s="9"/>
      <c r="G17" s="9"/>
      <c r="H17" s="9"/>
      <c r="I17" s="9"/>
      <c r="J17" s="9"/>
      <c r="K17" s="9"/>
      <c r="L17" s="9"/>
      <c r="M17" s="9"/>
      <c r="N17" s="2"/>
      <c r="O17" s="2"/>
    </row>
    <row r="18" spans="2:16" x14ac:dyDescent="0.2">
      <c r="B18" s="9"/>
      <c r="C18" s="17">
        <v>42093</v>
      </c>
      <c r="D18" s="9"/>
      <c r="E18" s="9"/>
      <c r="F18" s="9"/>
      <c r="G18" s="9"/>
      <c r="H18" s="9"/>
      <c r="I18" s="9"/>
      <c r="J18" s="9"/>
      <c r="K18" s="9"/>
      <c r="L18" s="9"/>
      <c r="M18" s="9"/>
      <c r="N18" s="2"/>
      <c r="O18" s="2"/>
    </row>
    <row r="19" spans="2:16" x14ac:dyDescent="0.2">
      <c r="B19" s="9" t="s">
        <v>22</v>
      </c>
      <c r="C19" s="9"/>
      <c r="D19" s="9"/>
      <c r="E19" s="9"/>
      <c r="F19" s="9"/>
      <c r="G19" s="9"/>
      <c r="H19" s="9"/>
      <c r="I19" s="9"/>
      <c r="J19" s="9"/>
      <c r="K19" s="9"/>
      <c r="L19" s="9"/>
      <c r="M19" s="9"/>
      <c r="N19" s="2"/>
      <c r="O19" s="2"/>
    </row>
    <row r="20" spans="2:16" x14ac:dyDescent="0.2">
      <c r="B20" s="9"/>
      <c r="C20" s="18" t="s">
        <v>23</v>
      </c>
      <c r="D20" s="9"/>
      <c r="E20" s="9"/>
      <c r="F20" s="9"/>
      <c r="G20" s="9"/>
      <c r="H20" s="9"/>
      <c r="I20" s="9"/>
      <c r="J20" s="9"/>
      <c r="K20" s="9"/>
      <c r="L20" s="9"/>
      <c r="M20" s="9"/>
      <c r="N20" s="2"/>
      <c r="O20" s="2"/>
    </row>
    <row r="21" spans="2:16" x14ac:dyDescent="0.2">
      <c r="B21" s="9" t="s">
        <v>24</v>
      </c>
      <c r="C21" s="18"/>
      <c r="D21" s="9"/>
      <c r="E21" s="9"/>
      <c r="F21" s="9"/>
      <c r="G21" s="9"/>
      <c r="H21" s="9"/>
      <c r="I21" s="9"/>
      <c r="J21" s="9"/>
      <c r="K21" s="9"/>
      <c r="L21" s="9"/>
      <c r="M21" s="9"/>
      <c r="N21" s="2"/>
      <c r="O21" s="2"/>
    </row>
    <row r="22" spans="2:16" x14ac:dyDescent="0.2">
      <c r="B22" s="9"/>
      <c r="C22" s="18" t="s">
        <v>25</v>
      </c>
      <c r="D22" s="9"/>
      <c r="E22" s="9"/>
      <c r="F22" s="9"/>
      <c r="G22" s="9"/>
      <c r="H22" s="9"/>
      <c r="I22" s="9"/>
      <c r="J22" s="9"/>
      <c r="K22" s="9"/>
      <c r="L22" s="9"/>
      <c r="M22" s="9"/>
      <c r="N22" s="2"/>
      <c r="O22" s="2"/>
    </row>
    <row r="23" spans="2:16" x14ac:dyDescent="0.2">
      <c r="B23" s="9" t="s">
        <v>26</v>
      </c>
      <c r="C23" s="9"/>
      <c r="D23" s="9"/>
      <c r="E23" s="9"/>
      <c r="F23" s="9"/>
      <c r="G23" s="9"/>
      <c r="H23" s="9"/>
      <c r="I23" s="9"/>
      <c r="J23" s="9"/>
      <c r="K23" s="9"/>
      <c r="L23" s="9"/>
      <c r="M23" s="9"/>
      <c r="N23" s="2"/>
      <c r="O23" s="2"/>
    </row>
    <row r="24" spans="2:16" ht="38.25" customHeight="1" x14ac:dyDescent="0.2">
      <c r="B24" s="9"/>
      <c r="C24" s="241" t="str">
        <f>"This document should be cited as: NETL (2015). NETL Life Cycle Inventory Data – Unit Process: "&amp;D3&amp;". U.S. Department of Energy, National Energy Technology Laboratory. Last Updated: March 2015 (version 01). www.netl.doe.gov/LCA (http://www.netl.doe.gov/LCA)"</f>
        <v>This document should be cited as: NETL (2015). NETL Life Cycle Inventory Data – Unit Process: Natural Gas Liquid Separation. U.S. Department of Energy, National Energy Technology Laboratory. Last Updated: March 2015 (version 01). www.netl.doe.gov/LCA (http://www.netl.doe.gov/LCA)</v>
      </c>
      <c r="D24" s="241"/>
      <c r="E24" s="241"/>
      <c r="F24" s="241"/>
      <c r="G24" s="241"/>
      <c r="H24" s="241"/>
      <c r="I24" s="241"/>
      <c r="J24" s="241"/>
      <c r="K24" s="241"/>
      <c r="L24" s="241"/>
      <c r="M24" s="241"/>
      <c r="N24" s="2"/>
      <c r="O24" s="2"/>
    </row>
    <row r="25" spans="2:16" x14ac:dyDescent="0.2">
      <c r="B25" s="9" t="s">
        <v>27</v>
      </c>
      <c r="C25" s="9"/>
      <c r="D25" s="9"/>
      <c r="E25" s="9"/>
      <c r="F25" s="9"/>
      <c r="G25" s="18"/>
      <c r="H25" s="18"/>
      <c r="I25" s="18"/>
      <c r="J25" s="18"/>
      <c r="K25" s="18"/>
      <c r="L25" s="18"/>
      <c r="M25" s="18"/>
      <c r="N25" s="2"/>
      <c r="O25" s="2"/>
    </row>
    <row r="26" spans="2:16" x14ac:dyDescent="0.2">
      <c r="B26" s="18"/>
      <c r="C26" s="18" t="s">
        <v>28</v>
      </c>
      <c r="D26" s="18"/>
      <c r="E26" s="19" t="s">
        <v>29</v>
      </c>
      <c r="F26" s="20"/>
      <c r="G26" s="18" t="s">
        <v>30</v>
      </c>
      <c r="H26" s="18"/>
      <c r="I26" s="18"/>
      <c r="J26" s="18"/>
      <c r="K26" s="18"/>
      <c r="L26" s="18"/>
      <c r="M26" s="18"/>
      <c r="N26" s="2"/>
      <c r="O26" s="2"/>
      <c r="P26" s="18"/>
    </row>
    <row r="27" spans="2:16" x14ac:dyDescent="0.2">
      <c r="B27" s="18"/>
      <c r="C27" s="18" t="s">
        <v>31</v>
      </c>
      <c r="D27" s="18"/>
      <c r="E27" s="18"/>
      <c r="F27" s="18"/>
      <c r="G27" s="18"/>
      <c r="H27" s="18"/>
      <c r="I27" s="18"/>
      <c r="J27" s="18"/>
      <c r="K27" s="18"/>
      <c r="L27" s="18"/>
      <c r="M27" s="18"/>
      <c r="N27" s="2"/>
      <c r="O27" s="2"/>
      <c r="P27" s="18"/>
    </row>
    <row r="28" spans="2:16" x14ac:dyDescent="0.2">
      <c r="B28" s="18"/>
      <c r="C28" s="18" t="s">
        <v>32</v>
      </c>
      <c r="D28" s="18"/>
      <c r="E28" s="18"/>
      <c r="F28" s="18"/>
      <c r="G28" s="18"/>
      <c r="H28" s="18"/>
      <c r="I28" s="18"/>
      <c r="J28" s="18"/>
      <c r="K28" s="18"/>
      <c r="L28" s="18"/>
      <c r="M28" s="18"/>
      <c r="N28" s="18"/>
      <c r="O28" s="18"/>
      <c r="P28" s="18"/>
    </row>
    <row r="29" spans="2:16" x14ac:dyDescent="0.2">
      <c r="B29" s="18"/>
      <c r="C29" s="242" t="s">
        <v>376</v>
      </c>
      <c r="D29" s="242"/>
      <c r="E29" s="242"/>
      <c r="F29" s="242"/>
      <c r="G29" s="242"/>
      <c r="H29" s="242"/>
      <c r="I29" s="242"/>
      <c r="J29" s="242"/>
      <c r="K29" s="242"/>
      <c r="L29" s="242"/>
      <c r="M29" s="242"/>
      <c r="N29" s="18"/>
      <c r="O29" s="18"/>
      <c r="P29" s="18"/>
    </row>
    <row r="30" spans="2:16" x14ac:dyDescent="0.2">
      <c r="B30" s="18"/>
      <c r="C30" s="18"/>
      <c r="D30" s="18"/>
      <c r="E30" s="18"/>
      <c r="F30" s="18"/>
      <c r="G30" s="18"/>
      <c r="H30" s="18"/>
      <c r="I30" s="18"/>
      <c r="J30" s="18"/>
      <c r="K30" s="18"/>
      <c r="L30" s="18"/>
      <c r="M30" s="18"/>
      <c r="N30" s="18"/>
      <c r="O30" s="18"/>
    </row>
    <row r="31" spans="2:16" x14ac:dyDescent="0.2">
      <c r="B31" s="9" t="s">
        <v>33</v>
      </c>
      <c r="C31" s="18"/>
      <c r="D31" s="18"/>
      <c r="E31" s="18"/>
      <c r="F31" s="18"/>
      <c r="G31" s="18"/>
      <c r="H31" s="18"/>
      <c r="I31" s="18"/>
      <c r="J31" s="18"/>
      <c r="K31" s="18"/>
      <c r="L31" s="18"/>
      <c r="M31" s="18"/>
      <c r="N31" s="18"/>
      <c r="O31" s="18"/>
    </row>
    <row r="32" spans="2:16" x14ac:dyDescent="0.2">
      <c r="B32" s="18"/>
      <c r="C32" s="18"/>
      <c r="D32" s="18"/>
      <c r="E32" s="18"/>
      <c r="F32" s="18"/>
      <c r="G32" s="18"/>
      <c r="H32" s="18"/>
      <c r="I32" s="18"/>
      <c r="J32" s="18"/>
      <c r="K32" s="18"/>
      <c r="L32" s="18"/>
      <c r="M32" s="18"/>
      <c r="N32" s="18"/>
      <c r="O32" s="18"/>
    </row>
    <row r="33" spans="2:15" x14ac:dyDescent="0.2">
      <c r="B33" s="18"/>
      <c r="C33" s="18"/>
      <c r="D33" s="18"/>
      <c r="E33" s="18"/>
      <c r="F33" s="18"/>
      <c r="G33" s="18"/>
      <c r="H33" s="18"/>
      <c r="I33" s="18"/>
      <c r="J33" s="18"/>
      <c r="K33" s="18"/>
      <c r="L33" s="18"/>
      <c r="M33" s="18"/>
      <c r="N33" s="18"/>
      <c r="O33" s="18"/>
    </row>
    <row r="34" spans="2:15" x14ac:dyDescent="0.2">
      <c r="B34" s="18"/>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9" t="s">
        <v>34</v>
      </c>
      <c r="C47" s="18"/>
      <c r="D47" s="18"/>
      <c r="E47" s="18"/>
      <c r="F47" s="18"/>
      <c r="G47" s="18"/>
      <c r="H47" s="18"/>
      <c r="I47" s="18"/>
      <c r="J47" s="18"/>
      <c r="K47" s="18"/>
      <c r="L47" s="18"/>
      <c r="M47" s="18"/>
      <c r="N47" s="18"/>
      <c r="O47" s="18"/>
    </row>
    <row r="48" spans="2:15" x14ac:dyDescent="0.2">
      <c r="B48" s="18"/>
      <c r="C48" s="21" t="s">
        <v>35</v>
      </c>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sheetData>
  <mergeCells count="16">
    <mergeCell ref="C24:M24"/>
    <mergeCell ref="C29:M29"/>
    <mergeCell ref="B12:B15"/>
    <mergeCell ref="D12:M12"/>
    <mergeCell ref="D13:M13"/>
    <mergeCell ref="D14:M14"/>
    <mergeCell ref="D15:M15"/>
    <mergeCell ref="B9:B11"/>
    <mergeCell ref="D9:M9"/>
    <mergeCell ref="D10:M10"/>
    <mergeCell ref="D11:M11"/>
    <mergeCell ref="A1:N1"/>
    <mergeCell ref="A2:N2"/>
    <mergeCell ref="D4:M4"/>
    <mergeCell ref="D5:M5"/>
    <mergeCell ref="D6:M6"/>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95"/>
  <sheetViews>
    <sheetView showGridLines="0" tabSelected="1" topLeftCell="A7" zoomScale="90" zoomScaleNormal="90" zoomScalePageLayoutView="40" workbookViewId="0">
      <selection activeCell="G97" sqref="G97"/>
    </sheetView>
  </sheetViews>
  <sheetFormatPr defaultColWidth="9.140625" defaultRowHeight="12.75" x14ac:dyDescent="0.2"/>
  <cols>
    <col min="1" max="1" width="1.85546875" style="2" customWidth="1"/>
    <col min="2" max="2" width="3.5703125" style="82"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34" t="s">
        <v>0</v>
      </c>
      <c r="C1" s="234"/>
      <c r="D1" s="234"/>
      <c r="E1" s="234"/>
      <c r="F1" s="234"/>
      <c r="G1" s="234"/>
      <c r="H1" s="234"/>
      <c r="I1" s="234"/>
      <c r="J1" s="234"/>
      <c r="K1" s="234"/>
      <c r="L1" s="234"/>
      <c r="M1" s="234"/>
      <c r="N1" s="234"/>
      <c r="O1" s="234"/>
      <c r="P1" s="234"/>
      <c r="Q1" s="234"/>
    </row>
    <row r="2" spans="1:25" ht="20.25" x14ac:dyDescent="0.3">
      <c r="B2" s="234" t="s">
        <v>36</v>
      </c>
      <c r="C2" s="234"/>
      <c r="D2" s="234"/>
      <c r="E2" s="234"/>
      <c r="F2" s="234"/>
      <c r="G2" s="234"/>
      <c r="H2" s="234"/>
      <c r="I2" s="234"/>
      <c r="J2" s="234"/>
      <c r="K2" s="234"/>
      <c r="L2" s="234"/>
      <c r="M2" s="234"/>
      <c r="N2" s="234"/>
      <c r="O2" s="234"/>
      <c r="P2" s="234"/>
      <c r="Q2" s="234"/>
    </row>
    <row r="3" spans="1:25" ht="5.25" customHeight="1" x14ac:dyDescent="0.2">
      <c r="B3" s="9"/>
      <c r="C3" s="2"/>
      <c r="D3" s="2"/>
      <c r="E3" s="2"/>
      <c r="F3" s="2"/>
      <c r="G3" s="2"/>
      <c r="H3" s="2"/>
      <c r="J3" s="2"/>
      <c r="K3" s="2"/>
      <c r="L3" s="2"/>
      <c r="M3" s="2"/>
      <c r="N3" s="2"/>
      <c r="O3" s="2"/>
      <c r="P3" s="2"/>
    </row>
    <row r="4" spans="1:25" ht="13.5" thickBot="1" x14ac:dyDescent="0.25">
      <c r="B4" s="251" t="s">
        <v>37</v>
      </c>
      <c r="C4" s="251"/>
      <c r="D4" s="22" t="s">
        <v>328</v>
      </c>
      <c r="E4" s="23"/>
      <c r="F4" s="2"/>
      <c r="G4" s="2"/>
      <c r="H4" s="2"/>
      <c r="J4" s="2"/>
      <c r="K4" s="2"/>
      <c r="L4" s="2"/>
      <c r="M4" s="2"/>
      <c r="N4" s="2"/>
      <c r="O4" s="2"/>
      <c r="P4" s="2"/>
    </row>
    <row r="5" spans="1:25" ht="13.5" thickBot="1" x14ac:dyDescent="0.25">
      <c r="B5" s="251" t="s">
        <v>38</v>
      </c>
      <c r="C5" s="251"/>
      <c r="D5" s="24">
        <v>1</v>
      </c>
      <c r="E5" s="25" t="s">
        <v>39</v>
      </c>
      <c r="F5" s="26" t="s">
        <v>40</v>
      </c>
      <c r="G5" s="253" t="s">
        <v>320</v>
      </c>
      <c r="H5" s="253"/>
      <c r="I5" s="253"/>
      <c r="J5" s="253"/>
      <c r="K5" s="27"/>
      <c r="L5" s="27"/>
      <c r="M5" s="28" t="s">
        <v>15</v>
      </c>
      <c r="N5" s="29" t="str">
        <f>DQI!I8</f>
        <v>2,1,1,1,1</v>
      </c>
      <c r="O5" s="30"/>
      <c r="P5" s="18" t="s">
        <v>41</v>
      </c>
    </row>
    <row r="6" spans="1:25" ht="27.75" customHeight="1" x14ac:dyDescent="0.2">
      <c r="B6" s="254" t="s">
        <v>42</v>
      </c>
      <c r="C6" s="255"/>
      <c r="D6" s="256" t="s">
        <v>392</v>
      </c>
      <c r="E6" s="257"/>
      <c r="F6" s="257"/>
      <c r="G6" s="257"/>
      <c r="H6" s="257"/>
      <c r="I6" s="257"/>
      <c r="J6" s="257"/>
      <c r="K6" s="257"/>
      <c r="L6" s="257"/>
      <c r="M6" s="257"/>
      <c r="N6" s="257"/>
      <c r="O6" s="258"/>
      <c r="P6" s="31"/>
    </row>
    <row r="7" spans="1:25" ht="13.5" thickBot="1" x14ac:dyDescent="0.25">
      <c r="B7" s="9"/>
      <c r="C7" s="2"/>
      <c r="D7" s="2"/>
      <c r="E7" s="2"/>
      <c r="F7" s="2"/>
      <c r="G7" s="2"/>
      <c r="H7" s="2"/>
      <c r="J7" s="2"/>
      <c r="K7" s="2"/>
      <c r="L7" s="2"/>
      <c r="M7" s="2"/>
      <c r="N7" s="2"/>
      <c r="O7" s="2"/>
      <c r="P7" s="2"/>
    </row>
    <row r="8" spans="1:25" s="33" customFormat="1" ht="13.5" thickBot="1" x14ac:dyDescent="0.25">
      <c r="A8" s="32"/>
      <c r="B8" s="259" t="s">
        <v>43</v>
      </c>
      <c r="C8" s="260"/>
      <c r="D8" s="260"/>
      <c r="E8" s="260"/>
      <c r="F8" s="260"/>
      <c r="G8" s="260"/>
      <c r="H8" s="260"/>
      <c r="I8" s="260"/>
      <c r="J8" s="260"/>
      <c r="K8" s="260"/>
      <c r="L8" s="260"/>
      <c r="M8" s="260"/>
      <c r="N8" s="260"/>
      <c r="O8" s="260"/>
      <c r="P8" s="261"/>
      <c r="Q8" s="32"/>
      <c r="R8" s="32"/>
      <c r="S8" s="32"/>
      <c r="T8" s="32"/>
      <c r="U8" s="32"/>
      <c r="V8" s="32"/>
      <c r="W8" s="32"/>
      <c r="X8" s="32"/>
      <c r="Y8" s="32"/>
    </row>
    <row r="9" spans="1:25" x14ac:dyDescent="0.2">
      <c r="B9" s="9"/>
      <c r="C9" s="2"/>
      <c r="D9" s="2"/>
      <c r="E9" s="2"/>
      <c r="F9" s="2"/>
      <c r="G9" s="2"/>
      <c r="H9" s="2"/>
      <c r="J9" s="2"/>
      <c r="K9" s="2"/>
      <c r="L9" s="2"/>
      <c r="M9" s="2"/>
      <c r="N9" s="2"/>
      <c r="O9" s="2"/>
      <c r="P9" s="2"/>
    </row>
    <row r="10" spans="1:25" x14ac:dyDescent="0.2">
      <c r="B10" s="251" t="s">
        <v>44</v>
      </c>
      <c r="C10" s="251"/>
      <c r="D10" s="262" t="s">
        <v>354</v>
      </c>
      <c r="E10" s="263"/>
      <c r="F10" s="2"/>
      <c r="G10" s="34" t="s">
        <v>45</v>
      </c>
      <c r="H10" s="35"/>
      <c r="I10" s="35"/>
      <c r="J10" s="35"/>
      <c r="K10" s="35"/>
      <c r="L10" s="35"/>
      <c r="M10" s="35"/>
      <c r="N10" s="35"/>
      <c r="O10" s="36"/>
      <c r="P10" s="2"/>
    </row>
    <row r="11" spans="1:25" x14ac:dyDescent="0.2">
      <c r="B11" s="264" t="s">
        <v>46</v>
      </c>
      <c r="C11" s="265"/>
      <c r="D11" s="266" t="s">
        <v>354</v>
      </c>
      <c r="E11" s="263"/>
      <c r="F11" s="2"/>
      <c r="G11" s="38" t="str">
        <f>CONCATENATE("Reference Flow: ",D5," ",E5," of ",G5)</f>
        <v>Reference Flow: 1 kg of Natural gas (production) [Valuable substances]</v>
      </c>
      <c r="H11" s="39"/>
      <c r="I11" s="39"/>
      <c r="J11" s="39"/>
      <c r="K11" s="39"/>
      <c r="L11" s="39"/>
      <c r="M11" s="39"/>
      <c r="N11" s="39"/>
      <c r="O11" s="40"/>
      <c r="P11" s="2"/>
    </row>
    <row r="12" spans="1:25" x14ac:dyDescent="0.2">
      <c r="B12" s="251" t="s">
        <v>47</v>
      </c>
      <c r="C12" s="251"/>
      <c r="D12" s="252">
        <v>2010</v>
      </c>
      <c r="E12" s="252"/>
      <c r="F12" s="2"/>
      <c r="G12" s="38"/>
      <c r="H12" s="39"/>
      <c r="I12" s="39"/>
      <c r="J12" s="39"/>
      <c r="K12" s="39"/>
      <c r="L12" s="39"/>
      <c r="M12" s="39"/>
      <c r="N12" s="39"/>
      <c r="O12" s="40"/>
      <c r="P12" s="2"/>
    </row>
    <row r="13" spans="1:25" ht="12.75" customHeight="1" x14ac:dyDescent="0.2">
      <c r="B13" s="251" t="s">
        <v>48</v>
      </c>
      <c r="C13" s="251"/>
      <c r="D13" s="252" t="s">
        <v>84</v>
      </c>
      <c r="E13" s="252"/>
      <c r="F13" s="2"/>
      <c r="G13" s="267" t="s">
        <v>362</v>
      </c>
      <c r="H13" s="268"/>
      <c r="I13" s="268"/>
      <c r="J13" s="268"/>
      <c r="K13" s="268"/>
      <c r="L13" s="268"/>
      <c r="M13" s="268"/>
      <c r="N13" s="268"/>
      <c r="O13" s="269"/>
      <c r="P13" s="2"/>
    </row>
    <row r="14" spans="1:25" x14ac:dyDescent="0.2">
      <c r="B14" s="251" t="s">
        <v>49</v>
      </c>
      <c r="C14" s="251"/>
      <c r="D14" s="252" t="s">
        <v>95</v>
      </c>
      <c r="E14" s="252"/>
      <c r="F14" s="2"/>
      <c r="G14" s="267"/>
      <c r="H14" s="268"/>
      <c r="I14" s="268"/>
      <c r="J14" s="268"/>
      <c r="K14" s="268"/>
      <c r="L14" s="268"/>
      <c r="M14" s="268"/>
      <c r="N14" s="268"/>
      <c r="O14" s="269"/>
      <c r="P14" s="2"/>
    </row>
    <row r="15" spans="1:25" x14ac:dyDescent="0.2">
      <c r="B15" s="251" t="s">
        <v>50</v>
      </c>
      <c r="C15" s="251"/>
      <c r="D15" s="252" t="s">
        <v>377</v>
      </c>
      <c r="E15" s="252"/>
      <c r="F15" s="2"/>
      <c r="G15" s="267"/>
      <c r="H15" s="268"/>
      <c r="I15" s="268"/>
      <c r="J15" s="268"/>
      <c r="K15" s="268"/>
      <c r="L15" s="268"/>
      <c r="M15" s="268"/>
      <c r="N15" s="268"/>
      <c r="O15" s="269"/>
      <c r="P15" s="2"/>
    </row>
    <row r="16" spans="1:25" x14ac:dyDescent="0.2">
      <c r="B16" s="251" t="s">
        <v>51</v>
      </c>
      <c r="C16" s="251"/>
      <c r="D16" s="252" t="s">
        <v>91</v>
      </c>
      <c r="E16" s="252"/>
      <c r="F16" s="2"/>
      <c r="G16" s="267"/>
      <c r="H16" s="268"/>
      <c r="I16" s="268"/>
      <c r="J16" s="268"/>
      <c r="K16" s="268"/>
      <c r="L16" s="268"/>
      <c r="M16" s="268"/>
      <c r="N16" s="268"/>
      <c r="O16" s="269"/>
      <c r="P16" s="2"/>
    </row>
    <row r="17" spans="1:25" ht="23.45" customHeight="1" x14ac:dyDescent="0.2">
      <c r="B17" s="271" t="s">
        <v>52</v>
      </c>
      <c r="C17" s="272"/>
      <c r="D17" s="273"/>
      <c r="E17" s="273"/>
      <c r="F17" s="2"/>
      <c r="G17" s="41" t="s">
        <v>329</v>
      </c>
      <c r="H17" s="42"/>
      <c r="I17" s="42"/>
      <c r="J17" s="42"/>
      <c r="K17" s="42"/>
      <c r="L17" s="42"/>
      <c r="M17" s="42"/>
      <c r="N17" s="42"/>
      <c r="O17" s="43"/>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3" customFormat="1" ht="13.5" thickBot="1" x14ac:dyDescent="0.25">
      <c r="A20" s="32"/>
      <c r="B20" s="259" t="s">
        <v>53</v>
      </c>
      <c r="C20" s="260"/>
      <c r="D20" s="260"/>
      <c r="E20" s="260"/>
      <c r="F20" s="260"/>
      <c r="G20" s="260"/>
      <c r="H20" s="260"/>
      <c r="I20" s="260"/>
      <c r="J20" s="260"/>
      <c r="K20" s="260"/>
      <c r="L20" s="260"/>
      <c r="M20" s="260"/>
      <c r="N20" s="260"/>
      <c r="O20" s="260"/>
      <c r="P20" s="261"/>
      <c r="Q20" s="32"/>
      <c r="R20" s="32"/>
      <c r="S20" s="32"/>
      <c r="T20" s="32"/>
      <c r="U20" s="32"/>
      <c r="V20" s="32"/>
      <c r="W20" s="32"/>
      <c r="X20" s="32"/>
      <c r="Y20" s="32"/>
    </row>
    <row r="21" spans="1:25" x14ac:dyDescent="0.2">
      <c r="B21" s="9"/>
      <c r="C21" s="2"/>
      <c r="D21" s="2"/>
      <c r="E21" s="2"/>
      <c r="F21" s="2"/>
      <c r="G21" s="44" t="s">
        <v>54</v>
      </c>
      <c r="H21" s="2"/>
      <c r="J21" s="2"/>
      <c r="K21" s="2"/>
      <c r="L21" s="2"/>
      <c r="M21" s="2"/>
      <c r="N21" s="2"/>
      <c r="O21" s="2"/>
      <c r="P21" s="2"/>
    </row>
    <row r="22" spans="1:25" x14ac:dyDescent="0.2">
      <c r="B22" s="9"/>
      <c r="C22" s="45" t="s">
        <v>55</v>
      </c>
      <c r="D22" s="45" t="s">
        <v>56</v>
      </c>
      <c r="E22" s="45" t="s">
        <v>57</v>
      </c>
      <c r="F22" s="45" t="s">
        <v>58</v>
      </c>
      <c r="G22" s="45" t="s">
        <v>59</v>
      </c>
      <c r="H22" s="45" t="s">
        <v>60</v>
      </c>
      <c r="I22" s="45" t="s">
        <v>61</v>
      </c>
      <c r="J22" s="274" t="s">
        <v>62</v>
      </c>
      <c r="K22" s="275"/>
      <c r="L22" s="275"/>
      <c r="M22" s="275"/>
      <c r="N22" s="275"/>
      <c r="O22" s="275"/>
      <c r="P22" s="276"/>
    </row>
    <row r="23" spans="1:25" x14ac:dyDescent="0.2">
      <c r="B23" s="18">
        <f t="shared" ref="B23:B73" si="0">LEN(C23)</f>
        <v>13</v>
      </c>
      <c r="C23" s="46" t="s">
        <v>218</v>
      </c>
      <c r="D23" s="47"/>
      <c r="E23" s="85">
        <f>Energy!B5</f>
        <v>1.4546E-6</v>
      </c>
      <c r="F23" s="207"/>
      <c r="G23" s="208"/>
      <c r="H23" s="49" t="s">
        <v>327</v>
      </c>
      <c r="I23" s="209" t="s">
        <v>365</v>
      </c>
      <c r="J23" s="266" t="s">
        <v>370</v>
      </c>
      <c r="K23" s="277"/>
      <c r="L23" s="277"/>
      <c r="M23" s="277"/>
      <c r="N23" s="277"/>
      <c r="O23" s="277"/>
      <c r="P23" s="278"/>
    </row>
    <row r="24" spans="1:25" x14ac:dyDescent="0.2">
      <c r="B24" s="18">
        <f t="shared" si="0"/>
        <v>8</v>
      </c>
      <c r="C24" s="46" t="s">
        <v>219</v>
      </c>
      <c r="D24" s="47"/>
      <c r="E24" s="85">
        <f>Energy!B6</f>
        <v>1.37932E-5</v>
      </c>
      <c r="F24" s="207"/>
      <c r="G24" s="208"/>
      <c r="H24" s="49" t="s">
        <v>366</v>
      </c>
      <c r="I24" s="209">
        <v>1</v>
      </c>
      <c r="J24" s="37" t="s">
        <v>371</v>
      </c>
      <c r="K24" s="50"/>
      <c r="L24" s="50"/>
      <c r="M24" s="50"/>
      <c r="N24" s="50"/>
      <c r="O24" s="50"/>
      <c r="P24" s="51"/>
    </row>
    <row r="25" spans="1:25" x14ac:dyDescent="0.2">
      <c r="B25" s="18">
        <f t="shared" si="0"/>
        <v>8</v>
      </c>
      <c r="C25" s="46" t="s">
        <v>220</v>
      </c>
      <c r="D25" s="47"/>
      <c r="E25" s="85">
        <v>3.89019E-4</v>
      </c>
      <c r="F25" s="207">
        <v>0</v>
      </c>
      <c r="G25" s="208">
        <v>8.7799999999999998E-4</v>
      </c>
      <c r="H25" s="49" t="s">
        <v>327</v>
      </c>
      <c r="I25" s="48"/>
      <c r="J25" s="37" t="s">
        <v>274</v>
      </c>
      <c r="K25" s="50"/>
      <c r="L25" s="50"/>
      <c r="M25" s="50"/>
      <c r="N25" s="50"/>
      <c r="O25" s="50"/>
      <c r="P25" s="51"/>
    </row>
    <row r="26" spans="1:25" x14ac:dyDescent="0.2">
      <c r="B26" s="18">
        <f t="shared" si="0"/>
        <v>8</v>
      </c>
      <c r="C26" s="46" t="s">
        <v>221</v>
      </c>
      <c r="D26" s="47"/>
      <c r="E26" s="85">
        <v>6.2578545999999999E-2</v>
      </c>
      <c r="F26" s="207">
        <v>5.3547168999999999E-2</v>
      </c>
      <c r="G26" s="208">
        <v>0.13040376100000001</v>
      </c>
      <c r="H26" s="49" t="s">
        <v>327</v>
      </c>
      <c r="I26" s="48"/>
      <c r="J26" s="37" t="s">
        <v>275</v>
      </c>
      <c r="K26" s="50"/>
      <c r="L26" s="50"/>
      <c r="M26" s="50"/>
      <c r="N26" s="50"/>
      <c r="O26" s="50"/>
      <c r="P26" s="51"/>
    </row>
    <row r="27" spans="1:25" x14ac:dyDescent="0.2">
      <c r="B27" s="18">
        <f t="shared" si="0"/>
        <v>8</v>
      </c>
      <c r="C27" s="46" t="s">
        <v>222</v>
      </c>
      <c r="D27" s="47"/>
      <c r="E27" s="85">
        <v>8.1287637999999995E-2</v>
      </c>
      <c r="F27" s="207"/>
      <c r="G27" s="208"/>
      <c r="H27" s="49" t="s">
        <v>327</v>
      </c>
      <c r="I27" s="48"/>
      <c r="J27" s="37" t="s">
        <v>276</v>
      </c>
      <c r="K27" s="50"/>
      <c r="L27" s="50"/>
      <c r="M27" s="50"/>
      <c r="N27" s="50"/>
      <c r="O27" s="50"/>
      <c r="P27" s="51"/>
    </row>
    <row r="28" spans="1:25" x14ac:dyDescent="0.2">
      <c r="B28" s="18">
        <f t="shared" si="0"/>
        <v>7</v>
      </c>
      <c r="C28" s="46" t="s">
        <v>223</v>
      </c>
      <c r="D28" s="47"/>
      <c r="E28" s="85">
        <v>0.724982978</v>
      </c>
      <c r="F28" s="207">
        <v>0.589342535</v>
      </c>
      <c r="G28" s="208">
        <v>0.75371167100000003</v>
      </c>
      <c r="H28" s="49" t="s">
        <v>327</v>
      </c>
      <c r="I28" s="48"/>
      <c r="J28" s="37" t="s">
        <v>277</v>
      </c>
      <c r="K28" s="50"/>
      <c r="L28" s="50"/>
      <c r="M28" s="50"/>
      <c r="N28" s="50"/>
      <c r="O28" s="50"/>
      <c r="P28" s="51"/>
    </row>
    <row r="29" spans="1:25" x14ac:dyDescent="0.2">
      <c r="B29" s="18">
        <f t="shared" si="0"/>
        <v>7</v>
      </c>
      <c r="C29" s="46" t="s">
        <v>224</v>
      </c>
      <c r="D29" s="47"/>
      <c r="E29" s="85">
        <v>3.1163837999999999E-2</v>
      </c>
      <c r="F29" s="207">
        <v>1.4578426E-2</v>
      </c>
      <c r="G29" s="208">
        <v>4.9853174E-2</v>
      </c>
      <c r="H29" s="49" t="s">
        <v>327</v>
      </c>
      <c r="I29" s="48"/>
      <c r="J29" s="37" t="s">
        <v>278</v>
      </c>
      <c r="K29" s="50"/>
      <c r="L29" s="50"/>
      <c r="M29" s="50"/>
      <c r="N29" s="50"/>
      <c r="O29" s="50"/>
      <c r="P29" s="51"/>
    </row>
    <row r="30" spans="1:25" x14ac:dyDescent="0.2">
      <c r="B30" s="18">
        <f t="shared" si="0"/>
        <v>15</v>
      </c>
      <c r="C30" s="46" t="s">
        <v>225</v>
      </c>
      <c r="D30" s="47"/>
      <c r="E30" s="85">
        <v>9.5118599999999994E-5</v>
      </c>
      <c r="F30" s="207"/>
      <c r="G30" s="208"/>
      <c r="H30" s="49" t="s">
        <v>327</v>
      </c>
      <c r="I30" s="48"/>
      <c r="J30" s="37" t="s">
        <v>279</v>
      </c>
      <c r="K30" s="50"/>
      <c r="L30" s="50"/>
      <c r="M30" s="50"/>
      <c r="N30" s="50"/>
      <c r="O30" s="50"/>
      <c r="P30" s="51"/>
    </row>
    <row r="31" spans="1:25" x14ac:dyDescent="0.2">
      <c r="B31" s="18">
        <f t="shared" si="0"/>
        <v>13</v>
      </c>
      <c r="C31" s="46" t="s">
        <v>226</v>
      </c>
      <c r="D31" s="47"/>
      <c r="E31" s="85">
        <v>3.2189499999999999E-4</v>
      </c>
      <c r="F31" s="207"/>
      <c r="G31" s="208"/>
      <c r="H31" s="49" t="s">
        <v>327</v>
      </c>
      <c r="I31" s="48"/>
      <c r="J31" s="37" t="s">
        <v>280</v>
      </c>
      <c r="K31" s="50"/>
      <c r="L31" s="50"/>
      <c r="M31" s="50"/>
      <c r="N31" s="50"/>
      <c r="O31" s="50"/>
      <c r="P31" s="51"/>
    </row>
    <row r="32" spans="1:25" x14ac:dyDescent="0.2">
      <c r="B32" s="18">
        <f t="shared" si="0"/>
        <v>9</v>
      </c>
      <c r="C32" s="46" t="s">
        <v>227</v>
      </c>
      <c r="D32" s="47"/>
      <c r="E32" s="85">
        <v>7.0086399999999994E-5</v>
      </c>
      <c r="F32" s="207">
        <v>0</v>
      </c>
      <c r="G32" s="208">
        <v>1.2286099999999999E-4</v>
      </c>
      <c r="H32" s="49" t="s">
        <v>327</v>
      </c>
      <c r="I32" s="48"/>
      <c r="J32" s="37" t="s">
        <v>281</v>
      </c>
      <c r="K32" s="50"/>
      <c r="L32" s="50"/>
      <c r="M32" s="50"/>
      <c r="N32" s="50"/>
      <c r="O32" s="50"/>
      <c r="P32" s="51"/>
    </row>
    <row r="33" spans="2:16" x14ac:dyDescent="0.2">
      <c r="B33" s="18">
        <f t="shared" si="0"/>
        <v>7</v>
      </c>
      <c r="C33" s="46" t="s">
        <v>228</v>
      </c>
      <c r="D33" s="47"/>
      <c r="E33" s="85">
        <v>3.2203199999999998E-4</v>
      </c>
      <c r="F33" s="207">
        <v>0</v>
      </c>
      <c r="G33" s="208">
        <v>2.511325E-3</v>
      </c>
      <c r="H33" s="49" t="s">
        <v>327</v>
      </c>
      <c r="I33" s="48"/>
      <c r="J33" s="37" t="s">
        <v>282</v>
      </c>
      <c r="K33" s="50"/>
      <c r="L33" s="50"/>
      <c r="M33" s="50"/>
      <c r="N33" s="50"/>
      <c r="O33" s="50"/>
      <c r="P33" s="51"/>
    </row>
    <row r="34" spans="2:16" x14ac:dyDescent="0.2">
      <c r="B34" s="18">
        <f t="shared" si="0"/>
        <v>14</v>
      </c>
      <c r="C34" s="46" t="s">
        <v>229</v>
      </c>
      <c r="D34" s="47"/>
      <c r="E34" s="85">
        <v>7.5195000000000004E-4</v>
      </c>
      <c r="F34" s="207"/>
      <c r="G34" s="208"/>
      <c r="H34" s="49" t="s">
        <v>327</v>
      </c>
      <c r="I34" s="48"/>
      <c r="J34" s="37" t="s">
        <v>283</v>
      </c>
      <c r="K34" s="50"/>
      <c r="L34" s="50"/>
      <c r="M34" s="50"/>
      <c r="N34" s="50"/>
      <c r="O34" s="50"/>
      <c r="P34" s="51"/>
    </row>
    <row r="35" spans="2:16" x14ac:dyDescent="0.2">
      <c r="B35" s="18">
        <f t="shared" si="0"/>
        <v>13</v>
      </c>
      <c r="C35" s="46" t="s">
        <v>230</v>
      </c>
      <c r="D35" s="47"/>
      <c r="E35" s="85">
        <v>7.5323399999999998E-4</v>
      </c>
      <c r="F35" s="207"/>
      <c r="G35" s="208"/>
      <c r="H35" s="49" t="s">
        <v>327</v>
      </c>
      <c r="I35" s="48"/>
      <c r="J35" s="37" t="s">
        <v>284</v>
      </c>
      <c r="K35" s="50"/>
      <c r="L35" s="50"/>
      <c r="M35" s="50"/>
      <c r="N35" s="50"/>
      <c r="O35" s="50"/>
      <c r="P35" s="51"/>
    </row>
    <row r="36" spans="2:16" x14ac:dyDescent="0.2">
      <c r="B36" s="18">
        <f t="shared" si="0"/>
        <v>10</v>
      </c>
      <c r="C36" s="46" t="s">
        <v>231</v>
      </c>
      <c r="D36" s="47"/>
      <c r="E36" s="85">
        <v>1.737168E-2</v>
      </c>
      <c r="F36" s="207"/>
      <c r="G36" s="208"/>
      <c r="H36" s="49" t="s">
        <v>327</v>
      </c>
      <c r="I36" s="48"/>
      <c r="J36" s="37" t="s">
        <v>285</v>
      </c>
      <c r="K36" s="50"/>
      <c r="L36" s="50"/>
      <c r="M36" s="50"/>
      <c r="N36" s="50"/>
      <c r="O36" s="50"/>
      <c r="P36" s="51"/>
    </row>
    <row r="37" spans="2:16" x14ac:dyDescent="0.2">
      <c r="B37" s="18">
        <f t="shared" si="0"/>
        <v>14</v>
      </c>
      <c r="C37" s="46" t="s">
        <v>232</v>
      </c>
      <c r="D37" s="47"/>
      <c r="E37" s="85">
        <v>5.896531E-3</v>
      </c>
      <c r="F37" s="207"/>
      <c r="G37" s="208"/>
      <c r="H37" s="49" t="s">
        <v>327</v>
      </c>
      <c r="I37" s="48"/>
      <c r="J37" s="37" t="s">
        <v>286</v>
      </c>
      <c r="K37" s="50"/>
      <c r="L37" s="50"/>
      <c r="M37" s="50"/>
      <c r="N37" s="50"/>
      <c r="O37" s="50"/>
      <c r="P37" s="51"/>
    </row>
    <row r="38" spans="2:16" x14ac:dyDescent="0.2">
      <c r="B38" s="18">
        <f t="shared" si="0"/>
        <v>14</v>
      </c>
      <c r="C38" s="46" t="s">
        <v>233</v>
      </c>
      <c r="D38" s="47"/>
      <c r="E38" s="85">
        <v>1.5381999999999999E-4</v>
      </c>
      <c r="F38" s="207"/>
      <c r="G38" s="208"/>
      <c r="H38" s="49" t="s">
        <v>327</v>
      </c>
      <c r="I38" s="48"/>
      <c r="J38" s="37" t="s">
        <v>287</v>
      </c>
      <c r="K38" s="50"/>
      <c r="L38" s="50"/>
      <c r="M38" s="50"/>
      <c r="N38" s="50"/>
      <c r="O38" s="50"/>
      <c r="P38" s="51"/>
    </row>
    <row r="39" spans="2:16" x14ac:dyDescent="0.2">
      <c r="B39" s="18">
        <f t="shared" si="0"/>
        <v>9</v>
      </c>
      <c r="C39" s="46" t="s">
        <v>234</v>
      </c>
      <c r="D39" s="47"/>
      <c r="E39" s="85">
        <v>3.2152275000000001E-2</v>
      </c>
      <c r="F39" s="207"/>
      <c r="G39" s="208"/>
      <c r="H39" s="49" t="s">
        <v>327</v>
      </c>
      <c r="I39" s="48"/>
      <c r="J39" s="37" t="s">
        <v>288</v>
      </c>
      <c r="K39" s="50"/>
      <c r="L39" s="50"/>
      <c r="M39" s="50"/>
      <c r="N39" s="50"/>
      <c r="O39" s="50"/>
      <c r="P39" s="51"/>
    </row>
    <row r="40" spans="2:16" x14ac:dyDescent="0.2">
      <c r="B40" s="18">
        <f t="shared" si="0"/>
        <v>9</v>
      </c>
      <c r="C40" s="46" t="s">
        <v>235</v>
      </c>
      <c r="D40" s="47"/>
      <c r="E40" s="85">
        <v>1.1477535000000001E-2</v>
      </c>
      <c r="F40" s="207"/>
      <c r="G40" s="208"/>
      <c r="H40" s="49" t="s">
        <v>327</v>
      </c>
      <c r="I40" s="48"/>
      <c r="J40" s="37" t="s">
        <v>289</v>
      </c>
      <c r="K40" s="50"/>
      <c r="L40" s="50"/>
      <c r="M40" s="50"/>
      <c r="N40" s="50"/>
      <c r="O40" s="50"/>
      <c r="P40" s="51"/>
    </row>
    <row r="41" spans="2:16" x14ac:dyDescent="0.2">
      <c r="B41" s="18">
        <f t="shared" si="0"/>
        <v>13</v>
      </c>
      <c r="C41" s="46" t="s">
        <v>236</v>
      </c>
      <c r="D41" s="47"/>
      <c r="E41" s="85">
        <v>7.414782E-3</v>
      </c>
      <c r="F41" s="207"/>
      <c r="G41" s="208"/>
      <c r="H41" s="49" t="s">
        <v>327</v>
      </c>
      <c r="I41" s="48"/>
      <c r="J41" s="37" t="s">
        <v>290</v>
      </c>
      <c r="K41" s="50"/>
      <c r="L41" s="50"/>
      <c r="M41" s="50"/>
      <c r="N41" s="50"/>
      <c r="O41" s="50"/>
      <c r="P41" s="51"/>
    </row>
    <row r="42" spans="2:16" x14ac:dyDescent="0.2">
      <c r="B42" s="18">
        <f t="shared" si="0"/>
        <v>6</v>
      </c>
      <c r="C42" s="46" t="s">
        <v>237</v>
      </c>
      <c r="D42" s="47"/>
      <c r="E42" s="85">
        <v>1.3578364000000001E-2</v>
      </c>
      <c r="F42" s="207">
        <v>1.1618725E-2</v>
      </c>
      <c r="G42" s="208">
        <v>2.8295155999999998E-2</v>
      </c>
      <c r="H42" s="49" t="s">
        <v>327</v>
      </c>
      <c r="I42" s="48"/>
      <c r="J42" s="37" t="s">
        <v>291</v>
      </c>
      <c r="K42" s="50"/>
      <c r="L42" s="50"/>
      <c r="M42" s="50"/>
      <c r="N42" s="50"/>
      <c r="O42" s="50"/>
      <c r="P42" s="51"/>
    </row>
    <row r="43" spans="2:16" ht="51" x14ac:dyDescent="0.2">
      <c r="B43" s="18">
        <f t="shared" si="0"/>
        <v>14</v>
      </c>
      <c r="C43" s="46" t="s">
        <v>238</v>
      </c>
      <c r="D43" s="47" t="s">
        <v>269</v>
      </c>
      <c r="E43" s="85">
        <f>E25+E32+E44+E47+E26+E45+E30+E31+E36+E37+E38+E39+E40+E41+E27+E34+E35+E46</f>
        <v>0.22995278803000002</v>
      </c>
      <c r="F43" s="207"/>
      <c r="G43" s="208"/>
      <c r="H43" s="49" t="s">
        <v>327</v>
      </c>
      <c r="I43" s="48"/>
      <c r="J43" s="37" t="s">
        <v>367</v>
      </c>
      <c r="K43" s="50"/>
      <c r="L43" s="50"/>
      <c r="M43" s="50"/>
      <c r="N43" s="50"/>
      <c r="O43" s="50"/>
      <c r="P43" s="51"/>
    </row>
    <row r="44" spans="2:16" x14ac:dyDescent="0.2">
      <c r="B44" s="18">
        <f t="shared" si="0"/>
        <v>7</v>
      </c>
      <c r="C44" s="46" t="s">
        <v>239</v>
      </c>
      <c r="D44" s="47"/>
      <c r="E44" s="85">
        <v>2.7175300000000001E-4</v>
      </c>
      <c r="F44" s="207">
        <v>0</v>
      </c>
      <c r="G44" s="208">
        <v>7.8200000000000003E-4</v>
      </c>
      <c r="H44" s="49" t="s">
        <v>327</v>
      </c>
      <c r="I44" s="48"/>
      <c r="J44" s="37" t="s">
        <v>292</v>
      </c>
      <c r="K44" s="50"/>
      <c r="L44" s="50"/>
      <c r="M44" s="50"/>
      <c r="N44" s="50"/>
      <c r="O44" s="50"/>
      <c r="P44" s="51"/>
    </row>
    <row r="45" spans="2:16" x14ac:dyDescent="0.2">
      <c r="B45" s="18">
        <f t="shared" si="0"/>
        <v>14</v>
      </c>
      <c r="C45" s="46" t="s">
        <v>240</v>
      </c>
      <c r="D45" s="47"/>
      <c r="E45" s="85">
        <v>7.3540299999999998E-6</v>
      </c>
      <c r="F45" s="207"/>
      <c r="G45" s="208"/>
      <c r="H45" s="49" t="s">
        <v>327</v>
      </c>
      <c r="I45" s="48"/>
      <c r="J45" s="37" t="s">
        <v>293</v>
      </c>
      <c r="K45" s="50"/>
      <c r="L45" s="50"/>
      <c r="M45" s="50"/>
      <c r="N45" s="50"/>
      <c r="O45" s="50"/>
      <c r="P45" s="51"/>
    </row>
    <row r="46" spans="2:16" x14ac:dyDescent="0.2">
      <c r="B46" s="18">
        <f t="shared" si="0"/>
        <v>13</v>
      </c>
      <c r="C46" s="46" t="s">
        <v>241</v>
      </c>
      <c r="D46" s="47"/>
      <c r="E46" s="85">
        <v>8.8349520000000001E-3</v>
      </c>
      <c r="F46" s="207"/>
      <c r="G46" s="208"/>
      <c r="H46" s="49" t="s">
        <v>327</v>
      </c>
      <c r="I46" s="48"/>
      <c r="J46" s="37" t="s">
        <v>294</v>
      </c>
      <c r="K46" s="50"/>
      <c r="L46" s="50"/>
      <c r="M46" s="50"/>
      <c r="N46" s="50"/>
      <c r="O46" s="50"/>
      <c r="P46" s="51"/>
    </row>
    <row r="47" spans="2:16" x14ac:dyDescent="0.2">
      <c r="B47" s="18">
        <f t="shared" si="0"/>
        <v>7</v>
      </c>
      <c r="C47" s="46" t="s">
        <v>242</v>
      </c>
      <c r="D47" s="47"/>
      <c r="E47" s="85">
        <v>1.2461899999999999E-4</v>
      </c>
      <c r="F47" s="207">
        <v>0</v>
      </c>
      <c r="G47" s="208">
        <v>2.22E-4</v>
      </c>
      <c r="H47" s="49" t="s">
        <v>327</v>
      </c>
      <c r="I47" s="48"/>
      <c r="J47" s="37" t="s">
        <v>295</v>
      </c>
      <c r="K47" s="50"/>
      <c r="L47" s="50"/>
      <c r="M47" s="50"/>
      <c r="N47" s="50"/>
      <c r="O47" s="50"/>
      <c r="P47" s="51"/>
    </row>
    <row r="48" spans="2:16" x14ac:dyDescent="0.2">
      <c r="B48" s="18">
        <f t="shared" si="0"/>
        <v>13</v>
      </c>
      <c r="C48" s="46" t="s">
        <v>243</v>
      </c>
      <c r="D48" s="47" t="s">
        <v>270</v>
      </c>
      <c r="E48" s="85">
        <f>E54/E28</f>
        <v>1.1889934331671992</v>
      </c>
      <c r="F48" s="85"/>
      <c r="G48" s="208"/>
      <c r="H48" s="49" t="s">
        <v>368</v>
      </c>
      <c r="I48" s="48"/>
      <c r="J48" s="37" t="s">
        <v>369</v>
      </c>
      <c r="K48" s="50"/>
      <c r="L48" s="50"/>
      <c r="M48" s="50"/>
      <c r="N48" s="50"/>
      <c r="O48" s="50"/>
      <c r="P48" s="51"/>
    </row>
    <row r="49" spans="2:16" x14ac:dyDescent="0.2">
      <c r="B49" s="18">
        <f t="shared" si="0"/>
        <v>5</v>
      </c>
      <c r="C49" s="46" t="s">
        <v>244</v>
      </c>
      <c r="D49" s="47" t="s">
        <v>271</v>
      </c>
      <c r="E49" s="85">
        <f>1+E50</f>
        <v>1.185977354906159</v>
      </c>
      <c r="F49" s="85"/>
      <c r="G49" s="208"/>
      <c r="H49" s="49" t="s">
        <v>327</v>
      </c>
      <c r="I49" s="48"/>
      <c r="J49" s="37" t="s">
        <v>296</v>
      </c>
      <c r="K49" s="50"/>
      <c r="L49" s="50"/>
      <c r="M49" s="50"/>
      <c r="N49" s="50"/>
      <c r="O49" s="50"/>
      <c r="P49" s="51"/>
    </row>
    <row r="50" spans="2:16" x14ac:dyDescent="0.2">
      <c r="B50" s="18">
        <f t="shared" si="0"/>
        <v>14</v>
      </c>
      <c r="C50" s="46" t="s">
        <v>245</v>
      </c>
      <c r="D50" s="47" t="s">
        <v>272</v>
      </c>
      <c r="E50" s="85">
        <f>E43*E48-E69</f>
        <v>0.18597735490615896</v>
      </c>
      <c r="F50" s="85"/>
      <c r="G50" s="208"/>
      <c r="H50" s="49" t="s">
        <v>327</v>
      </c>
      <c r="I50" s="48"/>
      <c r="J50" s="37" t="s">
        <v>372</v>
      </c>
      <c r="K50" s="50"/>
      <c r="L50" s="50"/>
      <c r="M50" s="50"/>
      <c r="N50" s="50"/>
      <c r="O50" s="50"/>
      <c r="P50" s="51"/>
    </row>
    <row r="51" spans="2:16" x14ac:dyDescent="0.2">
      <c r="B51" s="18">
        <f t="shared" si="0"/>
        <v>7</v>
      </c>
      <c r="C51" s="46" t="s">
        <v>246</v>
      </c>
      <c r="D51" s="47"/>
      <c r="E51" s="85">
        <v>1.8000000000000001E-4</v>
      </c>
      <c r="F51" s="207"/>
      <c r="G51" s="208"/>
      <c r="H51" s="49" t="s">
        <v>327</v>
      </c>
      <c r="I51" s="48"/>
      <c r="J51" s="37" t="s">
        <v>297</v>
      </c>
      <c r="K51" s="50"/>
      <c r="L51" s="50"/>
      <c r="M51" s="50"/>
      <c r="N51" s="50"/>
      <c r="O51" s="50"/>
      <c r="P51" s="51"/>
    </row>
    <row r="52" spans="2:16" x14ac:dyDescent="0.2">
      <c r="B52" s="18">
        <f t="shared" si="0"/>
        <v>7</v>
      </c>
      <c r="C52" s="46" t="s">
        <v>247</v>
      </c>
      <c r="D52" s="47"/>
      <c r="E52" s="85">
        <v>6.4000000000000001E-2</v>
      </c>
      <c r="F52" s="207"/>
      <c r="G52" s="208"/>
      <c r="H52" s="49" t="s">
        <v>327</v>
      </c>
      <c r="I52" s="48"/>
      <c r="J52" s="37" t="s">
        <v>298</v>
      </c>
      <c r="K52" s="50"/>
      <c r="L52" s="50"/>
      <c r="M52" s="50"/>
      <c r="N52" s="50"/>
      <c r="O52" s="50"/>
      <c r="P52" s="51"/>
    </row>
    <row r="53" spans="2:16" x14ac:dyDescent="0.2">
      <c r="B53" s="18">
        <f t="shared" si="0"/>
        <v>7</v>
      </c>
      <c r="C53" s="46" t="s">
        <v>248</v>
      </c>
      <c r="D53" s="47"/>
      <c r="E53" s="85">
        <v>1.4999999999999999E-2</v>
      </c>
      <c r="F53" s="207"/>
      <c r="G53" s="208"/>
      <c r="H53" s="49" t="s">
        <v>327</v>
      </c>
      <c r="I53" s="48"/>
      <c r="J53" s="37" t="s">
        <v>299</v>
      </c>
      <c r="K53" s="50"/>
      <c r="L53" s="50"/>
      <c r="M53" s="50"/>
      <c r="N53" s="50"/>
      <c r="O53" s="50"/>
      <c r="P53" s="51"/>
    </row>
    <row r="54" spans="2:16" x14ac:dyDescent="0.2">
      <c r="B54" s="18">
        <f t="shared" si="0"/>
        <v>6</v>
      </c>
      <c r="C54" s="46" t="s">
        <v>249</v>
      </c>
      <c r="D54" s="47"/>
      <c r="E54" s="85">
        <v>0.86199999999999999</v>
      </c>
      <c r="F54" s="207"/>
      <c r="G54" s="208"/>
      <c r="H54" s="49" t="s">
        <v>327</v>
      </c>
      <c r="I54" s="48"/>
      <c r="J54" s="37" t="s">
        <v>300</v>
      </c>
      <c r="K54" s="50"/>
      <c r="L54" s="50"/>
      <c r="M54" s="50"/>
      <c r="N54" s="50"/>
      <c r="O54" s="50"/>
      <c r="P54" s="51"/>
    </row>
    <row r="55" spans="2:16" x14ac:dyDescent="0.2">
      <c r="B55" s="18">
        <f t="shared" si="0"/>
        <v>6</v>
      </c>
      <c r="C55" s="46" t="s">
        <v>250</v>
      </c>
      <c r="D55" s="47"/>
      <c r="E55" s="85">
        <v>1.7999999999999999E-2</v>
      </c>
      <c r="F55" s="207"/>
      <c r="G55" s="208"/>
      <c r="H55" s="49" t="s">
        <v>327</v>
      </c>
      <c r="I55" s="48"/>
      <c r="J55" s="37" t="s">
        <v>301</v>
      </c>
      <c r="K55" s="50"/>
      <c r="L55" s="50"/>
      <c r="M55" s="50"/>
      <c r="N55" s="50"/>
      <c r="O55" s="50"/>
      <c r="P55" s="51"/>
    </row>
    <row r="56" spans="2:16" x14ac:dyDescent="0.2">
      <c r="B56" s="18">
        <f t="shared" si="0"/>
        <v>14</v>
      </c>
      <c r="C56" s="46" t="s">
        <v>251</v>
      </c>
      <c r="D56" s="47"/>
      <c r="E56" s="85">
        <v>0</v>
      </c>
      <c r="F56" s="207"/>
      <c r="G56" s="208"/>
      <c r="H56" s="49" t="s">
        <v>327</v>
      </c>
      <c r="I56" s="48"/>
      <c r="J56" s="37" t="s">
        <v>302</v>
      </c>
      <c r="K56" s="50"/>
      <c r="L56" s="50"/>
      <c r="M56" s="50"/>
      <c r="N56" s="50"/>
      <c r="O56" s="50"/>
      <c r="P56" s="51"/>
    </row>
    <row r="57" spans="2:16" x14ac:dyDescent="0.2">
      <c r="B57" s="18">
        <f t="shared" si="0"/>
        <v>15</v>
      </c>
      <c r="C57" s="46" t="s">
        <v>252</v>
      </c>
      <c r="D57" s="47"/>
      <c r="E57" s="85">
        <v>0</v>
      </c>
      <c r="F57" s="207"/>
      <c r="G57" s="208"/>
      <c r="H57" s="49" t="s">
        <v>327</v>
      </c>
      <c r="I57" s="48"/>
      <c r="J57" s="37" t="s">
        <v>303</v>
      </c>
      <c r="K57" s="50"/>
      <c r="L57" s="50"/>
      <c r="M57" s="50"/>
      <c r="N57" s="50"/>
      <c r="O57" s="50"/>
      <c r="P57" s="51"/>
    </row>
    <row r="58" spans="2:16" x14ac:dyDescent="0.2">
      <c r="B58" s="18">
        <f t="shared" si="0"/>
        <v>8</v>
      </c>
      <c r="C58" s="46" t="s">
        <v>253</v>
      </c>
      <c r="D58" s="47"/>
      <c r="E58" s="85">
        <v>1.2E-5</v>
      </c>
      <c r="F58" s="207"/>
      <c r="G58" s="208"/>
      <c r="H58" s="49" t="s">
        <v>327</v>
      </c>
      <c r="I58" s="48"/>
      <c r="J58" s="37" t="s">
        <v>304</v>
      </c>
      <c r="K58" s="50"/>
      <c r="L58" s="50"/>
      <c r="M58" s="50"/>
      <c r="N58" s="50"/>
      <c r="O58" s="50"/>
      <c r="P58" s="51"/>
    </row>
    <row r="59" spans="2:16" x14ac:dyDescent="0.2">
      <c r="B59" s="18">
        <f t="shared" si="0"/>
        <v>6</v>
      </c>
      <c r="C59" s="46" t="s">
        <v>254</v>
      </c>
      <c r="D59" s="47"/>
      <c r="E59" s="85">
        <v>0</v>
      </c>
      <c r="F59" s="207"/>
      <c r="G59" s="208"/>
      <c r="H59" s="49" t="s">
        <v>327</v>
      </c>
      <c r="I59" s="48"/>
      <c r="J59" s="37" t="s">
        <v>305</v>
      </c>
      <c r="K59" s="50"/>
      <c r="L59" s="50"/>
      <c r="M59" s="50"/>
      <c r="N59" s="50"/>
      <c r="O59" s="50"/>
      <c r="P59" s="51"/>
    </row>
    <row r="60" spans="2:16" x14ac:dyDescent="0.2">
      <c r="B60" s="18">
        <f t="shared" si="0"/>
        <v>13</v>
      </c>
      <c r="C60" s="46" t="s">
        <v>255</v>
      </c>
      <c r="D60" s="47"/>
      <c r="E60" s="85">
        <v>0</v>
      </c>
      <c r="F60" s="207"/>
      <c r="G60" s="208"/>
      <c r="H60" s="49" t="s">
        <v>327</v>
      </c>
      <c r="I60" s="48"/>
      <c r="J60" s="37" t="s">
        <v>306</v>
      </c>
      <c r="K60" s="50"/>
      <c r="L60" s="50"/>
      <c r="M60" s="50"/>
      <c r="N60" s="50"/>
      <c r="O60" s="50"/>
      <c r="P60" s="51"/>
    </row>
    <row r="61" spans="2:16" x14ac:dyDescent="0.2">
      <c r="B61" s="18">
        <f t="shared" si="0"/>
        <v>12</v>
      </c>
      <c r="C61" s="46" t="s">
        <v>256</v>
      </c>
      <c r="D61" s="47"/>
      <c r="E61" s="85">
        <v>4.3000000000000002E-5</v>
      </c>
      <c r="F61" s="207"/>
      <c r="G61" s="208"/>
      <c r="H61" s="49" t="s">
        <v>327</v>
      </c>
      <c r="I61" s="48"/>
      <c r="J61" s="37" t="s">
        <v>307</v>
      </c>
      <c r="K61" s="50"/>
      <c r="L61" s="50"/>
      <c r="M61" s="50"/>
      <c r="N61" s="50"/>
      <c r="O61" s="50"/>
      <c r="P61" s="51"/>
    </row>
    <row r="62" spans="2:16" x14ac:dyDescent="0.2">
      <c r="B62" s="18">
        <f t="shared" si="0"/>
        <v>9</v>
      </c>
      <c r="C62" s="46" t="s">
        <v>257</v>
      </c>
      <c r="D62" s="47"/>
      <c r="E62" s="85">
        <v>0</v>
      </c>
      <c r="F62" s="207"/>
      <c r="G62" s="208"/>
      <c r="H62" s="49" t="s">
        <v>327</v>
      </c>
      <c r="I62" s="48"/>
      <c r="J62" s="37" t="s">
        <v>308</v>
      </c>
      <c r="K62" s="50"/>
      <c r="L62" s="50"/>
      <c r="M62" s="50"/>
      <c r="N62" s="50"/>
      <c r="O62" s="50"/>
      <c r="P62" s="51"/>
    </row>
    <row r="63" spans="2:16" x14ac:dyDescent="0.2">
      <c r="B63" s="18">
        <f t="shared" si="0"/>
        <v>13</v>
      </c>
      <c r="C63" s="46" t="s">
        <v>258</v>
      </c>
      <c r="D63" s="47"/>
      <c r="E63" s="85">
        <v>0</v>
      </c>
      <c r="F63" s="207"/>
      <c r="G63" s="208"/>
      <c r="H63" s="49" t="s">
        <v>327</v>
      </c>
      <c r="I63" s="48"/>
      <c r="J63" s="37" t="s">
        <v>309</v>
      </c>
      <c r="K63" s="50"/>
      <c r="L63" s="50"/>
      <c r="M63" s="50"/>
      <c r="N63" s="50"/>
      <c r="O63" s="50"/>
      <c r="P63" s="51"/>
    </row>
    <row r="64" spans="2:16" x14ac:dyDescent="0.2">
      <c r="B64" s="18">
        <f t="shared" si="0"/>
        <v>13</v>
      </c>
      <c r="C64" s="46" t="s">
        <v>259</v>
      </c>
      <c r="D64" s="47"/>
      <c r="E64" s="85">
        <v>0</v>
      </c>
      <c r="F64" s="207"/>
      <c r="G64" s="208"/>
      <c r="H64" s="49" t="s">
        <v>327</v>
      </c>
      <c r="I64" s="48"/>
      <c r="J64" s="37" t="s">
        <v>310</v>
      </c>
      <c r="K64" s="50"/>
      <c r="L64" s="50"/>
      <c r="M64" s="50"/>
      <c r="N64" s="50"/>
      <c r="O64" s="50"/>
      <c r="P64" s="51"/>
    </row>
    <row r="65" spans="1:25" x14ac:dyDescent="0.2">
      <c r="B65" s="18">
        <f t="shared" si="0"/>
        <v>8</v>
      </c>
      <c r="C65" s="46" t="s">
        <v>260</v>
      </c>
      <c r="D65" s="47"/>
      <c r="E65" s="85">
        <v>5.4999999999999997E-3</v>
      </c>
      <c r="F65" s="207"/>
      <c r="G65" s="208"/>
      <c r="H65" s="49" t="s">
        <v>327</v>
      </c>
      <c r="I65" s="48"/>
      <c r="J65" s="37" t="s">
        <v>311</v>
      </c>
      <c r="K65" s="50"/>
      <c r="L65" s="50"/>
      <c r="M65" s="50"/>
      <c r="N65" s="50"/>
      <c r="O65" s="50"/>
      <c r="P65" s="51"/>
    </row>
    <row r="66" spans="1:25" x14ac:dyDescent="0.2">
      <c r="B66" s="18">
        <f t="shared" si="0"/>
        <v>8</v>
      </c>
      <c r="C66" s="46" t="s">
        <v>261</v>
      </c>
      <c r="D66" s="47"/>
      <c r="E66" s="85">
        <v>3.2000000000000003E-4</v>
      </c>
      <c r="F66" s="207"/>
      <c r="G66" s="208"/>
      <c r="H66" s="49" t="s">
        <v>327</v>
      </c>
      <c r="I66" s="48"/>
      <c r="J66" s="37" t="s">
        <v>312</v>
      </c>
      <c r="K66" s="50"/>
      <c r="L66" s="50"/>
      <c r="M66" s="50"/>
      <c r="N66" s="50"/>
      <c r="O66" s="50"/>
      <c r="P66" s="51"/>
    </row>
    <row r="67" spans="1:25" x14ac:dyDescent="0.2">
      <c r="B67" s="18">
        <f t="shared" si="0"/>
        <v>12</v>
      </c>
      <c r="C67" s="46" t="s">
        <v>262</v>
      </c>
      <c r="D67" s="47"/>
      <c r="E67" s="85">
        <v>2.2000000000000001E-3</v>
      </c>
      <c r="F67" s="207"/>
      <c r="G67" s="208"/>
      <c r="H67" s="49" t="s">
        <v>327</v>
      </c>
      <c r="I67" s="48"/>
      <c r="J67" s="37" t="s">
        <v>313</v>
      </c>
      <c r="K67" s="50"/>
      <c r="L67" s="50"/>
      <c r="M67" s="50"/>
      <c r="N67" s="50"/>
      <c r="O67" s="50"/>
      <c r="P67" s="51"/>
    </row>
    <row r="68" spans="1:25" x14ac:dyDescent="0.2">
      <c r="B68" s="18">
        <f t="shared" si="0"/>
        <v>5</v>
      </c>
      <c r="C68" s="46" t="s">
        <v>263</v>
      </c>
      <c r="D68" s="47"/>
      <c r="E68" s="85">
        <v>3.3000000000000002E-2</v>
      </c>
      <c r="F68" s="207"/>
      <c r="G68" s="208"/>
      <c r="H68" s="49" t="s">
        <v>327</v>
      </c>
      <c r="I68" s="48"/>
      <c r="J68" s="37" t="s">
        <v>314</v>
      </c>
      <c r="K68" s="50"/>
      <c r="L68" s="50"/>
      <c r="M68" s="50"/>
      <c r="N68" s="50"/>
      <c r="O68" s="50"/>
      <c r="P68" s="51"/>
    </row>
    <row r="69" spans="1:25" ht="51" x14ac:dyDescent="0.2">
      <c r="B69" s="18">
        <f t="shared" si="0"/>
        <v>13</v>
      </c>
      <c r="C69" s="46" t="s">
        <v>264</v>
      </c>
      <c r="D69" s="47" t="s">
        <v>273</v>
      </c>
      <c r="E69" s="85">
        <f>E51+E58+E70+E52+E71+E56+E57+E62+E63+E64+E65+E66+E67+E53+E60+E61+E72</f>
        <v>8.7434999999999999E-2</v>
      </c>
      <c r="F69" s="85"/>
      <c r="G69" s="208"/>
      <c r="H69" s="49" t="s">
        <v>327</v>
      </c>
      <c r="I69" s="48"/>
      <c r="J69" s="266" t="s">
        <v>373</v>
      </c>
      <c r="K69" s="277"/>
      <c r="L69" s="277"/>
      <c r="M69" s="277"/>
      <c r="N69" s="277"/>
      <c r="O69" s="277"/>
      <c r="P69" s="278"/>
    </row>
    <row r="70" spans="1:25" x14ac:dyDescent="0.2">
      <c r="B70" s="18">
        <f t="shared" si="0"/>
        <v>6</v>
      </c>
      <c r="C70" s="46" t="s">
        <v>265</v>
      </c>
      <c r="D70" s="47"/>
      <c r="E70" s="85">
        <v>6.9999999999999994E-5</v>
      </c>
      <c r="F70" s="207"/>
      <c r="G70" s="208"/>
      <c r="H70" s="49" t="s">
        <v>327</v>
      </c>
      <c r="I70" s="48"/>
      <c r="J70" s="266" t="s">
        <v>315</v>
      </c>
      <c r="K70" s="277"/>
      <c r="L70" s="277"/>
      <c r="M70" s="277"/>
      <c r="N70" s="277"/>
      <c r="O70" s="277"/>
      <c r="P70" s="278"/>
    </row>
    <row r="71" spans="1:25" x14ac:dyDescent="0.2">
      <c r="B71" s="18">
        <f t="shared" si="0"/>
        <v>13</v>
      </c>
      <c r="C71" s="46" t="s">
        <v>266</v>
      </c>
      <c r="D71" s="47"/>
      <c r="E71" s="85">
        <v>1.1E-4</v>
      </c>
      <c r="F71" s="207"/>
      <c r="G71" s="208"/>
      <c r="H71" s="49" t="s">
        <v>327</v>
      </c>
      <c r="I71" s="48"/>
      <c r="J71" s="266" t="s">
        <v>316</v>
      </c>
      <c r="K71" s="277"/>
      <c r="L71" s="277"/>
      <c r="M71" s="277"/>
      <c r="N71" s="277"/>
      <c r="O71" s="277"/>
      <c r="P71" s="278"/>
    </row>
    <row r="72" spans="1:25" x14ac:dyDescent="0.2">
      <c r="B72" s="18">
        <f t="shared" si="0"/>
        <v>12</v>
      </c>
      <c r="C72" s="46" t="s">
        <v>267</v>
      </c>
      <c r="D72" s="47"/>
      <c r="E72" s="85">
        <v>0</v>
      </c>
      <c r="F72" s="207"/>
      <c r="G72" s="208"/>
      <c r="H72" s="49" t="s">
        <v>327</v>
      </c>
      <c r="I72" s="48"/>
      <c r="J72" s="266" t="s">
        <v>317</v>
      </c>
      <c r="K72" s="277"/>
      <c r="L72" s="277"/>
      <c r="M72" s="277"/>
      <c r="N72" s="277"/>
      <c r="O72" s="277"/>
      <c r="P72" s="278"/>
    </row>
    <row r="73" spans="1:25" x14ac:dyDescent="0.2">
      <c r="B73" s="18">
        <f t="shared" si="0"/>
        <v>6</v>
      </c>
      <c r="C73" s="46" t="s">
        <v>268</v>
      </c>
      <c r="D73" s="47"/>
      <c r="E73" s="85">
        <v>1.9000000000000001E-5</v>
      </c>
      <c r="F73" s="207"/>
      <c r="G73" s="208"/>
      <c r="H73" s="49" t="s">
        <v>327</v>
      </c>
      <c r="I73" s="48"/>
      <c r="J73" s="266" t="s">
        <v>318</v>
      </c>
      <c r="K73" s="277"/>
      <c r="L73" s="277"/>
      <c r="M73" s="277"/>
      <c r="N73" s="277"/>
      <c r="O73" s="277"/>
      <c r="P73" s="278"/>
    </row>
    <row r="74" spans="1:25" x14ac:dyDescent="0.2">
      <c r="B74" s="9"/>
      <c r="C74" s="52" t="s">
        <v>63</v>
      </c>
      <c r="D74" s="53" t="s">
        <v>64</v>
      </c>
      <c r="E74" s="54"/>
      <c r="F74" s="54"/>
      <c r="G74" s="54"/>
      <c r="H74" s="55"/>
      <c r="I74" s="56"/>
      <c r="J74" s="57"/>
      <c r="K74" s="57"/>
      <c r="L74" s="57"/>
      <c r="M74" s="57"/>
      <c r="N74" s="57"/>
      <c r="O74" s="57"/>
      <c r="P74" s="58"/>
    </row>
    <row r="75" spans="1:25" ht="13.5" thickBot="1" x14ac:dyDescent="0.25">
      <c r="B75" s="9"/>
      <c r="C75" s="2"/>
      <c r="D75" s="2"/>
      <c r="E75" s="2"/>
      <c r="F75" s="2"/>
      <c r="G75" s="2"/>
      <c r="H75" s="2"/>
      <c r="J75" s="2"/>
      <c r="K75" s="2"/>
      <c r="L75" s="2"/>
      <c r="M75" s="2"/>
      <c r="N75" s="2"/>
      <c r="O75" s="2"/>
      <c r="P75" s="2"/>
    </row>
    <row r="76" spans="1:25" s="33" customFormat="1" ht="13.5" thickBot="1" x14ac:dyDescent="0.25">
      <c r="A76" s="32"/>
      <c r="B76" s="259" t="s">
        <v>65</v>
      </c>
      <c r="C76" s="260"/>
      <c r="D76" s="260"/>
      <c r="E76" s="260"/>
      <c r="F76" s="260"/>
      <c r="G76" s="260"/>
      <c r="H76" s="260"/>
      <c r="I76" s="260"/>
      <c r="J76" s="260"/>
      <c r="K76" s="260"/>
      <c r="L76" s="260"/>
      <c r="M76" s="260"/>
      <c r="N76" s="260"/>
      <c r="O76" s="260"/>
      <c r="P76" s="261"/>
      <c r="Q76" s="32"/>
      <c r="R76" s="32"/>
      <c r="S76" s="32"/>
      <c r="T76" s="32"/>
      <c r="U76" s="32"/>
      <c r="V76" s="32"/>
      <c r="W76" s="32"/>
      <c r="X76" s="32"/>
      <c r="Y76" s="32"/>
    </row>
    <row r="77" spans="1:25" x14ac:dyDescent="0.2">
      <c r="B77" s="9"/>
      <c r="C77" s="2"/>
      <c r="D77" s="2"/>
      <c r="E77" s="2"/>
      <c r="F77" s="2"/>
      <c r="G77" s="2"/>
      <c r="H77" s="44" t="s">
        <v>66</v>
      </c>
      <c r="J77" s="2"/>
      <c r="K77" s="2"/>
      <c r="L77" s="2"/>
      <c r="M77" s="2"/>
      <c r="N77" s="2"/>
      <c r="O77" s="2"/>
      <c r="P77" s="2"/>
    </row>
    <row r="78" spans="1:25" x14ac:dyDescent="0.2">
      <c r="B78" s="9"/>
      <c r="C78" s="45" t="s">
        <v>67</v>
      </c>
      <c r="D78" s="45" t="s">
        <v>68</v>
      </c>
      <c r="E78" s="45" t="s">
        <v>57</v>
      </c>
      <c r="F78" s="45" t="s">
        <v>69</v>
      </c>
      <c r="G78" s="45" t="s">
        <v>67</v>
      </c>
      <c r="H78" s="45" t="s">
        <v>60</v>
      </c>
      <c r="I78" s="45" t="s">
        <v>70</v>
      </c>
      <c r="J78" s="45" t="s">
        <v>71</v>
      </c>
      <c r="K78" s="45" t="s">
        <v>72</v>
      </c>
      <c r="L78" s="45" t="s">
        <v>73</v>
      </c>
      <c r="M78" s="45" t="s">
        <v>61</v>
      </c>
      <c r="N78" s="270" t="s">
        <v>62</v>
      </c>
      <c r="O78" s="270"/>
      <c r="P78" s="270"/>
      <c r="X78" s="32"/>
      <c r="Y78" s="32"/>
    </row>
    <row r="79" spans="1:25" ht="14.25" customHeight="1" x14ac:dyDescent="0.2">
      <c r="B79" s="9"/>
      <c r="C79" s="59" t="s">
        <v>219</v>
      </c>
      <c r="D79" s="60" t="s">
        <v>319</v>
      </c>
      <c r="E79" s="61">
        <v>1</v>
      </c>
      <c r="F79" s="61" t="s">
        <v>326</v>
      </c>
      <c r="G79" s="62">
        <f>IF($C79="",1,VLOOKUP($C79,$C$22:$H$74,3,FALSE))</f>
        <v>1.37932E-5</v>
      </c>
      <c r="H79" s="63" t="str">
        <f>IF($C79="","",VLOOKUP($C79,$C$22:$H$74,6,FALSE))</f>
        <v>MWh/kg</v>
      </c>
      <c r="I79" s="213">
        <f>IF(D79="","",E79*G79*$D$5)</f>
        <v>1.37932E-5</v>
      </c>
      <c r="J79" s="61" t="s">
        <v>379</v>
      </c>
      <c r="K79" s="65" t="s">
        <v>88</v>
      </c>
      <c r="L79" s="61"/>
      <c r="M79" s="66"/>
      <c r="N79" s="281" t="s">
        <v>323</v>
      </c>
      <c r="O79" s="281"/>
      <c r="P79" s="281"/>
      <c r="X79" s="32"/>
      <c r="Y79" s="32"/>
    </row>
    <row r="80" spans="1:25" x14ac:dyDescent="0.2">
      <c r="B80" s="9"/>
      <c r="C80" s="46" t="s">
        <v>244</v>
      </c>
      <c r="D80" s="67" t="s">
        <v>320</v>
      </c>
      <c r="E80" s="61">
        <v>1</v>
      </c>
      <c r="F80" s="61" t="s">
        <v>39</v>
      </c>
      <c r="G80" s="62">
        <f>IF($C80="",1,VLOOKUP($C80,$C$22:$H$74,3,FALSE))</f>
        <v>1.185977354906159</v>
      </c>
      <c r="H80" s="63" t="str">
        <f>IF($C80="","",VLOOKUP($C80,$C$22:$H$74,6,FALSE))</f>
        <v>kg/kg</v>
      </c>
      <c r="I80" s="64">
        <f t="shared" ref="I80:I81" si="1">IF(D80="","",E80*G80*$D$5)</f>
        <v>1.185977354906159</v>
      </c>
      <c r="J80" s="61" t="s">
        <v>39</v>
      </c>
      <c r="K80" s="65" t="s">
        <v>88</v>
      </c>
      <c r="L80" s="61"/>
      <c r="M80" s="66"/>
      <c r="N80" s="282" t="s">
        <v>361</v>
      </c>
      <c r="O80" s="282"/>
      <c r="P80" s="282"/>
      <c r="X80" s="32"/>
      <c r="Y80" s="32"/>
    </row>
    <row r="81" spans="1:25" x14ac:dyDescent="0.2">
      <c r="B81" s="9"/>
      <c r="C81" s="46" t="s">
        <v>218</v>
      </c>
      <c r="D81" s="67" t="s">
        <v>321</v>
      </c>
      <c r="E81" s="61">
        <v>1</v>
      </c>
      <c r="F81" s="61" t="s">
        <v>39</v>
      </c>
      <c r="G81" s="62">
        <f>IF($C81="",1,VLOOKUP($C81,$C$22:$H$74,3,FALSE))</f>
        <v>1.4546E-6</v>
      </c>
      <c r="H81" s="63" t="str">
        <f>IF($C81="","",VLOOKUP($C81,$C$22:$H$74,6,FALSE))</f>
        <v>kg/kg</v>
      </c>
      <c r="I81" s="213">
        <f t="shared" si="1"/>
        <v>1.4546E-6</v>
      </c>
      <c r="J81" s="61" t="s">
        <v>39</v>
      </c>
      <c r="K81" s="65" t="s">
        <v>88</v>
      </c>
      <c r="L81" s="61"/>
      <c r="M81" s="66"/>
      <c r="N81" s="282" t="s">
        <v>324</v>
      </c>
      <c r="O81" s="282"/>
      <c r="P81" s="282"/>
      <c r="X81" s="32"/>
      <c r="Y81" s="32"/>
    </row>
    <row r="82" spans="1:25" x14ac:dyDescent="0.2">
      <c r="B82" s="9"/>
      <c r="C82" s="70" t="s">
        <v>63</v>
      </c>
      <c r="D82" s="53" t="s">
        <v>64</v>
      </c>
      <c r="E82" s="71" t="s">
        <v>74</v>
      </c>
      <c r="F82" s="53"/>
      <c r="G82" s="53"/>
      <c r="H82" s="53"/>
      <c r="I82" s="71" t="s">
        <v>75</v>
      </c>
      <c r="J82" s="53"/>
      <c r="K82" s="71"/>
      <c r="L82" s="53" t="s">
        <v>76</v>
      </c>
      <c r="M82" s="72"/>
      <c r="N82" s="280"/>
      <c r="O82" s="280"/>
      <c r="P82" s="280"/>
      <c r="X82" s="32"/>
      <c r="Y82" s="32"/>
    </row>
    <row r="83" spans="1:25" s="2" customFormat="1" ht="13.5" thickBot="1" x14ac:dyDescent="0.25">
      <c r="B83" s="9"/>
      <c r="X83" s="32"/>
      <c r="Y83" s="32"/>
    </row>
    <row r="84" spans="1:25" s="33" customFormat="1" ht="13.5" thickBot="1" x14ac:dyDescent="0.25">
      <c r="A84" s="32"/>
      <c r="B84" s="259" t="s">
        <v>77</v>
      </c>
      <c r="C84" s="260"/>
      <c r="D84" s="260"/>
      <c r="E84" s="260"/>
      <c r="F84" s="260"/>
      <c r="G84" s="260"/>
      <c r="H84" s="260"/>
      <c r="I84" s="260"/>
      <c r="J84" s="260"/>
      <c r="K84" s="260"/>
      <c r="L84" s="260"/>
      <c r="M84" s="260"/>
      <c r="N84" s="260"/>
      <c r="O84" s="260"/>
      <c r="P84" s="261"/>
      <c r="Q84" s="32"/>
      <c r="R84" s="32"/>
      <c r="S84" s="32"/>
      <c r="T84" s="32"/>
      <c r="U84" s="32"/>
      <c r="V84" s="32"/>
      <c r="W84" s="32"/>
      <c r="X84" s="32"/>
      <c r="Y84" s="32"/>
    </row>
    <row r="85" spans="1:25" x14ac:dyDescent="0.2">
      <c r="B85" s="9"/>
      <c r="C85" s="2"/>
      <c r="D85" s="2"/>
      <c r="E85" s="2"/>
      <c r="F85" s="2"/>
      <c r="G85" s="2"/>
      <c r="H85" s="44" t="s">
        <v>78</v>
      </c>
      <c r="J85" s="2"/>
      <c r="K85" s="2"/>
      <c r="L85" s="2"/>
      <c r="M85" s="2"/>
      <c r="N85" s="2"/>
      <c r="O85" s="2"/>
      <c r="P85" s="2"/>
      <c r="X85" s="32"/>
      <c r="Y85" s="32"/>
    </row>
    <row r="86" spans="1:25" x14ac:dyDescent="0.2">
      <c r="B86" s="9"/>
      <c r="C86" s="45" t="s">
        <v>67</v>
      </c>
      <c r="D86" s="45" t="s">
        <v>68</v>
      </c>
      <c r="E86" s="45" t="s">
        <v>57</v>
      </c>
      <c r="F86" s="45" t="s">
        <v>69</v>
      </c>
      <c r="G86" s="45" t="s">
        <v>67</v>
      </c>
      <c r="H86" s="45" t="s">
        <v>60</v>
      </c>
      <c r="I86" s="45" t="s">
        <v>70</v>
      </c>
      <c r="J86" s="45" t="s">
        <v>71</v>
      </c>
      <c r="K86" s="45" t="s">
        <v>72</v>
      </c>
      <c r="L86" s="45" t="s">
        <v>73</v>
      </c>
      <c r="M86" s="45" t="s">
        <v>61</v>
      </c>
      <c r="N86" s="270" t="s">
        <v>62</v>
      </c>
      <c r="O86" s="270"/>
      <c r="P86" s="270"/>
      <c r="X86" s="32"/>
      <c r="Y86" s="32"/>
    </row>
    <row r="87" spans="1:25" x14ac:dyDescent="0.2">
      <c r="B87" s="9"/>
      <c r="C87" s="73"/>
      <c r="D87" s="74" t="str">
        <f>CONCATENATE(G5," [Insert]")</f>
        <v>Natural gas (production) [Valuable substances] [Insert]</v>
      </c>
      <c r="E87" s="75">
        <v>1</v>
      </c>
      <c r="F87" s="75" t="s">
        <v>39</v>
      </c>
      <c r="G87" s="62">
        <f>IF($C87="",1,VLOOKUP($C87,$C$22:$H$74,3,FALSE))</f>
        <v>1</v>
      </c>
      <c r="H87" s="63" t="str">
        <f>IF($C87="","",VLOOKUP($C87,$C$22:$H$74,6,FALSE))</f>
        <v/>
      </c>
      <c r="I87" s="64">
        <f>IF(D87="","",E87*G87*$D$5)</f>
        <v>1</v>
      </c>
      <c r="J87" s="75" t="s">
        <v>39</v>
      </c>
      <c r="K87" s="65" t="s">
        <v>88</v>
      </c>
      <c r="L87" s="61"/>
      <c r="M87" s="76"/>
      <c r="N87" s="279" t="s">
        <v>79</v>
      </c>
      <c r="O87" s="279"/>
      <c r="P87" s="279"/>
      <c r="X87" s="32"/>
      <c r="Y87" s="32"/>
    </row>
    <row r="88" spans="1:25" x14ac:dyDescent="0.2">
      <c r="B88" s="9"/>
      <c r="C88" s="68" t="s">
        <v>245</v>
      </c>
      <c r="D88" s="77" t="s">
        <v>322</v>
      </c>
      <c r="E88" s="68">
        <v>1</v>
      </c>
      <c r="F88" s="75" t="s">
        <v>39</v>
      </c>
      <c r="G88" s="62">
        <f>IF($C88="",1,VLOOKUP($C88,$C$22:$H$74,3,FALSE))</f>
        <v>0.18597735490615896</v>
      </c>
      <c r="H88" s="63" t="str">
        <f>IF($C88="","",VLOOKUP($C88,$C$22:$H$74,6,FALSE))</f>
        <v>kg/kg</v>
      </c>
      <c r="I88" s="64">
        <f t="shared" ref="I88" si="2">IF(D88="","",E88*G88*$D$5)</f>
        <v>0.18597735490615896</v>
      </c>
      <c r="J88" s="68" t="s">
        <v>39</v>
      </c>
      <c r="K88" s="65"/>
      <c r="L88" s="61"/>
      <c r="M88" s="66"/>
      <c r="N88" s="279" t="s">
        <v>325</v>
      </c>
      <c r="O88" s="279"/>
      <c r="P88" s="279"/>
      <c r="X88" s="32"/>
      <c r="Y88" s="32"/>
    </row>
    <row r="89" spans="1:25" x14ac:dyDescent="0.2">
      <c r="B89" s="9"/>
      <c r="C89" s="70" t="s">
        <v>63</v>
      </c>
      <c r="D89" s="78" t="s">
        <v>64</v>
      </c>
      <c r="E89" s="71" t="s">
        <v>74</v>
      </c>
      <c r="F89" s="53"/>
      <c r="G89" s="79"/>
      <c r="H89" s="80"/>
      <c r="I89" s="80"/>
      <c r="J89" s="53"/>
      <c r="K89" s="71"/>
      <c r="L89" s="53" t="s">
        <v>76</v>
      </c>
      <c r="M89" s="72"/>
      <c r="N89" s="280"/>
      <c r="O89" s="280"/>
      <c r="P89" s="280"/>
      <c r="X89" s="32"/>
      <c r="Y89" s="32"/>
    </row>
    <row r="90" spans="1:25" x14ac:dyDescent="0.2">
      <c r="B90" s="9"/>
      <c r="C90" s="2"/>
      <c r="D90" s="2"/>
      <c r="E90" s="2"/>
      <c r="F90" s="2"/>
      <c r="G90" s="2"/>
      <c r="H90" s="2"/>
      <c r="J90" s="2"/>
      <c r="K90" s="2"/>
      <c r="L90" s="2"/>
      <c r="M90" s="2"/>
      <c r="N90" s="2"/>
      <c r="O90" s="2"/>
      <c r="P90" s="2"/>
      <c r="X90" s="32"/>
      <c r="Y90" s="32"/>
    </row>
    <row r="91" spans="1:25" x14ac:dyDescent="0.2">
      <c r="B91" s="9"/>
      <c r="C91" s="2"/>
      <c r="D91" s="2"/>
      <c r="E91" s="2"/>
      <c r="F91" s="2"/>
      <c r="G91" s="2"/>
      <c r="H91" s="2"/>
      <c r="J91" s="2"/>
      <c r="K91" s="2"/>
      <c r="L91" s="2"/>
      <c r="M91" s="2"/>
      <c r="N91" s="2"/>
      <c r="O91" s="2"/>
      <c r="P91" s="2"/>
    </row>
    <row r="92" spans="1:25" x14ac:dyDescent="0.2">
      <c r="B92" s="9"/>
      <c r="C92" s="2"/>
      <c r="D92" s="2"/>
      <c r="E92" s="2"/>
      <c r="F92" s="2"/>
      <c r="G92" s="2"/>
      <c r="H92" s="2"/>
      <c r="J92" s="2"/>
      <c r="K92" s="2"/>
      <c r="L92" s="2"/>
      <c r="M92" s="2"/>
      <c r="N92" s="2"/>
      <c r="O92" s="2"/>
      <c r="P92" s="2"/>
    </row>
    <row r="93" spans="1:25" x14ac:dyDescent="0.2">
      <c r="B93" s="9"/>
      <c r="C93" s="2"/>
      <c r="D93" s="2"/>
      <c r="E93" s="2"/>
      <c r="F93" s="2"/>
      <c r="G93" s="2"/>
      <c r="H93" s="2"/>
      <c r="J93" s="2"/>
      <c r="K93" s="2"/>
      <c r="L93" s="2"/>
      <c r="M93" s="2"/>
      <c r="N93" s="2"/>
      <c r="O93" s="2"/>
      <c r="P93" s="2"/>
    </row>
    <row r="94" spans="1:25" x14ac:dyDescent="0.2">
      <c r="B94" s="9"/>
      <c r="C94" s="2"/>
      <c r="D94" s="2"/>
      <c r="E94" s="2"/>
      <c r="F94" s="2"/>
      <c r="G94" s="2"/>
      <c r="H94" s="2"/>
      <c r="J94" s="2"/>
      <c r="K94" s="2"/>
      <c r="L94" s="2"/>
      <c r="M94" s="2"/>
      <c r="N94" s="2"/>
      <c r="O94" s="2"/>
      <c r="P94" s="2"/>
    </row>
    <row r="95" spans="1:25" x14ac:dyDescent="0.2">
      <c r="B95" s="9"/>
      <c r="C95" s="2"/>
      <c r="D95" s="2"/>
      <c r="E95" s="2"/>
      <c r="F95" s="2"/>
      <c r="G95" s="2"/>
      <c r="H95" s="2"/>
      <c r="J95" s="2"/>
      <c r="K95" s="2"/>
      <c r="L95" s="2"/>
      <c r="M95" s="2"/>
      <c r="N95" s="2"/>
      <c r="O95" s="2"/>
      <c r="P95" s="2"/>
    </row>
    <row r="96" spans="1:25" x14ac:dyDescent="0.2">
      <c r="B96" s="9"/>
      <c r="C96" s="2"/>
      <c r="D96" s="2"/>
      <c r="E96" s="2"/>
      <c r="F96" s="2"/>
      <c r="G96" s="2"/>
      <c r="H96" s="2"/>
      <c r="J96" s="2"/>
      <c r="K96" s="2"/>
      <c r="L96" s="2"/>
      <c r="M96" s="2"/>
      <c r="N96" s="2"/>
      <c r="O96" s="2"/>
      <c r="P96" s="2"/>
    </row>
    <row r="97" spans="2:16" x14ac:dyDescent="0.2">
      <c r="B97" s="9"/>
      <c r="C97" s="2"/>
      <c r="D97" s="2"/>
      <c r="E97" s="2"/>
      <c r="F97" s="2"/>
      <c r="G97" s="2"/>
      <c r="H97" s="2"/>
      <c r="J97" s="2"/>
      <c r="K97" s="2"/>
      <c r="L97" s="2"/>
      <c r="M97" s="2"/>
      <c r="N97" s="2"/>
      <c r="O97" s="2"/>
      <c r="P97" s="2"/>
    </row>
    <row r="98" spans="2:16" x14ac:dyDescent="0.2">
      <c r="B98" s="9"/>
      <c r="C98" s="2"/>
      <c r="D98" s="2"/>
      <c r="E98" s="2"/>
      <c r="F98" s="2"/>
      <c r="G98" s="2"/>
      <c r="H98" s="2"/>
      <c r="J98" s="2"/>
      <c r="K98" s="2"/>
      <c r="L98" s="2"/>
      <c r="M98" s="2"/>
      <c r="N98" s="2"/>
      <c r="O98" s="2"/>
      <c r="P98" s="2"/>
    </row>
    <row r="99" spans="2:16" x14ac:dyDescent="0.2">
      <c r="B99" s="9"/>
      <c r="C99" s="2"/>
      <c r="D99" s="2"/>
      <c r="E99" s="2"/>
      <c r="F99" s="2"/>
      <c r="G99" s="2"/>
      <c r="H99" s="2"/>
      <c r="J99" s="2"/>
      <c r="K99" s="2"/>
      <c r="L99" s="2"/>
      <c r="M99" s="2"/>
      <c r="N99" s="2"/>
      <c r="O99" s="2"/>
      <c r="P99" s="2"/>
    </row>
    <row r="100" spans="2:16" x14ac:dyDescent="0.2">
      <c r="B100" s="9"/>
      <c r="C100" s="2"/>
      <c r="D100" s="2"/>
      <c r="E100" s="2"/>
      <c r="F100" s="2"/>
      <c r="G100" s="2"/>
      <c r="H100" s="2"/>
      <c r="J100" s="2"/>
      <c r="K100" s="2"/>
      <c r="L100" s="2"/>
      <c r="M100" s="2"/>
      <c r="N100" s="2"/>
      <c r="O100" s="2"/>
      <c r="P100" s="2"/>
    </row>
    <row r="101" spans="2:16" x14ac:dyDescent="0.2">
      <c r="B101" s="9"/>
      <c r="C101" s="2"/>
      <c r="D101" s="2"/>
      <c r="E101" s="2"/>
      <c r="F101" s="2"/>
      <c r="G101" s="2"/>
      <c r="H101" s="2"/>
      <c r="J101" s="2"/>
      <c r="K101" s="2"/>
      <c r="L101" s="2"/>
      <c r="M101" s="2"/>
      <c r="N101" s="2"/>
      <c r="O101" s="2"/>
      <c r="P101" s="2"/>
    </row>
    <row r="102" spans="2:16" x14ac:dyDescent="0.2">
      <c r="B102" s="9"/>
      <c r="C102" s="2"/>
      <c r="D102" s="2"/>
      <c r="E102" s="2"/>
      <c r="F102" s="2"/>
      <c r="G102" s="2"/>
      <c r="H102" s="2"/>
      <c r="J102" s="2"/>
      <c r="K102" s="2"/>
      <c r="L102" s="2"/>
      <c r="M102" s="2"/>
      <c r="N102" s="2"/>
      <c r="O102" s="2"/>
      <c r="P102" s="2"/>
    </row>
    <row r="103" spans="2:16" x14ac:dyDescent="0.2">
      <c r="B103" s="9"/>
      <c r="C103" s="2"/>
      <c r="D103" s="2"/>
      <c r="E103" s="2"/>
      <c r="F103" s="2"/>
      <c r="G103" s="2"/>
      <c r="H103" s="2"/>
      <c r="J103" s="2"/>
      <c r="K103" s="2"/>
      <c r="L103" s="2"/>
      <c r="M103" s="2"/>
      <c r="N103" s="2"/>
      <c r="O103" s="2"/>
      <c r="P103" s="2"/>
    </row>
    <row r="104" spans="2:16" x14ac:dyDescent="0.2">
      <c r="B104" s="9"/>
      <c r="C104" s="2"/>
      <c r="D104" s="2"/>
      <c r="E104" s="2"/>
      <c r="F104" s="2"/>
      <c r="G104" s="2"/>
      <c r="H104" s="2"/>
      <c r="J104" s="2"/>
      <c r="K104" s="2"/>
      <c r="L104" s="2"/>
      <c r="M104" s="2"/>
      <c r="N104" s="2"/>
      <c r="O104" s="2"/>
      <c r="P104" s="2"/>
    </row>
    <row r="105" spans="2:16" x14ac:dyDescent="0.2">
      <c r="B105" s="9"/>
      <c r="C105" s="2"/>
      <c r="D105" s="2"/>
      <c r="E105" s="2"/>
      <c r="F105" s="2"/>
      <c r="G105" s="2"/>
      <c r="H105" s="2"/>
      <c r="J105" s="2"/>
      <c r="K105" s="2"/>
      <c r="L105" s="2"/>
      <c r="M105" s="2"/>
      <c r="N105" s="2"/>
      <c r="O105" s="2"/>
      <c r="P105" s="2"/>
    </row>
    <row r="106" spans="2:16" x14ac:dyDescent="0.2">
      <c r="B106" s="9"/>
      <c r="C106" s="2"/>
      <c r="D106" s="2"/>
      <c r="E106" s="2"/>
      <c r="F106" s="2"/>
      <c r="G106" s="2"/>
      <c r="H106" s="2"/>
      <c r="J106" s="2"/>
      <c r="K106" s="2"/>
      <c r="L106" s="2"/>
      <c r="M106" s="2"/>
      <c r="N106" s="2"/>
      <c r="O106" s="2"/>
      <c r="P106" s="2"/>
    </row>
    <row r="107" spans="2:16" x14ac:dyDescent="0.2">
      <c r="B107" s="9"/>
      <c r="C107" s="2"/>
      <c r="D107" s="2"/>
      <c r="E107" s="2"/>
      <c r="F107" s="2"/>
      <c r="G107" s="2"/>
      <c r="H107" s="2"/>
      <c r="J107" s="2"/>
      <c r="K107" s="2"/>
      <c r="L107" s="2"/>
      <c r="M107" s="2"/>
      <c r="N107" s="2"/>
      <c r="O107" s="2"/>
      <c r="P107" s="2"/>
    </row>
    <row r="108" spans="2:16" x14ac:dyDescent="0.2">
      <c r="B108" s="9"/>
      <c r="C108" s="2"/>
      <c r="D108" s="2"/>
      <c r="E108" s="2"/>
      <c r="F108" s="2"/>
      <c r="G108" s="2"/>
      <c r="H108" s="2"/>
      <c r="J108" s="2"/>
      <c r="K108" s="2"/>
      <c r="L108" s="2"/>
      <c r="M108" s="2"/>
      <c r="N108" s="2"/>
      <c r="O108" s="2"/>
      <c r="P108" s="2"/>
    </row>
    <row r="109" spans="2:16" x14ac:dyDescent="0.2">
      <c r="B109" s="9"/>
      <c r="C109" s="2"/>
      <c r="D109" s="2"/>
      <c r="E109" s="2"/>
      <c r="F109" s="2"/>
      <c r="G109" s="2"/>
      <c r="H109" s="2"/>
      <c r="J109" s="2"/>
      <c r="K109" s="2"/>
      <c r="L109" s="2"/>
      <c r="M109" s="2"/>
      <c r="N109" s="2"/>
      <c r="O109" s="2"/>
      <c r="P109" s="2"/>
    </row>
    <row r="110" spans="2:16" x14ac:dyDescent="0.2">
      <c r="B110" s="9"/>
      <c r="C110" s="2"/>
      <c r="D110" s="2"/>
      <c r="E110" s="2"/>
      <c r="F110" s="2"/>
      <c r="G110" s="2"/>
      <c r="H110" s="2"/>
      <c r="J110" s="2"/>
      <c r="K110" s="2"/>
      <c r="L110" s="2"/>
      <c r="M110" s="2"/>
      <c r="N110" s="2"/>
      <c r="O110" s="2"/>
      <c r="P110" s="2"/>
    </row>
    <row r="111" spans="2:16" x14ac:dyDescent="0.2">
      <c r="B111" s="9"/>
      <c r="C111" s="2"/>
      <c r="D111" s="2"/>
      <c r="E111" s="2"/>
      <c r="F111" s="2"/>
      <c r="G111" s="2"/>
      <c r="H111" s="2"/>
      <c r="J111" s="2"/>
      <c r="K111" s="2"/>
      <c r="L111" s="2"/>
      <c r="M111" s="2"/>
      <c r="N111" s="2"/>
      <c r="O111" s="2"/>
      <c r="P111" s="2"/>
    </row>
    <row r="112" spans="2:16" x14ac:dyDescent="0.2">
      <c r="B112" s="9"/>
      <c r="C112" s="2"/>
      <c r="D112" s="2"/>
      <c r="E112" s="2"/>
      <c r="F112" s="2"/>
      <c r="G112" s="2"/>
      <c r="H112" s="2"/>
      <c r="J112" s="2"/>
      <c r="K112" s="2"/>
      <c r="L112" s="2"/>
      <c r="M112" s="2"/>
      <c r="N112" s="2"/>
      <c r="O112" s="2"/>
      <c r="P112" s="2"/>
    </row>
    <row r="113" spans="2:16" x14ac:dyDescent="0.2">
      <c r="B113" s="9"/>
      <c r="C113" s="2"/>
      <c r="D113" s="2"/>
      <c r="E113" s="2"/>
      <c r="F113" s="2"/>
      <c r="G113" s="2"/>
      <c r="H113" s="2"/>
      <c r="J113" s="2"/>
      <c r="K113" s="2"/>
      <c r="L113" s="2"/>
      <c r="M113" s="2"/>
      <c r="N113" s="2"/>
      <c r="O113" s="2"/>
      <c r="P113" s="2"/>
    </row>
    <row r="114" spans="2:16" x14ac:dyDescent="0.2">
      <c r="B114" s="9"/>
      <c r="C114" s="2"/>
      <c r="D114" s="2"/>
      <c r="E114" s="2"/>
      <c r="F114" s="2"/>
      <c r="G114" s="2"/>
      <c r="H114" s="2"/>
      <c r="J114" s="2"/>
      <c r="K114" s="2"/>
      <c r="L114" s="2"/>
      <c r="M114" s="2"/>
      <c r="N114" s="2"/>
      <c r="O114" s="2"/>
      <c r="P114" s="2"/>
    </row>
    <row r="115" spans="2:16" x14ac:dyDescent="0.2">
      <c r="B115" s="9"/>
      <c r="C115" s="2"/>
      <c r="D115" s="2"/>
      <c r="E115" s="2"/>
      <c r="F115" s="2"/>
      <c r="G115" s="2"/>
      <c r="H115" s="2"/>
      <c r="J115" s="2"/>
      <c r="K115" s="2"/>
      <c r="L115" s="2"/>
      <c r="M115" s="2"/>
      <c r="N115" s="2"/>
      <c r="O115" s="2"/>
      <c r="P115" s="2"/>
    </row>
    <row r="116" spans="2:16" x14ac:dyDescent="0.2">
      <c r="B116" s="9"/>
      <c r="C116" s="2"/>
      <c r="D116" s="2"/>
      <c r="E116" s="2"/>
      <c r="F116" s="2"/>
      <c r="G116" s="2"/>
      <c r="H116" s="2"/>
      <c r="J116" s="2"/>
      <c r="K116" s="2"/>
      <c r="L116" s="2"/>
      <c r="M116" s="2"/>
      <c r="N116" s="2"/>
      <c r="O116" s="2"/>
      <c r="P116" s="2"/>
    </row>
    <row r="117" spans="2:16" x14ac:dyDescent="0.2">
      <c r="B117" s="9"/>
      <c r="C117" s="2"/>
      <c r="D117" s="2"/>
      <c r="E117" s="2"/>
      <c r="F117" s="2"/>
      <c r="G117" s="2"/>
      <c r="H117" s="2"/>
      <c r="J117" s="2"/>
      <c r="K117" s="2"/>
      <c r="L117" s="2"/>
      <c r="M117" s="2"/>
      <c r="N117" s="2"/>
      <c r="O117" s="2"/>
      <c r="P117" s="2"/>
    </row>
    <row r="118" spans="2:16" x14ac:dyDescent="0.2">
      <c r="B118" s="9"/>
      <c r="C118" s="2"/>
      <c r="D118" s="2"/>
      <c r="E118" s="2"/>
      <c r="F118" s="2"/>
      <c r="G118" s="2"/>
      <c r="H118" s="2"/>
      <c r="J118" s="2"/>
      <c r="K118" s="2"/>
      <c r="L118" s="2"/>
      <c r="M118" s="2"/>
      <c r="N118" s="2"/>
      <c r="O118" s="2"/>
      <c r="P118" s="2"/>
    </row>
    <row r="119" spans="2:16" x14ac:dyDescent="0.2">
      <c r="B119" s="9"/>
      <c r="C119" s="2"/>
      <c r="D119" s="2"/>
      <c r="E119" s="2"/>
      <c r="F119" s="2"/>
      <c r="G119" s="2"/>
      <c r="H119" s="2"/>
      <c r="J119" s="2"/>
      <c r="K119" s="2"/>
      <c r="L119" s="2"/>
      <c r="M119" s="2"/>
      <c r="N119" s="2"/>
      <c r="O119" s="2"/>
      <c r="P119" s="2"/>
    </row>
    <row r="120" spans="2:16" x14ac:dyDescent="0.2">
      <c r="B120" s="9"/>
      <c r="C120" s="2"/>
      <c r="D120" s="2"/>
      <c r="E120" s="2"/>
      <c r="F120" s="2"/>
      <c r="G120" s="2"/>
      <c r="H120" s="2"/>
      <c r="J120" s="2"/>
      <c r="K120" s="2"/>
      <c r="L120" s="2"/>
      <c r="M120" s="2"/>
      <c r="N120" s="2"/>
      <c r="O120" s="2"/>
      <c r="P120" s="2"/>
    </row>
    <row r="121" spans="2:16" x14ac:dyDescent="0.2">
      <c r="B121" s="9"/>
      <c r="C121" s="2"/>
      <c r="D121" s="2"/>
      <c r="E121" s="2"/>
      <c r="F121" s="2"/>
      <c r="G121" s="2"/>
      <c r="H121" s="2"/>
      <c r="J121" s="2"/>
      <c r="K121" s="2"/>
      <c r="L121" s="2"/>
      <c r="M121" s="2"/>
      <c r="N121" s="2"/>
      <c r="O121" s="2"/>
      <c r="P121" s="2"/>
    </row>
    <row r="122" spans="2:16" x14ac:dyDescent="0.2">
      <c r="B122" s="9"/>
      <c r="C122" s="2"/>
      <c r="D122" s="2"/>
      <c r="E122" s="2"/>
      <c r="F122" s="2"/>
      <c r="G122" s="2"/>
      <c r="H122" s="2"/>
      <c r="J122" s="2"/>
      <c r="K122" s="2"/>
      <c r="L122" s="2"/>
      <c r="M122" s="2"/>
      <c r="N122" s="2"/>
      <c r="O122" s="2"/>
      <c r="P122" s="2"/>
    </row>
    <row r="123" spans="2:16" x14ac:dyDescent="0.2">
      <c r="B123" s="9"/>
      <c r="C123" s="2"/>
      <c r="D123" s="2"/>
      <c r="E123" s="2"/>
      <c r="F123" s="2"/>
      <c r="G123" s="2"/>
      <c r="H123" s="2"/>
      <c r="J123" s="2"/>
      <c r="K123" s="2"/>
      <c r="L123" s="2"/>
      <c r="M123" s="2"/>
      <c r="N123" s="2"/>
      <c r="O123" s="2"/>
      <c r="P123" s="2"/>
    </row>
    <row r="124" spans="2:16" x14ac:dyDescent="0.2">
      <c r="B124" s="9"/>
      <c r="C124" s="2"/>
      <c r="D124" s="2"/>
      <c r="E124" s="2"/>
      <c r="F124" s="2"/>
      <c r="G124" s="2"/>
      <c r="H124" s="2"/>
      <c r="J124" s="2"/>
      <c r="K124" s="2"/>
      <c r="L124" s="2"/>
      <c r="M124" s="2"/>
      <c r="N124" s="2"/>
      <c r="O124" s="2"/>
      <c r="P124" s="2"/>
    </row>
    <row r="125" spans="2:16" x14ac:dyDescent="0.2">
      <c r="B125" s="9"/>
      <c r="C125" s="2"/>
      <c r="D125" s="2"/>
      <c r="E125" s="2"/>
      <c r="F125" s="2"/>
      <c r="G125" s="2"/>
      <c r="H125" s="2"/>
      <c r="J125" s="2"/>
      <c r="K125" s="2"/>
      <c r="L125" s="2"/>
      <c r="M125" s="2"/>
      <c r="N125" s="2"/>
      <c r="O125" s="2"/>
      <c r="P125" s="2"/>
    </row>
    <row r="126" spans="2:16" x14ac:dyDescent="0.2">
      <c r="B126" s="9"/>
      <c r="C126" s="2"/>
      <c r="D126" s="2"/>
      <c r="E126" s="2"/>
      <c r="F126" s="2"/>
      <c r="G126" s="2"/>
      <c r="H126" s="2"/>
      <c r="J126" s="2"/>
      <c r="K126" s="2"/>
      <c r="L126" s="2"/>
      <c r="M126" s="2"/>
      <c r="N126" s="2"/>
      <c r="O126" s="2"/>
      <c r="P126" s="2"/>
    </row>
    <row r="127" spans="2:16" x14ac:dyDescent="0.2">
      <c r="B127" s="9"/>
      <c r="C127" s="2"/>
      <c r="D127" s="2"/>
      <c r="E127" s="2"/>
      <c r="F127" s="2"/>
      <c r="G127" s="2"/>
      <c r="H127" s="2"/>
      <c r="J127" s="2"/>
      <c r="K127" s="2"/>
      <c r="L127" s="2"/>
      <c r="M127" s="2"/>
      <c r="N127" s="2"/>
      <c r="O127" s="2"/>
      <c r="P127" s="2"/>
    </row>
    <row r="128" spans="2:16" x14ac:dyDescent="0.2">
      <c r="B128" s="9"/>
      <c r="C128" s="2"/>
      <c r="D128" s="2"/>
      <c r="E128" s="2"/>
      <c r="F128" s="2"/>
      <c r="G128" s="2"/>
      <c r="H128" s="2"/>
      <c r="J128" s="2"/>
      <c r="K128" s="2"/>
      <c r="L128" s="2"/>
      <c r="M128" s="2"/>
      <c r="N128" s="2"/>
      <c r="O128" s="2"/>
      <c r="P128" s="2"/>
    </row>
    <row r="129" spans="2:16" x14ac:dyDescent="0.2">
      <c r="B129" s="9"/>
      <c r="C129" s="2"/>
      <c r="D129" s="2"/>
      <c r="E129" s="2"/>
      <c r="F129" s="2"/>
      <c r="G129" s="2"/>
      <c r="H129" s="2"/>
      <c r="J129" s="2"/>
      <c r="K129" s="2"/>
      <c r="L129" s="2"/>
      <c r="M129" s="2"/>
      <c r="N129" s="2"/>
      <c r="O129" s="2"/>
      <c r="P129" s="2"/>
    </row>
    <row r="130" spans="2:16" x14ac:dyDescent="0.2">
      <c r="B130" s="9"/>
      <c r="C130" s="2"/>
      <c r="D130" s="2"/>
      <c r="E130" s="2"/>
      <c r="F130" s="2"/>
      <c r="G130" s="2"/>
      <c r="H130" s="2"/>
      <c r="J130" s="2"/>
      <c r="K130" s="2"/>
      <c r="L130" s="2"/>
      <c r="M130" s="2"/>
      <c r="N130" s="2"/>
      <c r="O130" s="2"/>
      <c r="P130" s="2"/>
    </row>
    <row r="131" spans="2:16" x14ac:dyDescent="0.2">
      <c r="B131" s="9"/>
      <c r="C131" s="2"/>
      <c r="D131" s="2"/>
      <c r="E131" s="2"/>
      <c r="F131" s="2"/>
      <c r="G131" s="2"/>
      <c r="H131" s="2"/>
      <c r="J131" s="2"/>
      <c r="K131" s="2"/>
      <c r="L131" s="2"/>
      <c r="M131" s="2"/>
      <c r="N131" s="2"/>
      <c r="O131" s="2"/>
      <c r="P131" s="2"/>
    </row>
    <row r="132" spans="2:16" x14ac:dyDescent="0.2">
      <c r="B132" s="9"/>
      <c r="C132" s="2"/>
      <c r="D132" s="2"/>
      <c r="E132" s="2"/>
      <c r="F132" s="2"/>
      <c r="G132" s="2"/>
      <c r="H132" s="2"/>
      <c r="J132" s="2"/>
      <c r="K132" s="2"/>
      <c r="L132" s="2"/>
      <c r="M132" s="2"/>
      <c r="N132" s="2"/>
      <c r="O132" s="2"/>
      <c r="P132" s="2"/>
    </row>
    <row r="133" spans="2:16" x14ac:dyDescent="0.2">
      <c r="B133" s="9"/>
      <c r="C133" s="2"/>
      <c r="D133" s="2"/>
      <c r="E133" s="2"/>
      <c r="F133" s="2"/>
      <c r="G133" s="2"/>
      <c r="H133" s="2"/>
      <c r="J133" s="2"/>
      <c r="K133" s="2"/>
      <c r="L133" s="2"/>
      <c r="M133" s="2"/>
      <c r="N133" s="2"/>
      <c r="O133" s="2"/>
      <c r="P133" s="2"/>
    </row>
    <row r="134" spans="2:16" x14ac:dyDescent="0.2">
      <c r="B134" s="9"/>
      <c r="C134" s="2"/>
      <c r="D134" s="2"/>
      <c r="E134" s="2"/>
      <c r="F134" s="2"/>
      <c r="G134" s="2"/>
      <c r="H134" s="2"/>
      <c r="J134" s="2"/>
      <c r="K134" s="2"/>
      <c r="L134" s="2"/>
      <c r="M134" s="2"/>
      <c r="N134" s="2"/>
      <c r="O134" s="2"/>
      <c r="P134" s="2"/>
    </row>
    <row r="135" spans="2:16" x14ac:dyDescent="0.2">
      <c r="B135" s="9"/>
      <c r="C135" s="2"/>
      <c r="D135" s="2"/>
      <c r="E135" s="2"/>
      <c r="F135" s="2"/>
      <c r="G135" s="2"/>
      <c r="H135" s="2"/>
      <c r="J135" s="2"/>
      <c r="K135" s="2"/>
      <c r="L135" s="2"/>
      <c r="M135" s="2"/>
      <c r="N135" s="2"/>
      <c r="O135" s="2"/>
      <c r="P135" s="2"/>
    </row>
    <row r="136" spans="2:16" x14ac:dyDescent="0.2">
      <c r="B136" s="9"/>
      <c r="C136" s="2"/>
      <c r="D136" s="2"/>
      <c r="E136" s="2"/>
      <c r="F136" s="2"/>
      <c r="G136" s="2"/>
      <c r="H136" s="2"/>
      <c r="J136" s="2"/>
      <c r="K136" s="2"/>
      <c r="L136" s="2"/>
      <c r="M136" s="2"/>
      <c r="N136" s="2"/>
      <c r="O136" s="2"/>
      <c r="P136" s="2"/>
    </row>
    <row r="137" spans="2:16" x14ac:dyDescent="0.2">
      <c r="B137" s="9"/>
      <c r="C137" s="2"/>
      <c r="D137" s="2"/>
      <c r="E137" s="2"/>
      <c r="F137" s="2"/>
      <c r="G137" s="2"/>
      <c r="H137" s="2"/>
      <c r="J137" s="2"/>
      <c r="K137" s="2"/>
      <c r="L137" s="2"/>
      <c r="M137" s="2"/>
      <c r="N137" s="2"/>
      <c r="O137" s="2"/>
      <c r="P137" s="2"/>
    </row>
    <row r="138" spans="2:16" x14ac:dyDescent="0.2">
      <c r="B138" s="9"/>
      <c r="C138" s="2"/>
      <c r="D138" s="2"/>
      <c r="E138" s="2"/>
      <c r="F138" s="2"/>
      <c r="G138" s="2"/>
      <c r="H138" s="2"/>
      <c r="J138" s="2"/>
      <c r="K138" s="2"/>
      <c r="L138" s="2"/>
      <c r="M138" s="2"/>
      <c r="N138" s="2"/>
      <c r="O138" s="2"/>
      <c r="P138" s="2"/>
    </row>
    <row r="139" spans="2:16" x14ac:dyDescent="0.2">
      <c r="B139" s="9"/>
      <c r="C139" s="2"/>
      <c r="D139" s="2"/>
      <c r="E139" s="2"/>
      <c r="F139" s="2"/>
      <c r="G139" s="2"/>
      <c r="H139" s="2"/>
      <c r="J139" s="2"/>
      <c r="K139" s="2"/>
      <c r="L139" s="2"/>
      <c r="M139" s="2"/>
      <c r="N139" s="2"/>
      <c r="O139" s="2"/>
      <c r="P139" s="2"/>
    </row>
    <row r="140" spans="2:16" x14ac:dyDescent="0.2">
      <c r="B140" s="9"/>
      <c r="C140" s="2"/>
      <c r="D140" s="2"/>
      <c r="E140" s="2"/>
      <c r="F140" s="2"/>
      <c r="G140" s="2"/>
      <c r="H140" s="2"/>
      <c r="J140" s="2"/>
      <c r="K140" s="2"/>
      <c r="L140" s="2"/>
      <c r="M140" s="2"/>
      <c r="N140" s="2"/>
      <c r="O140" s="2"/>
      <c r="P140" s="2"/>
    </row>
    <row r="141" spans="2:16" x14ac:dyDescent="0.2">
      <c r="B141" s="9"/>
      <c r="C141" s="2"/>
      <c r="D141" s="2"/>
      <c r="E141" s="2"/>
      <c r="F141" s="2"/>
      <c r="G141" s="2"/>
      <c r="H141" s="2"/>
      <c r="J141" s="2"/>
      <c r="K141" s="2"/>
      <c r="L141" s="2"/>
      <c r="M141" s="2"/>
      <c r="N141" s="2"/>
      <c r="O141" s="2"/>
      <c r="P141" s="2"/>
    </row>
    <row r="142" spans="2:16" x14ac:dyDescent="0.2">
      <c r="B142" s="9"/>
      <c r="C142" s="2"/>
      <c r="D142" s="2"/>
      <c r="E142" s="2"/>
      <c r="F142" s="2"/>
      <c r="G142" s="2"/>
      <c r="H142" s="2"/>
      <c r="J142" s="2"/>
      <c r="K142" s="2"/>
      <c r="L142" s="2"/>
      <c r="M142" s="2"/>
      <c r="N142" s="2"/>
      <c r="O142" s="2"/>
      <c r="P142" s="2"/>
    </row>
    <row r="143" spans="2:16" x14ac:dyDescent="0.2">
      <c r="B143" s="9"/>
      <c r="C143" s="2"/>
      <c r="D143" s="2"/>
      <c r="E143" s="2"/>
      <c r="F143" s="2"/>
      <c r="G143" s="2"/>
      <c r="H143" s="2"/>
      <c r="J143" s="2"/>
      <c r="K143" s="2"/>
      <c r="L143" s="2"/>
      <c r="M143" s="2"/>
      <c r="N143" s="2"/>
      <c r="O143" s="2"/>
      <c r="P143" s="2"/>
    </row>
    <row r="144" spans="2:16" x14ac:dyDescent="0.2">
      <c r="B144" s="9"/>
      <c r="C144" s="2"/>
      <c r="D144" s="2"/>
      <c r="E144" s="2"/>
      <c r="F144" s="2"/>
      <c r="G144" s="2"/>
      <c r="H144" s="2"/>
      <c r="J144" s="2"/>
      <c r="K144" s="2"/>
      <c r="L144" s="2"/>
      <c r="M144" s="2"/>
      <c r="N144" s="2"/>
      <c r="O144" s="2"/>
      <c r="P144" s="2"/>
    </row>
    <row r="145" spans="1:25" x14ac:dyDescent="0.2">
      <c r="B145" s="81" t="s">
        <v>80</v>
      </c>
      <c r="C145" s="2"/>
      <c r="D145" s="2"/>
      <c r="E145" s="2"/>
      <c r="F145" s="2"/>
      <c r="G145" s="2"/>
      <c r="H145" s="2"/>
      <c r="J145" s="2"/>
      <c r="K145" s="2"/>
      <c r="L145" s="2"/>
      <c r="M145" s="2"/>
      <c r="N145" s="2"/>
      <c r="O145" s="2"/>
      <c r="P145" s="2"/>
    </row>
    <row r="146" spans="1:25" s="82" customFormat="1" x14ac:dyDescent="0.2">
      <c r="A146" s="9"/>
      <c r="B146" s="9"/>
      <c r="C146" s="9" t="s">
        <v>81</v>
      </c>
      <c r="D146" s="9" t="s">
        <v>82</v>
      </c>
      <c r="E146" s="9" t="s">
        <v>83</v>
      </c>
      <c r="F146" s="9"/>
      <c r="G146" s="9"/>
      <c r="H146" s="9" t="s">
        <v>73</v>
      </c>
      <c r="I146" s="9"/>
      <c r="J146" s="9" t="s">
        <v>72</v>
      </c>
      <c r="K146" s="9"/>
      <c r="L146" s="9"/>
      <c r="M146" s="9"/>
      <c r="N146" s="9"/>
      <c r="O146" s="9"/>
      <c r="P146" s="9"/>
      <c r="Q146" s="9"/>
      <c r="R146" s="9"/>
      <c r="S146" s="9"/>
      <c r="T146" s="9"/>
      <c r="U146" s="9"/>
      <c r="V146" s="9"/>
      <c r="W146" s="9"/>
      <c r="X146" s="9"/>
      <c r="Y146" s="9"/>
    </row>
    <row r="147" spans="1:25" x14ac:dyDescent="0.2">
      <c r="B147" s="9"/>
      <c r="C147" s="83" t="s">
        <v>76</v>
      </c>
      <c r="D147" s="83" t="s">
        <v>76</v>
      </c>
      <c r="E147" s="83" t="s">
        <v>76</v>
      </c>
      <c r="F147" s="2"/>
      <c r="G147" s="2"/>
      <c r="H147" s="83" t="s">
        <v>76</v>
      </c>
      <c r="J147" s="2"/>
      <c r="K147" s="2"/>
      <c r="L147" s="2"/>
      <c r="M147" s="2"/>
      <c r="N147" s="2"/>
      <c r="O147" s="2"/>
      <c r="P147" s="2"/>
    </row>
    <row r="148" spans="1:25" x14ac:dyDescent="0.2">
      <c r="B148" s="9"/>
      <c r="C148" s="18" t="s">
        <v>84</v>
      </c>
      <c r="D148" s="2" t="s">
        <v>85</v>
      </c>
      <c r="E148" s="2" t="s">
        <v>86</v>
      </c>
      <c r="F148" s="2"/>
      <c r="G148" s="2"/>
      <c r="H148" s="2" t="s">
        <v>87</v>
      </c>
      <c r="J148" s="2" t="s">
        <v>88</v>
      </c>
      <c r="K148" s="2"/>
      <c r="L148" s="2"/>
      <c r="M148" s="2"/>
      <c r="N148" s="2"/>
      <c r="O148" s="2"/>
      <c r="P148" s="2"/>
    </row>
    <row r="149" spans="1:25" x14ac:dyDescent="0.2">
      <c r="B149" s="9"/>
      <c r="C149" s="2" t="s">
        <v>89</v>
      </c>
      <c r="D149" s="2" t="s">
        <v>90</v>
      </c>
      <c r="E149" s="2" t="s">
        <v>91</v>
      </c>
      <c r="F149" s="2"/>
      <c r="G149" s="2"/>
      <c r="H149" s="2" t="s">
        <v>92</v>
      </c>
      <c r="J149" s="2" t="s">
        <v>93</v>
      </c>
      <c r="K149" s="2"/>
      <c r="L149" s="2"/>
      <c r="M149" s="2"/>
      <c r="N149" s="2"/>
      <c r="O149" s="2"/>
      <c r="P149" s="2"/>
    </row>
    <row r="150" spans="1:25" x14ac:dyDescent="0.2">
      <c r="B150" s="9"/>
      <c r="C150" s="2" t="s">
        <v>94</v>
      </c>
      <c r="D150" s="2" t="s">
        <v>95</v>
      </c>
      <c r="E150" s="2" t="s">
        <v>96</v>
      </c>
      <c r="F150" s="2"/>
      <c r="G150" s="2"/>
      <c r="H150" s="2" t="s">
        <v>97</v>
      </c>
      <c r="J150" s="2"/>
      <c r="K150" s="2"/>
      <c r="L150" s="2"/>
      <c r="M150" s="2"/>
      <c r="N150" s="2"/>
      <c r="O150" s="2"/>
      <c r="P150" s="2"/>
    </row>
    <row r="151" spans="1:25" x14ac:dyDescent="0.2">
      <c r="B151" s="9"/>
      <c r="C151" s="2" t="s">
        <v>98</v>
      </c>
      <c r="D151" s="2" t="s">
        <v>99</v>
      </c>
      <c r="E151" s="2" t="s">
        <v>100</v>
      </c>
      <c r="F151" s="2"/>
      <c r="G151" s="2"/>
      <c r="H151" s="2" t="s">
        <v>101</v>
      </c>
      <c r="J151" s="2"/>
      <c r="K151" s="2"/>
      <c r="L151" s="2"/>
      <c r="M151" s="2"/>
      <c r="N151" s="2"/>
      <c r="O151" s="2"/>
      <c r="P151" s="2"/>
    </row>
    <row r="152" spans="1:25" x14ac:dyDescent="0.2">
      <c r="B152" s="9"/>
      <c r="C152" s="2" t="s">
        <v>102</v>
      </c>
      <c r="D152" s="2"/>
      <c r="E152" s="2" t="s">
        <v>103</v>
      </c>
      <c r="F152" s="2"/>
      <c r="G152" s="2"/>
      <c r="H152" s="2" t="s">
        <v>103</v>
      </c>
      <c r="J152" s="2"/>
      <c r="K152" s="2"/>
      <c r="L152" s="2"/>
      <c r="M152" s="2"/>
      <c r="N152" s="2"/>
      <c r="O152" s="2"/>
      <c r="P152" s="2"/>
    </row>
    <row r="153" spans="1:25" x14ac:dyDescent="0.2">
      <c r="B153" s="9"/>
      <c r="C153" s="2" t="s">
        <v>104</v>
      </c>
      <c r="D153" s="2"/>
      <c r="E153" s="2"/>
      <c r="F153" s="2"/>
      <c r="G153" s="2"/>
      <c r="H153" s="2"/>
      <c r="J153" s="2"/>
      <c r="K153" s="2"/>
      <c r="L153" s="2"/>
      <c r="M153" s="2"/>
      <c r="N153" s="2"/>
      <c r="O153" s="2"/>
      <c r="P153" s="2"/>
    </row>
    <row r="154" spans="1:25" x14ac:dyDescent="0.2">
      <c r="B154" s="9"/>
      <c r="C154" s="2" t="s">
        <v>105</v>
      </c>
      <c r="D154" s="2"/>
      <c r="E154" s="2"/>
      <c r="F154" s="2"/>
      <c r="G154" s="2"/>
      <c r="H154" s="2"/>
      <c r="J154" s="2"/>
      <c r="K154" s="2"/>
      <c r="L154" s="2"/>
      <c r="M154" s="2"/>
      <c r="N154" s="2"/>
      <c r="O154" s="2"/>
      <c r="P154" s="2"/>
    </row>
    <row r="155" spans="1:25" x14ac:dyDescent="0.2">
      <c r="B155" s="9"/>
      <c r="C155" s="2" t="s">
        <v>106</v>
      </c>
      <c r="D155" s="2"/>
      <c r="E155" s="2"/>
      <c r="F155" s="2"/>
      <c r="G155" s="2"/>
      <c r="H155" s="2"/>
      <c r="J155" s="2"/>
      <c r="K155" s="2"/>
      <c r="L155" s="2"/>
      <c r="M155" s="2"/>
      <c r="N155" s="2"/>
      <c r="O155" s="2"/>
      <c r="P155" s="2"/>
    </row>
    <row r="156" spans="1:25" x14ac:dyDescent="0.2">
      <c r="B156" s="9"/>
      <c r="C156" s="18" t="s">
        <v>107</v>
      </c>
      <c r="D156" s="2"/>
      <c r="E156" s="2"/>
      <c r="F156" s="2"/>
      <c r="G156" s="2"/>
      <c r="H156" s="2"/>
      <c r="J156" s="2"/>
      <c r="K156" s="2"/>
      <c r="L156" s="2"/>
      <c r="M156" s="2"/>
      <c r="N156" s="2"/>
      <c r="O156" s="2"/>
      <c r="P156" s="2"/>
    </row>
    <row r="157" spans="1:25" x14ac:dyDescent="0.2">
      <c r="B157" s="9"/>
    </row>
    <row r="158" spans="1:25" x14ac:dyDescent="0.2">
      <c r="B158" s="9"/>
    </row>
    <row r="159" spans="1:25" x14ac:dyDescent="0.2">
      <c r="B159" s="9"/>
    </row>
    <row r="160" spans="1:25"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sheetData>
  <sheetProtection formatCells="0" formatRows="0" insertRows="0" insertHyperlinks="0" deleteRows="0" selectLockedCells="1"/>
  <mergeCells count="44">
    <mergeCell ref="N87:P87"/>
    <mergeCell ref="N88:P88"/>
    <mergeCell ref="N89:P89"/>
    <mergeCell ref="N86:P86"/>
    <mergeCell ref="N79:P79"/>
    <mergeCell ref="N80:P80"/>
    <mergeCell ref="N81:P81"/>
    <mergeCell ref="N82:P82"/>
    <mergeCell ref="B84:P84"/>
    <mergeCell ref="N78:P78"/>
    <mergeCell ref="B17:C17"/>
    <mergeCell ref="D17:E17"/>
    <mergeCell ref="B20:P20"/>
    <mergeCell ref="J22:P22"/>
    <mergeCell ref="J23:P23"/>
    <mergeCell ref="J69:P69"/>
    <mergeCell ref="J70:P70"/>
    <mergeCell ref="J71:P71"/>
    <mergeCell ref="J72:P72"/>
    <mergeCell ref="J73:P73"/>
    <mergeCell ref="B76:P76"/>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79:H81 H87:H89">
    <cfRule type="cellIs" dxfId="6" priority="2" stopIfTrue="1" operator="equal">
      <formula>0</formula>
    </cfRule>
  </conditionalFormatting>
  <conditionalFormatting sqref="G79:G81 G87:G89">
    <cfRule type="cellIs" dxfId="5" priority="1" stopIfTrue="1" operator="equal">
      <formula>1</formula>
    </cfRule>
  </conditionalFormatting>
  <dataValidations count="7">
    <dataValidation type="list" allowBlank="1" showInputMessage="1" showErrorMessage="1" sqref="L87:L88 JH87:JH88 TD87:TD88 ACZ87:ACZ88 AMV87:AMV88 AWR87:AWR88 BGN87:BGN88 BQJ87:BQJ88 CAF87:CAF88 CKB87:CKB88 CTX87:CTX88 DDT87:DDT88 DNP87:DNP88 DXL87:DXL88 EHH87:EHH88 ERD87:ERD88 FAZ87:FAZ88 FKV87:FKV88 FUR87:FUR88 GEN87:GEN88 GOJ87:GOJ88 GYF87:GYF88 HIB87:HIB88 HRX87:HRX88 IBT87:IBT88 ILP87:ILP88 IVL87:IVL88 JFH87:JFH88 JPD87:JPD88 JYZ87:JYZ88 KIV87:KIV88 KSR87:KSR88 LCN87:LCN88 LMJ87:LMJ88 LWF87:LWF88 MGB87:MGB88 MPX87:MPX88 MZT87:MZT88 NJP87:NJP88 NTL87:NTL88 ODH87:ODH88 OND87:OND88 OWZ87:OWZ88 PGV87:PGV88 PQR87:PQR88 QAN87:QAN88 QKJ87:QKJ88 QUF87:QUF88 REB87:REB88 RNX87:RNX88 RXT87:RXT88 SHP87:SHP88 SRL87:SRL88 TBH87:TBH88 TLD87:TLD88 TUZ87:TUZ88 UEV87:UEV88 UOR87:UOR88 UYN87:UYN88 VIJ87:VIJ88 VSF87:VSF88 WCB87:WCB88 WLX87:WLX88 WVT87:WVT88 L65585:L65623 JH65585:JH65623 TD65585:TD65623 ACZ65585:ACZ65623 AMV65585:AMV65623 AWR65585:AWR65623 BGN65585:BGN65623 BQJ65585:BQJ65623 CAF65585:CAF65623 CKB65585:CKB65623 CTX65585:CTX65623 DDT65585:DDT65623 DNP65585:DNP65623 DXL65585:DXL65623 EHH65585:EHH65623 ERD65585:ERD65623 FAZ65585:FAZ65623 FKV65585:FKV65623 FUR65585:FUR65623 GEN65585:GEN65623 GOJ65585:GOJ65623 GYF65585:GYF65623 HIB65585:HIB65623 HRX65585:HRX65623 IBT65585:IBT65623 ILP65585:ILP65623 IVL65585:IVL65623 JFH65585:JFH65623 JPD65585:JPD65623 JYZ65585:JYZ65623 KIV65585:KIV65623 KSR65585:KSR65623 LCN65585:LCN65623 LMJ65585:LMJ65623 LWF65585:LWF65623 MGB65585:MGB65623 MPX65585:MPX65623 MZT65585:MZT65623 NJP65585:NJP65623 NTL65585:NTL65623 ODH65585:ODH65623 OND65585:OND65623 OWZ65585:OWZ65623 PGV65585:PGV65623 PQR65585:PQR65623 QAN65585:QAN65623 QKJ65585:QKJ65623 QUF65585:QUF65623 REB65585:REB65623 RNX65585:RNX65623 RXT65585:RXT65623 SHP65585:SHP65623 SRL65585:SRL65623 TBH65585:TBH65623 TLD65585:TLD65623 TUZ65585:TUZ65623 UEV65585:UEV65623 UOR65585:UOR65623 UYN65585:UYN65623 VIJ65585:VIJ65623 VSF65585:VSF65623 WCB65585:WCB65623 WLX65585:WLX65623 WVT65585:WVT65623 L131121:L131159 JH131121:JH131159 TD131121:TD131159 ACZ131121:ACZ131159 AMV131121:AMV131159 AWR131121:AWR131159 BGN131121:BGN131159 BQJ131121:BQJ131159 CAF131121:CAF131159 CKB131121:CKB131159 CTX131121:CTX131159 DDT131121:DDT131159 DNP131121:DNP131159 DXL131121:DXL131159 EHH131121:EHH131159 ERD131121:ERD131159 FAZ131121:FAZ131159 FKV131121:FKV131159 FUR131121:FUR131159 GEN131121:GEN131159 GOJ131121:GOJ131159 GYF131121:GYF131159 HIB131121:HIB131159 HRX131121:HRX131159 IBT131121:IBT131159 ILP131121:ILP131159 IVL131121:IVL131159 JFH131121:JFH131159 JPD131121:JPD131159 JYZ131121:JYZ131159 KIV131121:KIV131159 KSR131121:KSR131159 LCN131121:LCN131159 LMJ131121:LMJ131159 LWF131121:LWF131159 MGB131121:MGB131159 MPX131121:MPX131159 MZT131121:MZT131159 NJP131121:NJP131159 NTL131121:NTL131159 ODH131121:ODH131159 OND131121:OND131159 OWZ131121:OWZ131159 PGV131121:PGV131159 PQR131121:PQR131159 QAN131121:QAN131159 QKJ131121:QKJ131159 QUF131121:QUF131159 REB131121:REB131159 RNX131121:RNX131159 RXT131121:RXT131159 SHP131121:SHP131159 SRL131121:SRL131159 TBH131121:TBH131159 TLD131121:TLD131159 TUZ131121:TUZ131159 UEV131121:UEV131159 UOR131121:UOR131159 UYN131121:UYN131159 VIJ131121:VIJ131159 VSF131121:VSF131159 WCB131121:WCB131159 WLX131121:WLX131159 WVT131121:WVT131159 L196657:L196695 JH196657:JH196695 TD196657:TD196695 ACZ196657:ACZ196695 AMV196657:AMV196695 AWR196657:AWR196695 BGN196657:BGN196695 BQJ196657:BQJ196695 CAF196657:CAF196695 CKB196657:CKB196695 CTX196657:CTX196695 DDT196657:DDT196695 DNP196657:DNP196695 DXL196657:DXL196695 EHH196657:EHH196695 ERD196657:ERD196695 FAZ196657:FAZ196695 FKV196657:FKV196695 FUR196657:FUR196695 GEN196657:GEN196695 GOJ196657:GOJ196695 GYF196657:GYF196695 HIB196657:HIB196695 HRX196657:HRX196695 IBT196657:IBT196695 ILP196657:ILP196695 IVL196657:IVL196695 JFH196657:JFH196695 JPD196657:JPD196695 JYZ196657:JYZ196695 KIV196657:KIV196695 KSR196657:KSR196695 LCN196657:LCN196695 LMJ196657:LMJ196695 LWF196657:LWF196695 MGB196657:MGB196695 MPX196657:MPX196695 MZT196657:MZT196695 NJP196657:NJP196695 NTL196657:NTL196695 ODH196657:ODH196695 OND196657:OND196695 OWZ196657:OWZ196695 PGV196657:PGV196695 PQR196657:PQR196695 QAN196657:QAN196695 QKJ196657:QKJ196695 QUF196657:QUF196695 REB196657:REB196695 RNX196657:RNX196695 RXT196657:RXT196695 SHP196657:SHP196695 SRL196657:SRL196695 TBH196657:TBH196695 TLD196657:TLD196695 TUZ196657:TUZ196695 UEV196657:UEV196695 UOR196657:UOR196695 UYN196657:UYN196695 VIJ196657:VIJ196695 VSF196657:VSF196695 WCB196657:WCB196695 WLX196657:WLX196695 WVT196657:WVT196695 L262193:L262231 JH262193:JH262231 TD262193:TD262231 ACZ262193:ACZ262231 AMV262193:AMV262231 AWR262193:AWR262231 BGN262193:BGN262231 BQJ262193:BQJ262231 CAF262193:CAF262231 CKB262193:CKB262231 CTX262193:CTX262231 DDT262193:DDT262231 DNP262193:DNP262231 DXL262193:DXL262231 EHH262193:EHH262231 ERD262193:ERD262231 FAZ262193:FAZ262231 FKV262193:FKV262231 FUR262193:FUR262231 GEN262193:GEN262231 GOJ262193:GOJ262231 GYF262193:GYF262231 HIB262193:HIB262231 HRX262193:HRX262231 IBT262193:IBT262231 ILP262193:ILP262231 IVL262193:IVL262231 JFH262193:JFH262231 JPD262193:JPD262231 JYZ262193:JYZ262231 KIV262193:KIV262231 KSR262193:KSR262231 LCN262193:LCN262231 LMJ262193:LMJ262231 LWF262193:LWF262231 MGB262193:MGB262231 MPX262193:MPX262231 MZT262193:MZT262231 NJP262193:NJP262231 NTL262193:NTL262231 ODH262193:ODH262231 OND262193:OND262231 OWZ262193:OWZ262231 PGV262193:PGV262231 PQR262193:PQR262231 QAN262193:QAN262231 QKJ262193:QKJ262231 QUF262193:QUF262231 REB262193:REB262231 RNX262193:RNX262231 RXT262193:RXT262231 SHP262193:SHP262231 SRL262193:SRL262231 TBH262193:TBH262231 TLD262193:TLD262231 TUZ262193:TUZ262231 UEV262193:UEV262231 UOR262193:UOR262231 UYN262193:UYN262231 VIJ262193:VIJ262231 VSF262193:VSF262231 WCB262193:WCB262231 WLX262193:WLX262231 WVT262193:WVT262231 L327729:L327767 JH327729:JH327767 TD327729:TD327767 ACZ327729:ACZ327767 AMV327729:AMV327767 AWR327729:AWR327767 BGN327729:BGN327767 BQJ327729:BQJ327767 CAF327729:CAF327767 CKB327729:CKB327767 CTX327729:CTX327767 DDT327729:DDT327767 DNP327729:DNP327767 DXL327729:DXL327767 EHH327729:EHH327767 ERD327729:ERD327767 FAZ327729:FAZ327767 FKV327729:FKV327767 FUR327729:FUR327767 GEN327729:GEN327767 GOJ327729:GOJ327767 GYF327729:GYF327767 HIB327729:HIB327767 HRX327729:HRX327767 IBT327729:IBT327767 ILP327729:ILP327767 IVL327729:IVL327767 JFH327729:JFH327767 JPD327729:JPD327767 JYZ327729:JYZ327767 KIV327729:KIV327767 KSR327729:KSR327767 LCN327729:LCN327767 LMJ327729:LMJ327767 LWF327729:LWF327767 MGB327729:MGB327767 MPX327729:MPX327767 MZT327729:MZT327767 NJP327729:NJP327767 NTL327729:NTL327767 ODH327729:ODH327767 OND327729:OND327767 OWZ327729:OWZ327767 PGV327729:PGV327767 PQR327729:PQR327767 QAN327729:QAN327767 QKJ327729:QKJ327767 QUF327729:QUF327767 REB327729:REB327767 RNX327729:RNX327767 RXT327729:RXT327767 SHP327729:SHP327767 SRL327729:SRL327767 TBH327729:TBH327767 TLD327729:TLD327767 TUZ327729:TUZ327767 UEV327729:UEV327767 UOR327729:UOR327767 UYN327729:UYN327767 VIJ327729:VIJ327767 VSF327729:VSF327767 WCB327729:WCB327767 WLX327729:WLX327767 WVT327729:WVT327767 L393265:L393303 JH393265:JH393303 TD393265:TD393303 ACZ393265:ACZ393303 AMV393265:AMV393303 AWR393265:AWR393303 BGN393265:BGN393303 BQJ393265:BQJ393303 CAF393265:CAF393303 CKB393265:CKB393303 CTX393265:CTX393303 DDT393265:DDT393303 DNP393265:DNP393303 DXL393265:DXL393303 EHH393265:EHH393303 ERD393265:ERD393303 FAZ393265:FAZ393303 FKV393265:FKV393303 FUR393265:FUR393303 GEN393265:GEN393303 GOJ393265:GOJ393303 GYF393265:GYF393303 HIB393265:HIB393303 HRX393265:HRX393303 IBT393265:IBT393303 ILP393265:ILP393303 IVL393265:IVL393303 JFH393265:JFH393303 JPD393265:JPD393303 JYZ393265:JYZ393303 KIV393265:KIV393303 KSR393265:KSR393303 LCN393265:LCN393303 LMJ393265:LMJ393303 LWF393265:LWF393303 MGB393265:MGB393303 MPX393265:MPX393303 MZT393265:MZT393303 NJP393265:NJP393303 NTL393265:NTL393303 ODH393265:ODH393303 OND393265:OND393303 OWZ393265:OWZ393303 PGV393265:PGV393303 PQR393265:PQR393303 QAN393265:QAN393303 QKJ393265:QKJ393303 QUF393265:QUF393303 REB393265:REB393303 RNX393265:RNX393303 RXT393265:RXT393303 SHP393265:SHP393303 SRL393265:SRL393303 TBH393265:TBH393303 TLD393265:TLD393303 TUZ393265:TUZ393303 UEV393265:UEV393303 UOR393265:UOR393303 UYN393265:UYN393303 VIJ393265:VIJ393303 VSF393265:VSF393303 WCB393265:WCB393303 WLX393265:WLX393303 WVT393265:WVT393303 L458801:L458839 JH458801:JH458839 TD458801:TD458839 ACZ458801:ACZ458839 AMV458801:AMV458839 AWR458801:AWR458839 BGN458801:BGN458839 BQJ458801:BQJ458839 CAF458801:CAF458839 CKB458801:CKB458839 CTX458801:CTX458839 DDT458801:DDT458839 DNP458801:DNP458839 DXL458801:DXL458839 EHH458801:EHH458839 ERD458801:ERD458839 FAZ458801:FAZ458839 FKV458801:FKV458839 FUR458801:FUR458839 GEN458801:GEN458839 GOJ458801:GOJ458839 GYF458801:GYF458839 HIB458801:HIB458839 HRX458801:HRX458839 IBT458801:IBT458839 ILP458801:ILP458839 IVL458801:IVL458839 JFH458801:JFH458839 JPD458801:JPD458839 JYZ458801:JYZ458839 KIV458801:KIV458839 KSR458801:KSR458839 LCN458801:LCN458839 LMJ458801:LMJ458839 LWF458801:LWF458839 MGB458801:MGB458839 MPX458801:MPX458839 MZT458801:MZT458839 NJP458801:NJP458839 NTL458801:NTL458839 ODH458801:ODH458839 OND458801:OND458839 OWZ458801:OWZ458839 PGV458801:PGV458839 PQR458801:PQR458839 QAN458801:QAN458839 QKJ458801:QKJ458839 QUF458801:QUF458839 REB458801:REB458839 RNX458801:RNX458839 RXT458801:RXT458839 SHP458801:SHP458839 SRL458801:SRL458839 TBH458801:TBH458839 TLD458801:TLD458839 TUZ458801:TUZ458839 UEV458801:UEV458839 UOR458801:UOR458839 UYN458801:UYN458839 VIJ458801:VIJ458839 VSF458801:VSF458839 WCB458801:WCB458839 WLX458801:WLX458839 WVT458801:WVT458839 L524337:L524375 JH524337:JH524375 TD524337:TD524375 ACZ524337:ACZ524375 AMV524337:AMV524375 AWR524337:AWR524375 BGN524337:BGN524375 BQJ524337:BQJ524375 CAF524337:CAF524375 CKB524337:CKB524375 CTX524337:CTX524375 DDT524337:DDT524375 DNP524337:DNP524375 DXL524337:DXL524375 EHH524337:EHH524375 ERD524337:ERD524375 FAZ524337:FAZ524375 FKV524337:FKV524375 FUR524337:FUR524375 GEN524337:GEN524375 GOJ524337:GOJ524375 GYF524337:GYF524375 HIB524337:HIB524375 HRX524337:HRX524375 IBT524337:IBT524375 ILP524337:ILP524375 IVL524337:IVL524375 JFH524337:JFH524375 JPD524337:JPD524375 JYZ524337:JYZ524375 KIV524337:KIV524375 KSR524337:KSR524375 LCN524337:LCN524375 LMJ524337:LMJ524375 LWF524337:LWF524375 MGB524337:MGB524375 MPX524337:MPX524375 MZT524337:MZT524375 NJP524337:NJP524375 NTL524337:NTL524375 ODH524337:ODH524375 OND524337:OND524375 OWZ524337:OWZ524375 PGV524337:PGV524375 PQR524337:PQR524375 QAN524337:QAN524375 QKJ524337:QKJ524375 QUF524337:QUF524375 REB524337:REB524375 RNX524337:RNX524375 RXT524337:RXT524375 SHP524337:SHP524375 SRL524337:SRL524375 TBH524337:TBH524375 TLD524337:TLD524375 TUZ524337:TUZ524375 UEV524337:UEV524375 UOR524337:UOR524375 UYN524337:UYN524375 VIJ524337:VIJ524375 VSF524337:VSF524375 WCB524337:WCB524375 WLX524337:WLX524375 WVT524337:WVT524375 L589873:L589911 JH589873:JH589911 TD589873:TD589911 ACZ589873:ACZ589911 AMV589873:AMV589911 AWR589873:AWR589911 BGN589873:BGN589911 BQJ589873:BQJ589911 CAF589873:CAF589911 CKB589873:CKB589911 CTX589873:CTX589911 DDT589873:DDT589911 DNP589873:DNP589911 DXL589873:DXL589911 EHH589873:EHH589911 ERD589873:ERD589911 FAZ589873:FAZ589911 FKV589873:FKV589911 FUR589873:FUR589911 GEN589873:GEN589911 GOJ589873:GOJ589911 GYF589873:GYF589911 HIB589873:HIB589911 HRX589873:HRX589911 IBT589873:IBT589911 ILP589873:ILP589911 IVL589873:IVL589911 JFH589873:JFH589911 JPD589873:JPD589911 JYZ589873:JYZ589911 KIV589873:KIV589911 KSR589873:KSR589911 LCN589873:LCN589911 LMJ589873:LMJ589911 LWF589873:LWF589911 MGB589873:MGB589911 MPX589873:MPX589911 MZT589873:MZT589911 NJP589873:NJP589911 NTL589873:NTL589911 ODH589873:ODH589911 OND589873:OND589911 OWZ589873:OWZ589911 PGV589873:PGV589911 PQR589873:PQR589911 QAN589873:QAN589911 QKJ589873:QKJ589911 QUF589873:QUF589911 REB589873:REB589911 RNX589873:RNX589911 RXT589873:RXT589911 SHP589873:SHP589911 SRL589873:SRL589911 TBH589873:TBH589911 TLD589873:TLD589911 TUZ589873:TUZ589911 UEV589873:UEV589911 UOR589873:UOR589911 UYN589873:UYN589911 VIJ589873:VIJ589911 VSF589873:VSF589911 WCB589873:WCB589911 WLX589873:WLX589911 WVT589873:WVT589911 L655409:L655447 JH655409:JH655447 TD655409:TD655447 ACZ655409:ACZ655447 AMV655409:AMV655447 AWR655409:AWR655447 BGN655409:BGN655447 BQJ655409:BQJ655447 CAF655409:CAF655447 CKB655409:CKB655447 CTX655409:CTX655447 DDT655409:DDT655447 DNP655409:DNP655447 DXL655409:DXL655447 EHH655409:EHH655447 ERD655409:ERD655447 FAZ655409:FAZ655447 FKV655409:FKV655447 FUR655409:FUR655447 GEN655409:GEN655447 GOJ655409:GOJ655447 GYF655409:GYF655447 HIB655409:HIB655447 HRX655409:HRX655447 IBT655409:IBT655447 ILP655409:ILP655447 IVL655409:IVL655447 JFH655409:JFH655447 JPD655409:JPD655447 JYZ655409:JYZ655447 KIV655409:KIV655447 KSR655409:KSR655447 LCN655409:LCN655447 LMJ655409:LMJ655447 LWF655409:LWF655447 MGB655409:MGB655447 MPX655409:MPX655447 MZT655409:MZT655447 NJP655409:NJP655447 NTL655409:NTL655447 ODH655409:ODH655447 OND655409:OND655447 OWZ655409:OWZ655447 PGV655409:PGV655447 PQR655409:PQR655447 QAN655409:QAN655447 QKJ655409:QKJ655447 QUF655409:QUF655447 REB655409:REB655447 RNX655409:RNX655447 RXT655409:RXT655447 SHP655409:SHP655447 SRL655409:SRL655447 TBH655409:TBH655447 TLD655409:TLD655447 TUZ655409:TUZ655447 UEV655409:UEV655447 UOR655409:UOR655447 UYN655409:UYN655447 VIJ655409:VIJ655447 VSF655409:VSF655447 WCB655409:WCB655447 WLX655409:WLX655447 WVT655409:WVT655447 L720945:L720983 JH720945:JH720983 TD720945:TD720983 ACZ720945:ACZ720983 AMV720945:AMV720983 AWR720945:AWR720983 BGN720945:BGN720983 BQJ720945:BQJ720983 CAF720945:CAF720983 CKB720945:CKB720983 CTX720945:CTX720983 DDT720945:DDT720983 DNP720945:DNP720983 DXL720945:DXL720983 EHH720945:EHH720983 ERD720945:ERD720983 FAZ720945:FAZ720983 FKV720945:FKV720983 FUR720945:FUR720983 GEN720945:GEN720983 GOJ720945:GOJ720983 GYF720945:GYF720983 HIB720945:HIB720983 HRX720945:HRX720983 IBT720945:IBT720983 ILP720945:ILP720983 IVL720945:IVL720983 JFH720945:JFH720983 JPD720945:JPD720983 JYZ720945:JYZ720983 KIV720945:KIV720983 KSR720945:KSR720983 LCN720945:LCN720983 LMJ720945:LMJ720983 LWF720945:LWF720983 MGB720945:MGB720983 MPX720945:MPX720983 MZT720945:MZT720983 NJP720945:NJP720983 NTL720945:NTL720983 ODH720945:ODH720983 OND720945:OND720983 OWZ720945:OWZ720983 PGV720945:PGV720983 PQR720945:PQR720983 QAN720945:QAN720983 QKJ720945:QKJ720983 QUF720945:QUF720983 REB720945:REB720983 RNX720945:RNX720983 RXT720945:RXT720983 SHP720945:SHP720983 SRL720945:SRL720983 TBH720945:TBH720983 TLD720945:TLD720983 TUZ720945:TUZ720983 UEV720945:UEV720983 UOR720945:UOR720983 UYN720945:UYN720983 VIJ720945:VIJ720983 VSF720945:VSF720983 WCB720945:WCB720983 WLX720945:WLX720983 WVT720945:WVT720983 L786481:L786519 JH786481:JH786519 TD786481:TD786519 ACZ786481:ACZ786519 AMV786481:AMV786519 AWR786481:AWR786519 BGN786481:BGN786519 BQJ786481:BQJ786519 CAF786481:CAF786519 CKB786481:CKB786519 CTX786481:CTX786519 DDT786481:DDT786519 DNP786481:DNP786519 DXL786481:DXL786519 EHH786481:EHH786519 ERD786481:ERD786519 FAZ786481:FAZ786519 FKV786481:FKV786519 FUR786481:FUR786519 GEN786481:GEN786519 GOJ786481:GOJ786519 GYF786481:GYF786519 HIB786481:HIB786519 HRX786481:HRX786519 IBT786481:IBT786519 ILP786481:ILP786519 IVL786481:IVL786519 JFH786481:JFH786519 JPD786481:JPD786519 JYZ786481:JYZ786519 KIV786481:KIV786519 KSR786481:KSR786519 LCN786481:LCN786519 LMJ786481:LMJ786519 LWF786481:LWF786519 MGB786481:MGB786519 MPX786481:MPX786519 MZT786481:MZT786519 NJP786481:NJP786519 NTL786481:NTL786519 ODH786481:ODH786519 OND786481:OND786519 OWZ786481:OWZ786519 PGV786481:PGV786519 PQR786481:PQR786519 QAN786481:QAN786519 QKJ786481:QKJ786519 QUF786481:QUF786519 REB786481:REB786519 RNX786481:RNX786519 RXT786481:RXT786519 SHP786481:SHP786519 SRL786481:SRL786519 TBH786481:TBH786519 TLD786481:TLD786519 TUZ786481:TUZ786519 UEV786481:UEV786519 UOR786481:UOR786519 UYN786481:UYN786519 VIJ786481:VIJ786519 VSF786481:VSF786519 WCB786481:WCB786519 WLX786481:WLX786519 WVT786481:WVT786519 L852017:L852055 JH852017:JH852055 TD852017:TD852055 ACZ852017:ACZ852055 AMV852017:AMV852055 AWR852017:AWR852055 BGN852017:BGN852055 BQJ852017:BQJ852055 CAF852017:CAF852055 CKB852017:CKB852055 CTX852017:CTX852055 DDT852017:DDT852055 DNP852017:DNP852055 DXL852017:DXL852055 EHH852017:EHH852055 ERD852017:ERD852055 FAZ852017:FAZ852055 FKV852017:FKV852055 FUR852017:FUR852055 GEN852017:GEN852055 GOJ852017:GOJ852055 GYF852017:GYF852055 HIB852017:HIB852055 HRX852017:HRX852055 IBT852017:IBT852055 ILP852017:ILP852055 IVL852017:IVL852055 JFH852017:JFH852055 JPD852017:JPD852055 JYZ852017:JYZ852055 KIV852017:KIV852055 KSR852017:KSR852055 LCN852017:LCN852055 LMJ852017:LMJ852055 LWF852017:LWF852055 MGB852017:MGB852055 MPX852017:MPX852055 MZT852017:MZT852055 NJP852017:NJP852055 NTL852017:NTL852055 ODH852017:ODH852055 OND852017:OND852055 OWZ852017:OWZ852055 PGV852017:PGV852055 PQR852017:PQR852055 QAN852017:QAN852055 QKJ852017:QKJ852055 QUF852017:QUF852055 REB852017:REB852055 RNX852017:RNX852055 RXT852017:RXT852055 SHP852017:SHP852055 SRL852017:SRL852055 TBH852017:TBH852055 TLD852017:TLD852055 TUZ852017:TUZ852055 UEV852017:UEV852055 UOR852017:UOR852055 UYN852017:UYN852055 VIJ852017:VIJ852055 VSF852017:VSF852055 WCB852017:WCB852055 WLX852017:WLX852055 WVT852017:WVT852055 L917553:L917591 JH917553:JH917591 TD917553:TD917591 ACZ917553:ACZ917591 AMV917553:AMV917591 AWR917553:AWR917591 BGN917553:BGN917591 BQJ917553:BQJ917591 CAF917553:CAF917591 CKB917553:CKB917591 CTX917553:CTX917591 DDT917553:DDT917591 DNP917553:DNP917591 DXL917553:DXL917591 EHH917553:EHH917591 ERD917553:ERD917591 FAZ917553:FAZ917591 FKV917553:FKV917591 FUR917553:FUR917591 GEN917553:GEN917591 GOJ917553:GOJ917591 GYF917553:GYF917591 HIB917553:HIB917591 HRX917553:HRX917591 IBT917553:IBT917591 ILP917553:ILP917591 IVL917553:IVL917591 JFH917553:JFH917591 JPD917553:JPD917591 JYZ917553:JYZ917591 KIV917553:KIV917591 KSR917553:KSR917591 LCN917553:LCN917591 LMJ917553:LMJ917591 LWF917553:LWF917591 MGB917553:MGB917591 MPX917553:MPX917591 MZT917553:MZT917591 NJP917553:NJP917591 NTL917553:NTL917591 ODH917553:ODH917591 OND917553:OND917591 OWZ917553:OWZ917591 PGV917553:PGV917591 PQR917553:PQR917591 QAN917553:QAN917591 QKJ917553:QKJ917591 QUF917553:QUF917591 REB917553:REB917591 RNX917553:RNX917591 RXT917553:RXT917591 SHP917553:SHP917591 SRL917553:SRL917591 TBH917553:TBH917591 TLD917553:TLD917591 TUZ917553:TUZ917591 UEV917553:UEV917591 UOR917553:UOR917591 UYN917553:UYN917591 VIJ917553:VIJ917591 VSF917553:VSF917591 WCB917553:WCB917591 WLX917553:WLX917591 WVT917553:WVT917591 L983089:L983127 JH983089:JH983127 TD983089:TD983127 ACZ983089:ACZ983127 AMV983089:AMV983127 AWR983089:AWR983127 BGN983089:BGN983127 BQJ983089:BQJ983127 CAF983089:CAF983127 CKB983089:CKB983127 CTX983089:CTX983127 DDT983089:DDT983127 DNP983089:DNP983127 DXL983089:DXL983127 EHH983089:EHH983127 ERD983089:ERD983127 FAZ983089:FAZ983127 FKV983089:FKV983127 FUR983089:FUR983127 GEN983089:GEN983127 GOJ983089:GOJ983127 GYF983089:GYF983127 HIB983089:HIB983127 HRX983089:HRX983127 IBT983089:IBT983127 ILP983089:ILP983127 IVL983089:IVL983127 JFH983089:JFH983127 JPD983089:JPD983127 JYZ983089:JYZ983127 KIV983089:KIV983127 KSR983089:KSR983127 LCN983089:LCN983127 LMJ983089:LMJ983127 LWF983089:LWF983127 MGB983089:MGB983127 MPX983089:MPX983127 MZT983089:MZT983127 NJP983089:NJP983127 NTL983089:NTL983127 ODH983089:ODH983127 OND983089:OND983127 OWZ983089:OWZ983127 PGV983089:PGV983127 PQR983089:PQR983127 QAN983089:QAN983127 QKJ983089:QKJ983127 QUF983089:QUF983127 REB983089:REB983127 RNX983089:RNX983127 RXT983089:RXT983127 SHP983089:SHP983127 SRL983089:SRL983127 TBH983089:TBH983127 TLD983089:TLD983127 TUZ983089:TUZ983127 UEV983089:UEV983127 UOR983089:UOR983127 UYN983089:UYN983127 VIJ983089:VIJ983127 VSF983089:VSF983127 WCB983089:WCB983127 WLX983089:WLX983127 WVT983089:WVT983127 L79:L81 JH79:JH81 TD79:TD81 ACZ79:ACZ81 AMV79:AMV81 AWR79:AWR81 BGN79:BGN81 BQJ79:BQJ81 CAF79:CAF81 CKB79:CKB81 CTX79:CTX81 DDT79:DDT81 DNP79:DNP81 DXL79:DXL81 EHH79:EHH81 ERD79:ERD81 FAZ79:FAZ81 FKV79:FKV81 FUR79:FUR81 GEN79:GEN81 GOJ79:GOJ81 GYF79:GYF81 HIB79:HIB81 HRX79:HRX81 IBT79:IBT81 ILP79:ILP81 IVL79:IVL81 JFH79:JFH81 JPD79:JPD81 JYZ79:JYZ81 KIV79:KIV81 KSR79:KSR81 LCN79:LCN81 LMJ79:LMJ81 LWF79:LWF81 MGB79:MGB81 MPX79:MPX81 MZT79:MZT81 NJP79:NJP81 NTL79:NTL81 ODH79:ODH81 OND79:OND81 OWZ79:OWZ81 PGV79:PGV81 PQR79:PQR81 QAN79:QAN81 QKJ79:QKJ81 QUF79:QUF81 REB79:REB81 RNX79:RNX81 RXT79:RXT81 SHP79:SHP81 SRL79:SRL81 TBH79:TBH81 TLD79:TLD81 TUZ79:TUZ81 UEV79:UEV81 UOR79:UOR81 UYN79:UYN81 VIJ79:VIJ81 VSF79:VSF81 WCB79:WCB81 WLX79:WLX81 WVT79:WVT81 L65571:L65578 JH65571:JH65578 TD65571:TD65578 ACZ65571:ACZ65578 AMV65571:AMV65578 AWR65571:AWR65578 BGN65571:BGN65578 BQJ65571:BQJ65578 CAF65571:CAF65578 CKB65571:CKB65578 CTX65571:CTX65578 DDT65571:DDT65578 DNP65571:DNP65578 DXL65571:DXL65578 EHH65571:EHH65578 ERD65571:ERD65578 FAZ65571:FAZ65578 FKV65571:FKV65578 FUR65571:FUR65578 GEN65571:GEN65578 GOJ65571:GOJ65578 GYF65571:GYF65578 HIB65571:HIB65578 HRX65571:HRX65578 IBT65571:IBT65578 ILP65571:ILP65578 IVL65571:IVL65578 JFH65571:JFH65578 JPD65571:JPD65578 JYZ65571:JYZ65578 KIV65571:KIV65578 KSR65571:KSR65578 LCN65571:LCN65578 LMJ65571:LMJ65578 LWF65571:LWF65578 MGB65571:MGB65578 MPX65571:MPX65578 MZT65571:MZT65578 NJP65571:NJP65578 NTL65571:NTL65578 ODH65571:ODH65578 OND65571:OND65578 OWZ65571:OWZ65578 PGV65571:PGV65578 PQR65571:PQR65578 QAN65571:QAN65578 QKJ65571:QKJ65578 QUF65571:QUF65578 REB65571:REB65578 RNX65571:RNX65578 RXT65571:RXT65578 SHP65571:SHP65578 SRL65571:SRL65578 TBH65571:TBH65578 TLD65571:TLD65578 TUZ65571:TUZ65578 UEV65571:UEV65578 UOR65571:UOR65578 UYN65571:UYN65578 VIJ65571:VIJ65578 VSF65571:VSF65578 WCB65571:WCB65578 WLX65571:WLX65578 WVT65571:WVT65578 L131107:L131114 JH131107:JH131114 TD131107:TD131114 ACZ131107:ACZ131114 AMV131107:AMV131114 AWR131107:AWR131114 BGN131107:BGN131114 BQJ131107:BQJ131114 CAF131107:CAF131114 CKB131107:CKB131114 CTX131107:CTX131114 DDT131107:DDT131114 DNP131107:DNP131114 DXL131107:DXL131114 EHH131107:EHH131114 ERD131107:ERD131114 FAZ131107:FAZ131114 FKV131107:FKV131114 FUR131107:FUR131114 GEN131107:GEN131114 GOJ131107:GOJ131114 GYF131107:GYF131114 HIB131107:HIB131114 HRX131107:HRX131114 IBT131107:IBT131114 ILP131107:ILP131114 IVL131107:IVL131114 JFH131107:JFH131114 JPD131107:JPD131114 JYZ131107:JYZ131114 KIV131107:KIV131114 KSR131107:KSR131114 LCN131107:LCN131114 LMJ131107:LMJ131114 LWF131107:LWF131114 MGB131107:MGB131114 MPX131107:MPX131114 MZT131107:MZT131114 NJP131107:NJP131114 NTL131107:NTL131114 ODH131107:ODH131114 OND131107:OND131114 OWZ131107:OWZ131114 PGV131107:PGV131114 PQR131107:PQR131114 QAN131107:QAN131114 QKJ131107:QKJ131114 QUF131107:QUF131114 REB131107:REB131114 RNX131107:RNX131114 RXT131107:RXT131114 SHP131107:SHP131114 SRL131107:SRL131114 TBH131107:TBH131114 TLD131107:TLD131114 TUZ131107:TUZ131114 UEV131107:UEV131114 UOR131107:UOR131114 UYN131107:UYN131114 VIJ131107:VIJ131114 VSF131107:VSF131114 WCB131107:WCB131114 WLX131107:WLX131114 WVT131107:WVT131114 L196643:L196650 JH196643:JH196650 TD196643:TD196650 ACZ196643:ACZ196650 AMV196643:AMV196650 AWR196643:AWR196650 BGN196643:BGN196650 BQJ196643:BQJ196650 CAF196643:CAF196650 CKB196643:CKB196650 CTX196643:CTX196650 DDT196643:DDT196650 DNP196643:DNP196650 DXL196643:DXL196650 EHH196643:EHH196650 ERD196643:ERD196650 FAZ196643:FAZ196650 FKV196643:FKV196650 FUR196643:FUR196650 GEN196643:GEN196650 GOJ196643:GOJ196650 GYF196643:GYF196650 HIB196643:HIB196650 HRX196643:HRX196650 IBT196643:IBT196650 ILP196643:ILP196650 IVL196643:IVL196650 JFH196643:JFH196650 JPD196643:JPD196650 JYZ196643:JYZ196650 KIV196643:KIV196650 KSR196643:KSR196650 LCN196643:LCN196650 LMJ196643:LMJ196650 LWF196643:LWF196650 MGB196643:MGB196650 MPX196643:MPX196650 MZT196643:MZT196650 NJP196643:NJP196650 NTL196643:NTL196650 ODH196643:ODH196650 OND196643:OND196650 OWZ196643:OWZ196650 PGV196643:PGV196650 PQR196643:PQR196650 QAN196643:QAN196650 QKJ196643:QKJ196650 QUF196643:QUF196650 REB196643:REB196650 RNX196643:RNX196650 RXT196643:RXT196650 SHP196643:SHP196650 SRL196643:SRL196650 TBH196643:TBH196650 TLD196643:TLD196650 TUZ196643:TUZ196650 UEV196643:UEV196650 UOR196643:UOR196650 UYN196643:UYN196650 VIJ196643:VIJ196650 VSF196643:VSF196650 WCB196643:WCB196650 WLX196643:WLX196650 WVT196643:WVT196650 L262179:L262186 JH262179:JH262186 TD262179:TD262186 ACZ262179:ACZ262186 AMV262179:AMV262186 AWR262179:AWR262186 BGN262179:BGN262186 BQJ262179:BQJ262186 CAF262179:CAF262186 CKB262179:CKB262186 CTX262179:CTX262186 DDT262179:DDT262186 DNP262179:DNP262186 DXL262179:DXL262186 EHH262179:EHH262186 ERD262179:ERD262186 FAZ262179:FAZ262186 FKV262179:FKV262186 FUR262179:FUR262186 GEN262179:GEN262186 GOJ262179:GOJ262186 GYF262179:GYF262186 HIB262179:HIB262186 HRX262179:HRX262186 IBT262179:IBT262186 ILP262179:ILP262186 IVL262179:IVL262186 JFH262179:JFH262186 JPD262179:JPD262186 JYZ262179:JYZ262186 KIV262179:KIV262186 KSR262179:KSR262186 LCN262179:LCN262186 LMJ262179:LMJ262186 LWF262179:LWF262186 MGB262179:MGB262186 MPX262179:MPX262186 MZT262179:MZT262186 NJP262179:NJP262186 NTL262179:NTL262186 ODH262179:ODH262186 OND262179:OND262186 OWZ262179:OWZ262186 PGV262179:PGV262186 PQR262179:PQR262186 QAN262179:QAN262186 QKJ262179:QKJ262186 QUF262179:QUF262186 REB262179:REB262186 RNX262179:RNX262186 RXT262179:RXT262186 SHP262179:SHP262186 SRL262179:SRL262186 TBH262179:TBH262186 TLD262179:TLD262186 TUZ262179:TUZ262186 UEV262179:UEV262186 UOR262179:UOR262186 UYN262179:UYN262186 VIJ262179:VIJ262186 VSF262179:VSF262186 WCB262179:WCB262186 WLX262179:WLX262186 WVT262179:WVT262186 L327715:L327722 JH327715:JH327722 TD327715:TD327722 ACZ327715:ACZ327722 AMV327715:AMV327722 AWR327715:AWR327722 BGN327715:BGN327722 BQJ327715:BQJ327722 CAF327715:CAF327722 CKB327715:CKB327722 CTX327715:CTX327722 DDT327715:DDT327722 DNP327715:DNP327722 DXL327715:DXL327722 EHH327715:EHH327722 ERD327715:ERD327722 FAZ327715:FAZ327722 FKV327715:FKV327722 FUR327715:FUR327722 GEN327715:GEN327722 GOJ327715:GOJ327722 GYF327715:GYF327722 HIB327715:HIB327722 HRX327715:HRX327722 IBT327715:IBT327722 ILP327715:ILP327722 IVL327715:IVL327722 JFH327715:JFH327722 JPD327715:JPD327722 JYZ327715:JYZ327722 KIV327715:KIV327722 KSR327715:KSR327722 LCN327715:LCN327722 LMJ327715:LMJ327722 LWF327715:LWF327722 MGB327715:MGB327722 MPX327715:MPX327722 MZT327715:MZT327722 NJP327715:NJP327722 NTL327715:NTL327722 ODH327715:ODH327722 OND327715:OND327722 OWZ327715:OWZ327722 PGV327715:PGV327722 PQR327715:PQR327722 QAN327715:QAN327722 QKJ327715:QKJ327722 QUF327715:QUF327722 REB327715:REB327722 RNX327715:RNX327722 RXT327715:RXT327722 SHP327715:SHP327722 SRL327715:SRL327722 TBH327715:TBH327722 TLD327715:TLD327722 TUZ327715:TUZ327722 UEV327715:UEV327722 UOR327715:UOR327722 UYN327715:UYN327722 VIJ327715:VIJ327722 VSF327715:VSF327722 WCB327715:WCB327722 WLX327715:WLX327722 WVT327715:WVT327722 L393251:L393258 JH393251:JH393258 TD393251:TD393258 ACZ393251:ACZ393258 AMV393251:AMV393258 AWR393251:AWR393258 BGN393251:BGN393258 BQJ393251:BQJ393258 CAF393251:CAF393258 CKB393251:CKB393258 CTX393251:CTX393258 DDT393251:DDT393258 DNP393251:DNP393258 DXL393251:DXL393258 EHH393251:EHH393258 ERD393251:ERD393258 FAZ393251:FAZ393258 FKV393251:FKV393258 FUR393251:FUR393258 GEN393251:GEN393258 GOJ393251:GOJ393258 GYF393251:GYF393258 HIB393251:HIB393258 HRX393251:HRX393258 IBT393251:IBT393258 ILP393251:ILP393258 IVL393251:IVL393258 JFH393251:JFH393258 JPD393251:JPD393258 JYZ393251:JYZ393258 KIV393251:KIV393258 KSR393251:KSR393258 LCN393251:LCN393258 LMJ393251:LMJ393258 LWF393251:LWF393258 MGB393251:MGB393258 MPX393251:MPX393258 MZT393251:MZT393258 NJP393251:NJP393258 NTL393251:NTL393258 ODH393251:ODH393258 OND393251:OND393258 OWZ393251:OWZ393258 PGV393251:PGV393258 PQR393251:PQR393258 QAN393251:QAN393258 QKJ393251:QKJ393258 QUF393251:QUF393258 REB393251:REB393258 RNX393251:RNX393258 RXT393251:RXT393258 SHP393251:SHP393258 SRL393251:SRL393258 TBH393251:TBH393258 TLD393251:TLD393258 TUZ393251:TUZ393258 UEV393251:UEV393258 UOR393251:UOR393258 UYN393251:UYN393258 VIJ393251:VIJ393258 VSF393251:VSF393258 WCB393251:WCB393258 WLX393251:WLX393258 WVT393251:WVT393258 L458787:L458794 JH458787:JH458794 TD458787:TD458794 ACZ458787:ACZ458794 AMV458787:AMV458794 AWR458787:AWR458794 BGN458787:BGN458794 BQJ458787:BQJ458794 CAF458787:CAF458794 CKB458787:CKB458794 CTX458787:CTX458794 DDT458787:DDT458794 DNP458787:DNP458794 DXL458787:DXL458794 EHH458787:EHH458794 ERD458787:ERD458794 FAZ458787:FAZ458794 FKV458787:FKV458794 FUR458787:FUR458794 GEN458787:GEN458794 GOJ458787:GOJ458794 GYF458787:GYF458794 HIB458787:HIB458794 HRX458787:HRX458794 IBT458787:IBT458794 ILP458787:ILP458794 IVL458787:IVL458794 JFH458787:JFH458794 JPD458787:JPD458794 JYZ458787:JYZ458794 KIV458787:KIV458794 KSR458787:KSR458794 LCN458787:LCN458794 LMJ458787:LMJ458794 LWF458787:LWF458794 MGB458787:MGB458794 MPX458787:MPX458794 MZT458787:MZT458794 NJP458787:NJP458794 NTL458787:NTL458794 ODH458787:ODH458794 OND458787:OND458794 OWZ458787:OWZ458794 PGV458787:PGV458794 PQR458787:PQR458794 QAN458787:QAN458794 QKJ458787:QKJ458794 QUF458787:QUF458794 REB458787:REB458794 RNX458787:RNX458794 RXT458787:RXT458794 SHP458787:SHP458794 SRL458787:SRL458794 TBH458787:TBH458794 TLD458787:TLD458794 TUZ458787:TUZ458794 UEV458787:UEV458794 UOR458787:UOR458794 UYN458787:UYN458794 VIJ458787:VIJ458794 VSF458787:VSF458794 WCB458787:WCB458794 WLX458787:WLX458794 WVT458787:WVT458794 L524323:L524330 JH524323:JH524330 TD524323:TD524330 ACZ524323:ACZ524330 AMV524323:AMV524330 AWR524323:AWR524330 BGN524323:BGN524330 BQJ524323:BQJ524330 CAF524323:CAF524330 CKB524323:CKB524330 CTX524323:CTX524330 DDT524323:DDT524330 DNP524323:DNP524330 DXL524323:DXL524330 EHH524323:EHH524330 ERD524323:ERD524330 FAZ524323:FAZ524330 FKV524323:FKV524330 FUR524323:FUR524330 GEN524323:GEN524330 GOJ524323:GOJ524330 GYF524323:GYF524330 HIB524323:HIB524330 HRX524323:HRX524330 IBT524323:IBT524330 ILP524323:ILP524330 IVL524323:IVL524330 JFH524323:JFH524330 JPD524323:JPD524330 JYZ524323:JYZ524330 KIV524323:KIV524330 KSR524323:KSR524330 LCN524323:LCN524330 LMJ524323:LMJ524330 LWF524323:LWF524330 MGB524323:MGB524330 MPX524323:MPX524330 MZT524323:MZT524330 NJP524323:NJP524330 NTL524323:NTL524330 ODH524323:ODH524330 OND524323:OND524330 OWZ524323:OWZ524330 PGV524323:PGV524330 PQR524323:PQR524330 QAN524323:QAN524330 QKJ524323:QKJ524330 QUF524323:QUF524330 REB524323:REB524330 RNX524323:RNX524330 RXT524323:RXT524330 SHP524323:SHP524330 SRL524323:SRL524330 TBH524323:TBH524330 TLD524323:TLD524330 TUZ524323:TUZ524330 UEV524323:UEV524330 UOR524323:UOR524330 UYN524323:UYN524330 VIJ524323:VIJ524330 VSF524323:VSF524330 WCB524323:WCB524330 WLX524323:WLX524330 WVT524323:WVT524330 L589859:L589866 JH589859:JH589866 TD589859:TD589866 ACZ589859:ACZ589866 AMV589859:AMV589866 AWR589859:AWR589866 BGN589859:BGN589866 BQJ589859:BQJ589866 CAF589859:CAF589866 CKB589859:CKB589866 CTX589859:CTX589866 DDT589859:DDT589866 DNP589859:DNP589866 DXL589859:DXL589866 EHH589859:EHH589866 ERD589859:ERD589866 FAZ589859:FAZ589866 FKV589859:FKV589866 FUR589859:FUR589866 GEN589859:GEN589866 GOJ589859:GOJ589866 GYF589859:GYF589866 HIB589859:HIB589866 HRX589859:HRX589866 IBT589859:IBT589866 ILP589859:ILP589866 IVL589859:IVL589866 JFH589859:JFH589866 JPD589859:JPD589866 JYZ589859:JYZ589866 KIV589859:KIV589866 KSR589859:KSR589866 LCN589859:LCN589866 LMJ589859:LMJ589866 LWF589859:LWF589866 MGB589859:MGB589866 MPX589859:MPX589866 MZT589859:MZT589866 NJP589859:NJP589866 NTL589859:NTL589866 ODH589859:ODH589866 OND589859:OND589866 OWZ589859:OWZ589866 PGV589859:PGV589866 PQR589859:PQR589866 QAN589859:QAN589866 QKJ589859:QKJ589866 QUF589859:QUF589866 REB589859:REB589866 RNX589859:RNX589866 RXT589859:RXT589866 SHP589859:SHP589866 SRL589859:SRL589866 TBH589859:TBH589866 TLD589859:TLD589866 TUZ589859:TUZ589866 UEV589859:UEV589866 UOR589859:UOR589866 UYN589859:UYN589866 VIJ589859:VIJ589866 VSF589859:VSF589866 WCB589859:WCB589866 WLX589859:WLX589866 WVT589859:WVT589866 L655395:L655402 JH655395:JH655402 TD655395:TD655402 ACZ655395:ACZ655402 AMV655395:AMV655402 AWR655395:AWR655402 BGN655395:BGN655402 BQJ655395:BQJ655402 CAF655395:CAF655402 CKB655395:CKB655402 CTX655395:CTX655402 DDT655395:DDT655402 DNP655395:DNP655402 DXL655395:DXL655402 EHH655395:EHH655402 ERD655395:ERD655402 FAZ655395:FAZ655402 FKV655395:FKV655402 FUR655395:FUR655402 GEN655395:GEN655402 GOJ655395:GOJ655402 GYF655395:GYF655402 HIB655395:HIB655402 HRX655395:HRX655402 IBT655395:IBT655402 ILP655395:ILP655402 IVL655395:IVL655402 JFH655395:JFH655402 JPD655395:JPD655402 JYZ655395:JYZ655402 KIV655395:KIV655402 KSR655395:KSR655402 LCN655395:LCN655402 LMJ655395:LMJ655402 LWF655395:LWF655402 MGB655395:MGB655402 MPX655395:MPX655402 MZT655395:MZT655402 NJP655395:NJP655402 NTL655395:NTL655402 ODH655395:ODH655402 OND655395:OND655402 OWZ655395:OWZ655402 PGV655395:PGV655402 PQR655395:PQR655402 QAN655395:QAN655402 QKJ655395:QKJ655402 QUF655395:QUF655402 REB655395:REB655402 RNX655395:RNX655402 RXT655395:RXT655402 SHP655395:SHP655402 SRL655395:SRL655402 TBH655395:TBH655402 TLD655395:TLD655402 TUZ655395:TUZ655402 UEV655395:UEV655402 UOR655395:UOR655402 UYN655395:UYN655402 VIJ655395:VIJ655402 VSF655395:VSF655402 WCB655395:WCB655402 WLX655395:WLX655402 WVT655395:WVT655402 L720931:L720938 JH720931:JH720938 TD720931:TD720938 ACZ720931:ACZ720938 AMV720931:AMV720938 AWR720931:AWR720938 BGN720931:BGN720938 BQJ720931:BQJ720938 CAF720931:CAF720938 CKB720931:CKB720938 CTX720931:CTX720938 DDT720931:DDT720938 DNP720931:DNP720938 DXL720931:DXL720938 EHH720931:EHH720938 ERD720931:ERD720938 FAZ720931:FAZ720938 FKV720931:FKV720938 FUR720931:FUR720938 GEN720931:GEN720938 GOJ720931:GOJ720938 GYF720931:GYF720938 HIB720931:HIB720938 HRX720931:HRX720938 IBT720931:IBT720938 ILP720931:ILP720938 IVL720931:IVL720938 JFH720931:JFH720938 JPD720931:JPD720938 JYZ720931:JYZ720938 KIV720931:KIV720938 KSR720931:KSR720938 LCN720931:LCN720938 LMJ720931:LMJ720938 LWF720931:LWF720938 MGB720931:MGB720938 MPX720931:MPX720938 MZT720931:MZT720938 NJP720931:NJP720938 NTL720931:NTL720938 ODH720931:ODH720938 OND720931:OND720938 OWZ720931:OWZ720938 PGV720931:PGV720938 PQR720931:PQR720938 QAN720931:QAN720938 QKJ720931:QKJ720938 QUF720931:QUF720938 REB720931:REB720938 RNX720931:RNX720938 RXT720931:RXT720938 SHP720931:SHP720938 SRL720931:SRL720938 TBH720931:TBH720938 TLD720931:TLD720938 TUZ720931:TUZ720938 UEV720931:UEV720938 UOR720931:UOR720938 UYN720931:UYN720938 VIJ720931:VIJ720938 VSF720931:VSF720938 WCB720931:WCB720938 WLX720931:WLX720938 WVT720931:WVT720938 L786467:L786474 JH786467:JH786474 TD786467:TD786474 ACZ786467:ACZ786474 AMV786467:AMV786474 AWR786467:AWR786474 BGN786467:BGN786474 BQJ786467:BQJ786474 CAF786467:CAF786474 CKB786467:CKB786474 CTX786467:CTX786474 DDT786467:DDT786474 DNP786467:DNP786474 DXL786467:DXL786474 EHH786467:EHH786474 ERD786467:ERD786474 FAZ786467:FAZ786474 FKV786467:FKV786474 FUR786467:FUR786474 GEN786467:GEN786474 GOJ786467:GOJ786474 GYF786467:GYF786474 HIB786467:HIB786474 HRX786467:HRX786474 IBT786467:IBT786474 ILP786467:ILP786474 IVL786467:IVL786474 JFH786467:JFH786474 JPD786467:JPD786474 JYZ786467:JYZ786474 KIV786467:KIV786474 KSR786467:KSR786474 LCN786467:LCN786474 LMJ786467:LMJ786474 LWF786467:LWF786474 MGB786467:MGB786474 MPX786467:MPX786474 MZT786467:MZT786474 NJP786467:NJP786474 NTL786467:NTL786474 ODH786467:ODH786474 OND786467:OND786474 OWZ786467:OWZ786474 PGV786467:PGV786474 PQR786467:PQR786474 QAN786467:QAN786474 QKJ786467:QKJ786474 QUF786467:QUF786474 REB786467:REB786474 RNX786467:RNX786474 RXT786467:RXT786474 SHP786467:SHP786474 SRL786467:SRL786474 TBH786467:TBH786474 TLD786467:TLD786474 TUZ786467:TUZ786474 UEV786467:UEV786474 UOR786467:UOR786474 UYN786467:UYN786474 VIJ786467:VIJ786474 VSF786467:VSF786474 WCB786467:WCB786474 WLX786467:WLX786474 WVT786467:WVT786474 L852003:L852010 JH852003:JH852010 TD852003:TD852010 ACZ852003:ACZ852010 AMV852003:AMV852010 AWR852003:AWR852010 BGN852003:BGN852010 BQJ852003:BQJ852010 CAF852003:CAF852010 CKB852003:CKB852010 CTX852003:CTX852010 DDT852003:DDT852010 DNP852003:DNP852010 DXL852003:DXL852010 EHH852003:EHH852010 ERD852003:ERD852010 FAZ852003:FAZ852010 FKV852003:FKV852010 FUR852003:FUR852010 GEN852003:GEN852010 GOJ852003:GOJ852010 GYF852003:GYF852010 HIB852003:HIB852010 HRX852003:HRX852010 IBT852003:IBT852010 ILP852003:ILP852010 IVL852003:IVL852010 JFH852003:JFH852010 JPD852003:JPD852010 JYZ852003:JYZ852010 KIV852003:KIV852010 KSR852003:KSR852010 LCN852003:LCN852010 LMJ852003:LMJ852010 LWF852003:LWF852010 MGB852003:MGB852010 MPX852003:MPX852010 MZT852003:MZT852010 NJP852003:NJP852010 NTL852003:NTL852010 ODH852003:ODH852010 OND852003:OND852010 OWZ852003:OWZ852010 PGV852003:PGV852010 PQR852003:PQR852010 QAN852003:QAN852010 QKJ852003:QKJ852010 QUF852003:QUF852010 REB852003:REB852010 RNX852003:RNX852010 RXT852003:RXT852010 SHP852003:SHP852010 SRL852003:SRL852010 TBH852003:TBH852010 TLD852003:TLD852010 TUZ852003:TUZ852010 UEV852003:UEV852010 UOR852003:UOR852010 UYN852003:UYN852010 VIJ852003:VIJ852010 VSF852003:VSF852010 WCB852003:WCB852010 WLX852003:WLX852010 WVT852003:WVT852010 L917539:L917546 JH917539:JH917546 TD917539:TD917546 ACZ917539:ACZ917546 AMV917539:AMV917546 AWR917539:AWR917546 BGN917539:BGN917546 BQJ917539:BQJ917546 CAF917539:CAF917546 CKB917539:CKB917546 CTX917539:CTX917546 DDT917539:DDT917546 DNP917539:DNP917546 DXL917539:DXL917546 EHH917539:EHH917546 ERD917539:ERD917546 FAZ917539:FAZ917546 FKV917539:FKV917546 FUR917539:FUR917546 GEN917539:GEN917546 GOJ917539:GOJ917546 GYF917539:GYF917546 HIB917539:HIB917546 HRX917539:HRX917546 IBT917539:IBT917546 ILP917539:ILP917546 IVL917539:IVL917546 JFH917539:JFH917546 JPD917539:JPD917546 JYZ917539:JYZ917546 KIV917539:KIV917546 KSR917539:KSR917546 LCN917539:LCN917546 LMJ917539:LMJ917546 LWF917539:LWF917546 MGB917539:MGB917546 MPX917539:MPX917546 MZT917539:MZT917546 NJP917539:NJP917546 NTL917539:NTL917546 ODH917539:ODH917546 OND917539:OND917546 OWZ917539:OWZ917546 PGV917539:PGV917546 PQR917539:PQR917546 QAN917539:QAN917546 QKJ917539:QKJ917546 QUF917539:QUF917546 REB917539:REB917546 RNX917539:RNX917546 RXT917539:RXT917546 SHP917539:SHP917546 SRL917539:SRL917546 TBH917539:TBH917546 TLD917539:TLD917546 TUZ917539:TUZ917546 UEV917539:UEV917546 UOR917539:UOR917546 UYN917539:UYN917546 VIJ917539:VIJ917546 VSF917539:VSF917546 WCB917539:WCB917546 WLX917539:WLX917546 WVT917539:WVT917546 L983075:L983082 JH983075:JH983082 TD983075:TD983082 ACZ983075:ACZ983082 AMV983075:AMV983082 AWR983075:AWR983082 BGN983075:BGN983082 BQJ983075:BQJ983082 CAF983075:CAF983082 CKB983075:CKB983082 CTX983075:CTX983082 DDT983075:DDT983082 DNP983075:DNP983082 DXL983075:DXL983082 EHH983075:EHH983082 ERD983075:ERD983082 FAZ983075:FAZ983082 FKV983075:FKV983082 FUR983075:FUR983082 GEN983075:GEN983082 GOJ983075:GOJ983082 GYF983075:GYF983082 HIB983075:HIB983082 HRX983075:HRX983082 IBT983075:IBT983082 ILP983075:ILP983082 IVL983075:IVL983082 JFH983075:JFH983082 JPD983075:JPD983082 JYZ983075:JYZ983082 KIV983075:KIV983082 KSR983075:KSR983082 LCN983075:LCN983082 LMJ983075:LMJ983082 LWF983075:LWF983082 MGB983075:MGB983082 MPX983075:MPX983082 MZT983075:MZT983082 NJP983075:NJP983082 NTL983075:NTL983082 ODH983075:ODH983082 OND983075:OND983082 OWZ983075:OWZ983082 PGV983075:PGV983082 PQR983075:PQR983082 QAN983075:QAN983082 QKJ983075:QKJ983082 QUF983075:QUF983082 REB983075:REB983082 RNX983075:RNX983082 RXT983075:RXT983082 SHP983075:SHP983082 SRL983075:SRL983082 TBH983075:TBH983082 TLD983075:TLD983082 TUZ983075:TUZ983082 UEV983075:UEV983082 UOR983075:UOR983082 UYN983075:UYN983082 VIJ983075:VIJ983082 VSF983075:VSF983082 WCB983075:WCB983082 WLX983075:WLX983082 WVT983075:WVT983082">
      <formula1>$H$147:$H$152</formula1>
    </dataValidation>
    <dataValidation type="list" allowBlank="1" showInputMessage="1" showErrorMessage="1" sqref="K87:K88 JG87:JG88 TC87:TC88 ACY87:ACY88 AMU87:AMU88 AWQ87:AWQ88 BGM87:BGM88 BQI87:BQI88 CAE87:CAE88 CKA87:CKA88 CTW87:CTW88 DDS87:DDS88 DNO87:DNO88 DXK87:DXK88 EHG87:EHG88 ERC87:ERC88 FAY87:FAY88 FKU87:FKU88 FUQ87:FUQ88 GEM87:GEM88 GOI87:GOI88 GYE87:GYE88 HIA87:HIA88 HRW87:HRW88 IBS87:IBS88 ILO87:ILO88 IVK87:IVK88 JFG87:JFG88 JPC87:JPC88 JYY87:JYY88 KIU87:KIU88 KSQ87:KSQ88 LCM87:LCM88 LMI87:LMI88 LWE87:LWE88 MGA87:MGA88 MPW87:MPW88 MZS87:MZS88 NJO87:NJO88 NTK87:NTK88 ODG87:ODG88 ONC87:ONC88 OWY87:OWY88 PGU87:PGU88 PQQ87:PQQ88 QAM87:QAM88 QKI87:QKI88 QUE87:QUE88 REA87:REA88 RNW87:RNW88 RXS87:RXS88 SHO87:SHO88 SRK87:SRK88 TBG87:TBG88 TLC87:TLC88 TUY87:TUY88 UEU87:UEU88 UOQ87:UOQ88 UYM87:UYM88 VII87:VII88 VSE87:VSE88 WCA87:WCA88 WLW87:WLW88 WVS87:WVS88 K65585:K65623 JG65585:JG65623 TC65585:TC65623 ACY65585:ACY65623 AMU65585:AMU65623 AWQ65585:AWQ65623 BGM65585:BGM65623 BQI65585:BQI65623 CAE65585:CAE65623 CKA65585:CKA65623 CTW65585:CTW65623 DDS65585:DDS65623 DNO65585:DNO65623 DXK65585:DXK65623 EHG65585:EHG65623 ERC65585:ERC65623 FAY65585:FAY65623 FKU65585:FKU65623 FUQ65585:FUQ65623 GEM65585:GEM65623 GOI65585:GOI65623 GYE65585:GYE65623 HIA65585:HIA65623 HRW65585:HRW65623 IBS65585:IBS65623 ILO65585:ILO65623 IVK65585:IVK65623 JFG65585:JFG65623 JPC65585:JPC65623 JYY65585:JYY65623 KIU65585:KIU65623 KSQ65585:KSQ65623 LCM65585:LCM65623 LMI65585:LMI65623 LWE65585:LWE65623 MGA65585:MGA65623 MPW65585:MPW65623 MZS65585:MZS65623 NJO65585:NJO65623 NTK65585:NTK65623 ODG65585:ODG65623 ONC65585:ONC65623 OWY65585:OWY65623 PGU65585:PGU65623 PQQ65585:PQQ65623 QAM65585:QAM65623 QKI65585:QKI65623 QUE65585:QUE65623 REA65585:REA65623 RNW65585:RNW65623 RXS65585:RXS65623 SHO65585:SHO65623 SRK65585:SRK65623 TBG65585:TBG65623 TLC65585:TLC65623 TUY65585:TUY65623 UEU65585:UEU65623 UOQ65585:UOQ65623 UYM65585:UYM65623 VII65585:VII65623 VSE65585:VSE65623 WCA65585:WCA65623 WLW65585:WLW65623 WVS65585:WVS65623 K131121:K131159 JG131121:JG131159 TC131121:TC131159 ACY131121:ACY131159 AMU131121:AMU131159 AWQ131121:AWQ131159 BGM131121:BGM131159 BQI131121:BQI131159 CAE131121:CAE131159 CKA131121:CKA131159 CTW131121:CTW131159 DDS131121:DDS131159 DNO131121:DNO131159 DXK131121:DXK131159 EHG131121:EHG131159 ERC131121:ERC131159 FAY131121:FAY131159 FKU131121:FKU131159 FUQ131121:FUQ131159 GEM131121:GEM131159 GOI131121:GOI131159 GYE131121:GYE131159 HIA131121:HIA131159 HRW131121:HRW131159 IBS131121:IBS131159 ILO131121:ILO131159 IVK131121:IVK131159 JFG131121:JFG131159 JPC131121:JPC131159 JYY131121:JYY131159 KIU131121:KIU131159 KSQ131121:KSQ131159 LCM131121:LCM131159 LMI131121:LMI131159 LWE131121:LWE131159 MGA131121:MGA131159 MPW131121:MPW131159 MZS131121:MZS131159 NJO131121:NJO131159 NTK131121:NTK131159 ODG131121:ODG131159 ONC131121:ONC131159 OWY131121:OWY131159 PGU131121:PGU131159 PQQ131121:PQQ131159 QAM131121:QAM131159 QKI131121:QKI131159 QUE131121:QUE131159 REA131121:REA131159 RNW131121:RNW131159 RXS131121:RXS131159 SHO131121:SHO131159 SRK131121:SRK131159 TBG131121:TBG131159 TLC131121:TLC131159 TUY131121:TUY131159 UEU131121:UEU131159 UOQ131121:UOQ131159 UYM131121:UYM131159 VII131121:VII131159 VSE131121:VSE131159 WCA131121:WCA131159 WLW131121:WLW131159 WVS131121:WVS131159 K196657:K196695 JG196657:JG196695 TC196657:TC196695 ACY196657:ACY196695 AMU196657:AMU196695 AWQ196657:AWQ196695 BGM196657:BGM196695 BQI196657:BQI196695 CAE196657:CAE196695 CKA196657:CKA196695 CTW196657:CTW196695 DDS196657:DDS196695 DNO196657:DNO196695 DXK196657:DXK196695 EHG196657:EHG196695 ERC196657:ERC196695 FAY196657:FAY196695 FKU196657:FKU196695 FUQ196657:FUQ196695 GEM196657:GEM196695 GOI196657:GOI196695 GYE196657:GYE196695 HIA196657:HIA196695 HRW196657:HRW196695 IBS196657:IBS196695 ILO196657:ILO196695 IVK196657:IVK196695 JFG196657:JFG196695 JPC196657:JPC196695 JYY196657:JYY196695 KIU196657:KIU196695 KSQ196657:KSQ196695 LCM196657:LCM196695 LMI196657:LMI196695 LWE196657:LWE196695 MGA196657:MGA196695 MPW196657:MPW196695 MZS196657:MZS196695 NJO196657:NJO196695 NTK196657:NTK196695 ODG196657:ODG196695 ONC196657:ONC196695 OWY196657:OWY196695 PGU196657:PGU196695 PQQ196657:PQQ196695 QAM196657:QAM196695 QKI196657:QKI196695 QUE196657:QUE196695 REA196657:REA196695 RNW196657:RNW196695 RXS196657:RXS196695 SHO196657:SHO196695 SRK196657:SRK196695 TBG196657:TBG196695 TLC196657:TLC196695 TUY196657:TUY196695 UEU196657:UEU196695 UOQ196657:UOQ196695 UYM196657:UYM196695 VII196657:VII196695 VSE196657:VSE196695 WCA196657:WCA196695 WLW196657:WLW196695 WVS196657:WVS196695 K262193:K262231 JG262193:JG262231 TC262193:TC262231 ACY262193:ACY262231 AMU262193:AMU262231 AWQ262193:AWQ262231 BGM262193:BGM262231 BQI262193:BQI262231 CAE262193:CAE262231 CKA262193:CKA262231 CTW262193:CTW262231 DDS262193:DDS262231 DNO262193:DNO262231 DXK262193:DXK262231 EHG262193:EHG262231 ERC262193:ERC262231 FAY262193:FAY262231 FKU262193:FKU262231 FUQ262193:FUQ262231 GEM262193:GEM262231 GOI262193:GOI262231 GYE262193:GYE262231 HIA262193:HIA262231 HRW262193:HRW262231 IBS262193:IBS262231 ILO262193:ILO262231 IVK262193:IVK262231 JFG262193:JFG262231 JPC262193:JPC262231 JYY262193:JYY262231 KIU262193:KIU262231 KSQ262193:KSQ262231 LCM262193:LCM262231 LMI262193:LMI262231 LWE262193:LWE262231 MGA262193:MGA262231 MPW262193:MPW262231 MZS262193:MZS262231 NJO262193:NJO262231 NTK262193:NTK262231 ODG262193:ODG262231 ONC262193:ONC262231 OWY262193:OWY262231 PGU262193:PGU262231 PQQ262193:PQQ262231 QAM262193:QAM262231 QKI262193:QKI262231 QUE262193:QUE262231 REA262193:REA262231 RNW262193:RNW262231 RXS262193:RXS262231 SHO262193:SHO262231 SRK262193:SRK262231 TBG262193:TBG262231 TLC262193:TLC262231 TUY262193:TUY262231 UEU262193:UEU262231 UOQ262193:UOQ262231 UYM262193:UYM262231 VII262193:VII262231 VSE262193:VSE262231 WCA262193:WCA262231 WLW262193:WLW262231 WVS262193:WVS262231 K327729:K327767 JG327729:JG327767 TC327729:TC327767 ACY327729:ACY327767 AMU327729:AMU327767 AWQ327729:AWQ327767 BGM327729:BGM327767 BQI327729:BQI327767 CAE327729:CAE327767 CKA327729:CKA327767 CTW327729:CTW327767 DDS327729:DDS327767 DNO327729:DNO327767 DXK327729:DXK327767 EHG327729:EHG327767 ERC327729:ERC327767 FAY327729:FAY327767 FKU327729:FKU327767 FUQ327729:FUQ327767 GEM327729:GEM327767 GOI327729:GOI327767 GYE327729:GYE327767 HIA327729:HIA327767 HRW327729:HRW327767 IBS327729:IBS327767 ILO327729:ILO327767 IVK327729:IVK327767 JFG327729:JFG327767 JPC327729:JPC327767 JYY327729:JYY327767 KIU327729:KIU327767 KSQ327729:KSQ327767 LCM327729:LCM327767 LMI327729:LMI327767 LWE327729:LWE327767 MGA327729:MGA327767 MPW327729:MPW327767 MZS327729:MZS327767 NJO327729:NJO327767 NTK327729:NTK327767 ODG327729:ODG327767 ONC327729:ONC327767 OWY327729:OWY327767 PGU327729:PGU327767 PQQ327729:PQQ327767 QAM327729:QAM327767 QKI327729:QKI327767 QUE327729:QUE327767 REA327729:REA327767 RNW327729:RNW327767 RXS327729:RXS327767 SHO327729:SHO327767 SRK327729:SRK327767 TBG327729:TBG327767 TLC327729:TLC327767 TUY327729:TUY327767 UEU327729:UEU327767 UOQ327729:UOQ327767 UYM327729:UYM327767 VII327729:VII327767 VSE327729:VSE327767 WCA327729:WCA327767 WLW327729:WLW327767 WVS327729:WVS327767 K393265:K393303 JG393265:JG393303 TC393265:TC393303 ACY393265:ACY393303 AMU393265:AMU393303 AWQ393265:AWQ393303 BGM393265:BGM393303 BQI393265:BQI393303 CAE393265:CAE393303 CKA393265:CKA393303 CTW393265:CTW393303 DDS393265:DDS393303 DNO393265:DNO393303 DXK393265:DXK393303 EHG393265:EHG393303 ERC393265:ERC393303 FAY393265:FAY393303 FKU393265:FKU393303 FUQ393265:FUQ393303 GEM393265:GEM393303 GOI393265:GOI393303 GYE393265:GYE393303 HIA393265:HIA393303 HRW393265:HRW393303 IBS393265:IBS393303 ILO393265:ILO393303 IVK393265:IVK393303 JFG393265:JFG393303 JPC393265:JPC393303 JYY393265:JYY393303 KIU393265:KIU393303 KSQ393265:KSQ393303 LCM393265:LCM393303 LMI393265:LMI393303 LWE393265:LWE393303 MGA393265:MGA393303 MPW393265:MPW393303 MZS393265:MZS393303 NJO393265:NJO393303 NTK393265:NTK393303 ODG393265:ODG393303 ONC393265:ONC393303 OWY393265:OWY393303 PGU393265:PGU393303 PQQ393265:PQQ393303 QAM393265:QAM393303 QKI393265:QKI393303 QUE393265:QUE393303 REA393265:REA393303 RNW393265:RNW393303 RXS393265:RXS393303 SHO393265:SHO393303 SRK393265:SRK393303 TBG393265:TBG393303 TLC393265:TLC393303 TUY393265:TUY393303 UEU393265:UEU393303 UOQ393265:UOQ393303 UYM393265:UYM393303 VII393265:VII393303 VSE393265:VSE393303 WCA393265:WCA393303 WLW393265:WLW393303 WVS393265:WVS393303 K458801:K458839 JG458801:JG458839 TC458801:TC458839 ACY458801:ACY458839 AMU458801:AMU458839 AWQ458801:AWQ458839 BGM458801:BGM458839 BQI458801:BQI458839 CAE458801:CAE458839 CKA458801:CKA458839 CTW458801:CTW458839 DDS458801:DDS458839 DNO458801:DNO458839 DXK458801:DXK458839 EHG458801:EHG458839 ERC458801:ERC458839 FAY458801:FAY458839 FKU458801:FKU458839 FUQ458801:FUQ458839 GEM458801:GEM458839 GOI458801:GOI458839 GYE458801:GYE458839 HIA458801:HIA458839 HRW458801:HRW458839 IBS458801:IBS458839 ILO458801:ILO458839 IVK458801:IVK458839 JFG458801:JFG458839 JPC458801:JPC458839 JYY458801:JYY458839 KIU458801:KIU458839 KSQ458801:KSQ458839 LCM458801:LCM458839 LMI458801:LMI458839 LWE458801:LWE458839 MGA458801:MGA458839 MPW458801:MPW458839 MZS458801:MZS458839 NJO458801:NJO458839 NTK458801:NTK458839 ODG458801:ODG458839 ONC458801:ONC458839 OWY458801:OWY458839 PGU458801:PGU458839 PQQ458801:PQQ458839 QAM458801:QAM458839 QKI458801:QKI458839 QUE458801:QUE458839 REA458801:REA458839 RNW458801:RNW458839 RXS458801:RXS458839 SHO458801:SHO458839 SRK458801:SRK458839 TBG458801:TBG458839 TLC458801:TLC458839 TUY458801:TUY458839 UEU458801:UEU458839 UOQ458801:UOQ458839 UYM458801:UYM458839 VII458801:VII458839 VSE458801:VSE458839 WCA458801:WCA458839 WLW458801:WLW458839 WVS458801:WVS458839 K524337:K524375 JG524337:JG524375 TC524337:TC524375 ACY524337:ACY524375 AMU524337:AMU524375 AWQ524337:AWQ524375 BGM524337:BGM524375 BQI524337:BQI524375 CAE524337:CAE524375 CKA524337:CKA524375 CTW524337:CTW524375 DDS524337:DDS524375 DNO524337:DNO524375 DXK524337:DXK524375 EHG524337:EHG524375 ERC524337:ERC524375 FAY524337:FAY524375 FKU524337:FKU524375 FUQ524337:FUQ524375 GEM524337:GEM524375 GOI524337:GOI524375 GYE524337:GYE524375 HIA524337:HIA524375 HRW524337:HRW524375 IBS524337:IBS524375 ILO524337:ILO524375 IVK524337:IVK524375 JFG524337:JFG524375 JPC524337:JPC524375 JYY524337:JYY524375 KIU524337:KIU524375 KSQ524337:KSQ524375 LCM524337:LCM524375 LMI524337:LMI524375 LWE524337:LWE524375 MGA524337:MGA524375 MPW524337:MPW524375 MZS524337:MZS524375 NJO524337:NJO524375 NTK524337:NTK524375 ODG524337:ODG524375 ONC524337:ONC524375 OWY524337:OWY524375 PGU524337:PGU524375 PQQ524337:PQQ524375 QAM524337:QAM524375 QKI524337:QKI524375 QUE524337:QUE524375 REA524337:REA524375 RNW524337:RNW524375 RXS524337:RXS524375 SHO524337:SHO524375 SRK524337:SRK524375 TBG524337:TBG524375 TLC524337:TLC524375 TUY524337:TUY524375 UEU524337:UEU524375 UOQ524337:UOQ524375 UYM524337:UYM524375 VII524337:VII524375 VSE524337:VSE524375 WCA524337:WCA524375 WLW524337:WLW524375 WVS524337:WVS524375 K589873:K589911 JG589873:JG589911 TC589873:TC589911 ACY589873:ACY589911 AMU589873:AMU589911 AWQ589873:AWQ589911 BGM589873:BGM589911 BQI589873:BQI589911 CAE589873:CAE589911 CKA589873:CKA589911 CTW589873:CTW589911 DDS589873:DDS589911 DNO589873:DNO589911 DXK589873:DXK589911 EHG589873:EHG589911 ERC589873:ERC589911 FAY589873:FAY589911 FKU589873:FKU589911 FUQ589873:FUQ589911 GEM589873:GEM589911 GOI589873:GOI589911 GYE589873:GYE589911 HIA589873:HIA589911 HRW589873:HRW589911 IBS589873:IBS589911 ILO589873:ILO589911 IVK589873:IVK589911 JFG589873:JFG589911 JPC589873:JPC589911 JYY589873:JYY589911 KIU589873:KIU589911 KSQ589873:KSQ589911 LCM589873:LCM589911 LMI589873:LMI589911 LWE589873:LWE589911 MGA589873:MGA589911 MPW589873:MPW589911 MZS589873:MZS589911 NJO589873:NJO589911 NTK589873:NTK589911 ODG589873:ODG589911 ONC589873:ONC589911 OWY589873:OWY589911 PGU589873:PGU589911 PQQ589873:PQQ589911 QAM589873:QAM589911 QKI589873:QKI589911 QUE589873:QUE589911 REA589873:REA589911 RNW589873:RNW589911 RXS589873:RXS589911 SHO589873:SHO589911 SRK589873:SRK589911 TBG589873:TBG589911 TLC589873:TLC589911 TUY589873:TUY589911 UEU589873:UEU589911 UOQ589873:UOQ589911 UYM589873:UYM589911 VII589873:VII589911 VSE589873:VSE589911 WCA589873:WCA589911 WLW589873:WLW589911 WVS589873:WVS589911 K655409:K655447 JG655409:JG655447 TC655409:TC655447 ACY655409:ACY655447 AMU655409:AMU655447 AWQ655409:AWQ655447 BGM655409:BGM655447 BQI655409:BQI655447 CAE655409:CAE655447 CKA655409:CKA655447 CTW655409:CTW655447 DDS655409:DDS655447 DNO655409:DNO655447 DXK655409:DXK655447 EHG655409:EHG655447 ERC655409:ERC655447 FAY655409:FAY655447 FKU655409:FKU655447 FUQ655409:FUQ655447 GEM655409:GEM655447 GOI655409:GOI655447 GYE655409:GYE655447 HIA655409:HIA655447 HRW655409:HRW655447 IBS655409:IBS655447 ILO655409:ILO655447 IVK655409:IVK655447 JFG655409:JFG655447 JPC655409:JPC655447 JYY655409:JYY655447 KIU655409:KIU655447 KSQ655409:KSQ655447 LCM655409:LCM655447 LMI655409:LMI655447 LWE655409:LWE655447 MGA655409:MGA655447 MPW655409:MPW655447 MZS655409:MZS655447 NJO655409:NJO655447 NTK655409:NTK655447 ODG655409:ODG655447 ONC655409:ONC655447 OWY655409:OWY655447 PGU655409:PGU655447 PQQ655409:PQQ655447 QAM655409:QAM655447 QKI655409:QKI655447 QUE655409:QUE655447 REA655409:REA655447 RNW655409:RNW655447 RXS655409:RXS655447 SHO655409:SHO655447 SRK655409:SRK655447 TBG655409:TBG655447 TLC655409:TLC655447 TUY655409:TUY655447 UEU655409:UEU655447 UOQ655409:UOQ655447 UYM655409:UYM655447 VII655409:VII655447 VSE655409:VSE655447 WCA655409:WCA655447 WLW655409:WLW655447 WVS655409:WVS655447 K720945:K720983 JG720945:JG720983 TC720945:TC720983 ACY720945:ACY720983 AMU720945:AMU720983 AWQ720945:AWQ720983 BGM720945:BGM720983 BQI720945:BQI720983 CAE720945:CAE720983 CKA720945:CKA720983 CTW720945:CTW720983 DDS720945:DDS720983 DNO720945:DNO720983 DXK720945:DXK720983 EHG720945:EHG720983 ERC720945:ERC720983 FAY720945:FAY720983 FKU720945:FKU720983 FUQ720945:FUQ720983 GEM720945:GEM720983 GOI720945:GOI720983 GYE720945:GYE720983 HIA720945:HIA720983 HRW720945:HRW720983 IBS720945:IBS720983 ILO720945:ILO720983 IVK720945:IVK720983 JFG720945:JFG720983 JPC720945:JPC720983 JYY720945:JYY720983 KIU720945:KIU720983 KSQ720945:KSQ720983 LCM720945:LCM720983 LMI720945:LMI720983 LWE720945:LWE720983 MGA720945:MGA720983 MPW720945:MPW720983 MZS720945:MZS720983 NJO720945:NJO720983 NTK720945:NTK720983 ODG720945:ODG720983 ONC720945:ONC720983 OWY720945:OWY720983 PGU720945:PGU720983 PQQ720945:PQQ720983 QAM720945:QAM720983 QKI720945:QKI720983 QUE720945:QUE720983 REA720945:REA720983 RNW720945:RNW720983 RXS720945:RXS720983 SHO720945:SHO720983 SRK720945:SRK720983 TBG720945:TBG720983 TLC720945:TLC720983 TUY720945:TUY720983 UEU720945:UEU720983 UOQ720945:UOQ720983 UYM720945:UYM720983 VII720945:VII720983 VSE720945:VSE720983 WCA720945:WCA720983 WLW720945:WLW720983 WVS720945:WVS720983 K786481:K786519 JG786481:JG786519 TC786481:TC786519 ACY786481:ACY786519 AMU786481:AMU786519 AWQ786481:AWQ786519 BGM786481:BGM786519 BQI786481:BQI786519 CAE786481:CAE786519 CKA786481:CKA786519 CTW786481:CTW786519 DDS786481:DDS786519 DNO786481:DNO786519 DXK786481:DXK786519 EHG786481:EHG786519 ERC786481:ERC786519 FAY786481:FAY786519 FKU786481:FKU786519 FUQ786481:FUQ786519 GEM786481:GEM786519 GOI786481:GOI786519 GYE786481:GYE786519 HIA786481:HIA786519 HRW786481:HRW786519 IBS786481:IBS786519 ILO786481:ILO786519 IVK786481:IVK786519 JFG786481:JFG786519 JPC786481:JPC786519 JYY786481:JYY786519 KIU786481:KIU786519 KSQ786481:KSQ786519 LCM786481:LCM786519 LMI786481:LMI786519 LWE786481:LWE786519 MGA786481:MGA786519 MPW786481:MPW786519 MZS786481:MZS786519 NJO786481:NJO786519 NTK786481:NTK786519 ODG786481:ODG786519 ONC786481:ONC786519 OWY786481:OWY786519 PGU786481:PGU786519 PQQ786481:PQQ786519 QAM786481:QAM786519 QKI786481:QKI786519 QUE786481:QUE786519 REA786481:REA786519 RNW786481:RNW786519 RXS786481:RXS786519 SHO786481:SHO786519 SRK786481:SRK786519 TBG786481:TBG786519 TLC786481:TLC786519 TUY786481:TUY786519 UEU786481:UEU786519 UOQ786481:UOQ786519 UYM786481:UYM786519 VII786481:VII786519 VSE786481:VSE786519 WCA786481:WCA786519 WLW786481:WLW786519 WVS786481:WVS786519 K852017:K852055 JG852017:JG852055 TC852017:TC852055 ACY852017:ACY852055 AMU852017:AMU852055 AWQ852017:AWQ852055 BGM852017:BGM852055 BQI852017:BQI852055 CAE852017:CAE852055 CKA852017:CKA852055 CTW852017:CTW852055 DDS852017:DDS852055 DNO852017:DNO852055 DXK852017:DXK852055 EHG852017:EHG852055 ERC852017:ERC852055 FAY852017:FAY852055 FKU852017:FKU852055 FUQ852017:FUQ852055 GEM852017:GEM852055 GOI852017:GOI852055 GYE852017:GYE852055 HIA852017:HIA852055 HRW852017:HRW852055 IBS852017:IBS852055 ILO852017:ILO852055 IVK852017:IVK852055 JFG852017:JFG852055 JPC852017:JPC852055 JYY852017:JYY852055 KIU852017:KIU852055 KSQ852017:KSQ852055 LCM852017:LCM852055 LMI852017:LMI852055 LWE852017:LWE852055 MGA852017:MGA852055 MPW852017:MPW852055 MZS852017:MZS852055 NJO852017:NJO852055 NTK852017:NTK852055 ODG852017:ODG852055 ONC852017:ONC852055 OWY852017:OWY852055 PGU852017:PGU852055 PQQ852017:PQQ852055 QAM852017:QAM852055 QKI852017:QKI852055 QUE852017:QUE852055 REA852017:REA852055 RNW852017:RNW852055 RXS852017:RXS852055 SHO852017:SHO852055 SRK852017:SRK852055 TBG852017:TBG852055 TLC852017:TLC852055 TUY852017:TUY852055 UEU852017:UEU852055 UOQ852017:UOQ852055 UYM852017:UYM852055 VII852017:VII852055 VSE852017:VSE852055 WCA852017:WCA852055 WLW852017:WLW852055 WVS852017:WVS852055 K917553:K917591 JG917553:JG917591 TC917553:TC917591 ACY917553:ACY917591 AMU917553:AMU917591 AWQ917553:AWQ917591 BGM917553:BGM917591 BQI917553:BQI917591 CAE917553:CAE917591 CKA917553:CKA917591 CTW917553:CTW917591 DDS917553:DDS917591 DNO917553:DNO917591 DXK917553:DXK917591 EHG917553:EHG917591 ERC917553:ERC917591 FAY917553:FAY917591 FKU917553:FKU917591 FUQ917553:FUQ917591 GEM917553:GEM917591 GOI917553:GOI917591 GYE917553:GYE917591 HIA917553:HIA917591 HRW917553:HRW917591 IBS917553:IBS917591 ILO917553:ILO917591 IVK917553:IVK917591 JFG917553:JFG917591 JPC917553:JPC917591 JYY917553:JYY917591 KIU917553:KIU917591 KSQ917553:KSQ917591 LCM917553:LCM917591 LMI917553:LMI917591 LWE917553:LWE917591 MGA917553:MGA917591 MPW917553:MPW917591 MZS917553:MZS917591 NJO917553:NJO917591 NTK917553:NTK917591 ODG917553:ODG917591 ONC917553:ONC917591 OWY917553:OWY917591 PGU917553:PGU917591 PQQ917553:PQQ917591 QAM917553:QAM917591 QKI917553:QKI917591 QUE917553:QUE917591 REA917553:REA917591 RNW917553:RNW917591 RXS917553:RXS917591 SHO917553:SHO917591 SRK917553:SRK917591 TBG917553:TBG917591 TLC917553:TLC917591 TUY917553:TUY917591 UEU917553:UEU917591 UOQ917553:UOQ917591 UYM917553:UYM917591 VII917553:VII917591 VSE917553:VSE917591 WCA917553:WCA917591 WLW917553:WLW917591 WVS917553:WVS917591 K983089:K983127 JG983089:JG983127 TC983089:TC983127 ACY983089:ACY983127 AMU983089:AMU983127 AWQ983089:AWQ983127 BGM983089:BGM983127 BQI983089:BQI983127 CAE983089:CAE983127 CKA983089:CKA983127 CTW983089:CTW983127 DDS983089:DDS983127 DNO983089:DNO983127 DXK983089:DXK983127 EHG983089:EHG983127 ERC983089:ERC983127 FAY983089:FAY983127 FKU983089:FKU983127 FUQ983089:FUQ983127 GEM983089:GEM983127 GOI983089:GOI983127 GYE983089:GYE983127 HIA983089:HIA983127 HRW983089:HRW983127 IBS983089:IBS983127 ILO983089:ILO983127 IVK983089:IVK983127 JFG983089:JFG983127 JPC983089:JPC983127 JYY983089:JYY983127 KIU983089:KIU983127 KSQ983089:KSQ983127 LCM983089:LCM983127 LMI983089:LMI983127 LWE983089:LWE983127 MGA983089:MGA983127 MPW983089:MPW983127 MZS983089:MZS983127 NJO983089:NJO983127 NTK983089:NTK983127 ODG983089:ODG983127 ONC983089:ONC983127 OWY983089:OWY983127 PGU983089:PGU983127 PQQ983089:PQQ983127 QAM983089:QAM983127 QKI983089:QKI983127 QUE983089:QUE983127 REA983089:REA983127 RNW983089:RNW983127 RXS983089:RXS983127 SHO983089:SHO983127 SRK983089:SRK983127 TBG983089:TBG983127 TLC983089:TLC983127 TUY983089:TUY983127 UEU983089:UEU983127 UOQ983089:UOQ983127 UYM983089:UYM983127 VII983089:VII983127 VSE983089:VSE983127 WCA983089:WCA983127 WLW983089:WLW983127 WVS983089:WVS983127 K79:K81 JG79:JG81 TC79:TC81 ACY79:ACY81 AMU79:AMU81 AWQ79:AWQ81 BGM79:BGM81 BQI79:BQI81 CAE79:CAE81 CKA79:CKA81 CTW79:CTW81 DDS79:DDS81 DNO79:DNO81 DXK79:DXK81 EHG79:EHG81 ERC79:ERC81 FAY79:FAY81 FKU79:FKU81 FUQ79:FUQ81 GEM79:GEM81 GOI79:GOI81 GYE79:GYE81 HIA79:HIA81 HRW79:HRW81 IBS79:IBS81 ILO79:ILO81 IVK79:IVK81 JFG79:JFG81 JPC79:JPC81 JYY79:JYY81 KIU79:KIU81 KSQ79:KSQ81 LCM79:LCM81 LMI79:LMI81 LWE79:LWE81 MGA79:MGA81 MPW79:MPW81 MZS79:MZS81 NJO79:NJO81 NTK79:NTK81 ODG79:ODG81 ONC79:ONC81 OWY79:OWY81 PGU79:PGU81 PQQ79:PQQ81 QAM79:QAM81 QKI79:QKI81 QUE79:QUE81 REA79:REA81 RNW79:RNW81 RXS79:RXS81 SHO79:SHO81 SRK79:SRK81 TBG79:TBG81 TLC79:TLC81 TUY79:TUY81 UEU79:UEU81 UOQ79:UOQ81 UYM79:UYM81 VII79:VII81 VSE79:VSE81 WCA79:WCA81 WLW79:WLW81 WVS79:WVS81 K65571:K65578 JG65571:JG65578 TC65571:TC65578 ACY65571:ACY65578 AMU65571:AMU65578 AWQ65571:AWQ65578 BGM65571:BGM65578 BQI65571:BQI65578 CAE65571:CAE65578 CKA65571:CKA65578 CTW65571:CTW65578 DDS65571:DDS65578 DNO65571:DNO65578 DXK65571:DXK65578 EHG65571:EHG65578 ERC65571:ERC65578 FAY65571:FAY65578 FKU65571:FKU65578 FUQ65571:FUQ65578 GEM65571:GEM65578 GOI65571:GOI65578 GYE65571:GYE65578 HIA65571:HIA65578 HRW65571:HRW65578 IBS65571:IBS65578 ILO65571:ILO65578 IVK65571:IVK65578 JFG65571:JFG65578 JPC65571:JPC65578 JYY65571:JYY65578 KIU65571:KIU65578 KSQ65571:KSQ65578 LCM65571:LCM65578 LMI65571:LMI65578 LWE65571:LWE65578 MGA65571:MGA65578 MPW65571:MPW65578 MZS65571:MZS65578 NJO65571:NJO65578 NTK65571:NTK65578 ODG65571:ODG65578 ONC65571:ONC65578 OWY65571:OWY65578 PGU65571:PGU65578 PQQ65571:PQQ65578 QAM65571:QAM65578 QKI65571:QKI65578 QUE65571:QUE65578 REA65571:REA65578 RNW65571:RNW65578 RXS65571:RXS65578 SHO65571:SHO65578 SRK65571:SRK65578 TBG65571:TBG65578 TLC65571:TLC65578 TUY65571:TUY65578 UEU65571:UEU65578 UOQ65571:UOQ65578 UYM65571:UYM65578 VII65571:VII65578 VSE65571:VSE65578 WCA65571:WCA65578 WLW65571:WLW65578 WVS65571:WVS65578 K131107:K131114 JG131107:JG131114 TC131107:TC131114 ACY131107:ACY131114 AMU131107:AMU131114 AWQ131107:AWQ131114 BGM131107:BGM131114 BQI131107:BQI131114 CAE131107:CAE131114 CKA131107:CKA131114 CTW131107:CTW131114 DDS131107:DDS131114 DNO131107:DNO131114 DXK131107:DXK131114 EHG131107:EHG131114 ERC131107:ERC131114 FAY131107:FAY131114 FKU131107:FKU131114 FUQ131107:FUQ131114 GEM131107:GEM131114 GOI131107:GOI131114 GYE131107:GYE131114 HIA131107:HIA131114 HRW131107:HRW131114 IBS131107:IBS131114 ILO131107:ILO131114 IVK131107:IVK131114 JFG131107:JFG131114 JPC131107:JPC131114 JYY131107:JYY131114 KIU131107:KIU131114 KSQ131107:KSQ131114 LCM131107:LCM131114 LMI131107:LMI131114 LWE131107:LWE131114 MGA131107:MGA131114 MPW131107:MPW131114 MZS131107:MZS131114 NJO131107:NJO131114 NTK131107:NTK131114 ODG131107:ODG131114 ONC131107:ONC131114 OWY131107:OWY131114 PGU131107:PGU131114 PQQ131107:PQQ131114 QAM131107:QAM131114 QKI131107:QKI131114 QUE131107:QUE131114 REA131107:REA131114 RNW131107:RNW131114 RXS131107:RXS131114 SHO131107:SHO131114 SRK131107:SRK131114 TBG131107:TBG131114 TLC131107:TLC131114 TUY131107:TUY131114 UEU131107:UEU131114 UOQ131107:UOQ131114 UYM131107:UYM131114 VII131107:VII131114 VSE131107:VSE131114 WCA131107:WCA131114 WLW131107:WLW131114 WVS131107:WVS131114 K196643:K196650 JG196643:JG196650 TC196643:TC196650 ACY196643:ACY196650 AMU196643:AMU196650 AWQ196643:AWQ196650 BGM196643:BGM196650 BQI196643:BQI196650 CAE196643:CAE196650 CKA196643:CKA196650 CTW196643:CTW196650 DDS196643:DDS196650 DNO196643:DNO196650 DXK196643:DXK196650 EHG196643:EHG196650 ERC196643:ERC196650 FAY196643:FAY196650 FKU196643:FKU196650 FUQ196643:FUQ196650 GEM196643:GEM196650 GOI196643:GOI196650 GYE196643:GYE196650 HIA196643:HIA196650 HRW196643:HRW196650 IBS196643:IBS196650 ILO196643:ILO196650 IVK196643:IVK196650 JFG196643:JFG196650 JPC196643:JPC196650 JYY196643:JYY196650 KIU196643:KIU196650 KSQ196643:KSQ196650 LCM196643:LCM196650 LMI196643:LMI196650 LWE196643:LWE196650 MGA196643:MGA196650 MPW196643:MPW196650 MZS196643:MZS196650 NJO196643:NJO196650 NTK196643:NTK196650 ODG196643:ODG196650 ONC196643:ONC196650 OWY196643:OWY196650 PGU196643:PGU196650 PQQ196643:PQQ196650 QAM196643:QAM196650 QKI196643:QKI196650 QUE196643:QUE196650 REA196643:REA196650 RNW196643:RNW196650 RXS196643:RXS196650 SHO196643:SHO196650 SRK196643:SRK196650 TBG196643:TBG196650 TLC196643:TLC196650 TUY196643:TUY196650 UEU196643:UEU196650 UOQ196643:UOQ196650 UYM196643:UYM196650 VII196643:VII196650 VSE196643:VSE196650 WCA196643:WCA196650 WLW196643:WLW196650 WVS196643:WVS196650 K262179:K262186 JG262179:JG262186 TC262179:TC262186 ACY262179:ACY262186 AMU262179:AMU262186 AWQ262179:AWQ262186 BGM262179:BGM262186 BQI262179:BQI262186 CAE262179:CAE262186 CKA262179:CKA262186 CTW262179:CTW262186 DDS262179:DDS262186 DNO262179:DNO262186 DXK262179:DXK262186 EHG262179:EHG262186 ERC262179:ERC262186 FAY262179:FAY262186 FKU262179:FKU262186 FUQ262179:FUQ262186 GEM262179:GEM262186 GOI262179:GOI262186 GYE262179:GYE262186 HIA262179:HIA262186 HRW262179:HRW262186 IBS262179:IBS262186 ILO262179:ILO262186 IVK262179:IVK262186 JFG262179:JFG262186 JPC262179:JPC262186 JYY262179:JYY262186 KIU262179:KIU262186 KSQ262179:KSQ262186 LCM262179:LCM262186 LMI262179:LMI262186 LWE262179:LWE262186 MGA262179:MGA262186 MPW262179:MPW262186 MZS262179:MZS262186 NJO262179:NJO262186 NTK262179:NTK262186 ODG262179:ODG262186 ONC262179:ONC262186 OWY262179:OWY262186 PGU262179:PGU262186 PQQ262179:PQQ262186 QAM262179:QAM262186 QKI262179:QKI262186 QUE262179:QUE262186 REA262179:REA262186 RNW262179:RNW262186 RXS262179:RXS262186 SHO262179:SHO262186 SRK262179:SRK262186 TBG262179:TBG262186 TLC262179:TLC262186 TUY262179:TUY262186 UEU262179:UEU262186 UOQ262179:UOQ262186 UYM262179:UYM262186 VII262179:VII262186 VSE262179:VSE262186 WCA262179:WCA262186 WLW262179:WLW262186 WVS262179:WVS262186 K327715:K327722 JG327715:JG327722 TC327715:TC327722 ACY327715:ACY327722 AMU327715:AMU327722 AWQ327715:AWQ327722 BGM327715:BGM327722 BQI327715:BQI327722 CAE327715:CAE327722 CKA327715:CKA327722 CTW327715:CTW327722 DDS327715:DDS327722 DNO327715:DNO327722 DXK327715:DXK327722 EHG327715:EHG327722 ERC327715:ERC327722 FAY327715:FAY327722 FKU327715:FKU327722 FUQ327715:FUQ327722 GEM327715:GEM327722 GOI327715:GOI327722 GYE327715:GYE327722 HIA327715:HIA327722 HRW327715:HRW327722 IBS327715:IBS327722 ILO327715:ILO327722 IVK327715:IVK327722 JFG327715:JFG327722 JPC327715:JPC327722 JYY327715:JYY327722 KIU327715:KIU327722 KSQ327715:KSQ327722 LCM327715:LCM327722 LMI327715:LMI327722 LWE327715:LWE327722 MGA327715:MGA327722 MPW327715:MPW327722 MZS327715:MZS327722 NJO327715:NJO327722 NTK327715:NTK327722 ODG327715:ODG327722 ONC327715:ONC327722 OWY327715:OWY327722 PGU327715:PGU327722 PQQ327715:PQQ327722 QAM327715:QAM327722 QKI327715:QKI327722 QUE327715:QUE327722 REA327715:REA327722 RNW327715:RNW327722 RXS327715:RXS327722 SHO327715:SHO327722 SRK327715:SRK327722 TBG327715:TBG327722 TLC327715:TLC327722 TUY327715:TUY327722 UEU327715:UEU327722 UOQ327715:UOQ327722 UYM327715:UYM327722 VII327715:VII327722 VSE327715:VSE327722 WCA327715:WCA327722 WLW327715:WLW327722 WVS327715:WVS327722 K393251:K393258 JG393251:JG393258 TC393251:TC393258 ACY393251:ACY393258 AMU393251:AMU393258 AWQ393251:AWQ393258 BGM393251:BGM393258 BQI393251:BQI393258 CAE393251:CAE393258 CKA393251:CKA393258 CTW393251:CTW393258 DDS393251:DDS393258 DNO393251:DNO393258 DXK393251:DXK393258 EHG393251:EHG393258 ERC393251:ERC393258 FAY393251:FAY393258 FKU393251:FKU393258 FUQ393251:FUQ393258 GEM393251:GEM393258 GOI393251:GOI393258 GYE393251:GYE393258 HIA393251:HIA393258 HRW393251:HRW393258 IBS393251:IBS393258 ILO393251:ILO393258 IVK393251:IVK393258 JFG393251:JFG393258 JPC393251:JPC393258 JYY393251:JYY393258 KIU393251:KIU393258 KSQ393251:KSQ393258 LCM393251:LCM393258 LMI393251:LMI393258 LWE393251:LWE393258 MGA393251:MGA393258 MPW393251:MPW393258 MZS393251:MZS393258 NJO393251:NJO393258 NTK393251:NTK393258 ODG393251:ODG393258 ONC393251:ONC393258 OWY393251:OWY393258 PGU393251:PGU393258 PQQ393251:PQQ393258 QAM393251:QAM393258 QKI393251:QKI393258 QUE393251:QUE393258 REA393251:REA393258 RNW393251:RNW393258 RXS393251:RXS393258 SHO393251:SHO393258 SRK393251:SRK393258 TBG393251:TBG393258 TLC393251:TLC393258 TUY393251:TUY393258 UEU393251:UEU393258 UOQ393251:UOQ393258 UYM393251:UYM393258 VII393251:VII393258 VSE393251:VSE393258 WCA393251:WCA393258 WLW393251:WLW393258 WVS393251:WVS393258 K458787:K458794 JG458787:JG458794 TC458787:TC458794 ACY458787:ACY458794 AMU458787:AMU458794 AWQ458787:AWQ458794 BGM458787:BGM458794 BQI458787:BQI458794 CAE458787:CAE458794 CKA458787:CKA458794 CTW458787:CTW458794 DDS458787:DDS458794 DNO458787:DNO458794 DXK458787:DXK458794 EHG458787:EHG458794 ERC458787:ERC458794 FAY458787:FAY458794 FKU458787:FKU458794 FUQ458787:FUQ458794 GEM458787:GEM458794 GOI458787:GOI458794 GYE458787:GYE458794 HIA458787:HIA458794 HRW458787:HRW458794 IBS458787:IBS458794 ILO458787:ILO458794 IVK458787:IVK458794 JFG458787:JFG458794 JPC458787:JPC458794 JYY458787:JYY458794 KIU458787:KIU458794 KSQ458787:KSQ458794 LCM458787:LCM458794 LMI458787:LMI458794 LWE458787:LWE458794 MGA458787:MGA458794 MPW458787:MPW458794 MZS458787:MZS458794 NJO458787:NJO458794 NTK458787:NTK458794 ODG458787:ODG458794 ONC458787:ONC458794 OWY458787:OWY458794 PGU458787:PGU458794 PQQ458787:PQQ458794 QAM458787:QAM458794 QKI458787:QKI458794 QUE458787:QUE458794 REA458787:REA458794 RNW458787:RNW458794 RXS458787:RXS458794 SHO458787:SHO458794 SRK458787:SRK458794 TBG458787:TBG458794 TLC458787:TLC458794 TUY458787:TUY458794 UEU458787:UEU458794 UOQ458787:UOQ458794 UYM458787:UYM458794 VII458787:VII458794 VSE458787:VSE458794 WCA458787:WCA458794 WLW458787:WLW458794 WVS458787:WVS458794 K524323:K524330 JG524323:JG524330 TC524323:TC524330 ACY524323:ACY524330 AMU524323:AMU524330 AWQ524323:AWQ524330 BGM524323:BGM524330 BQI524323:BQI524330 CAE524323:CAE524330 CKA524323:CKA524330 CTW524323:CTW524330 DDS524323:DDS524330 DNO524323:DNO524330 DXK524323:DXK524330 EHG524323:EHG524330 ERC524323:ERC524330 FAY524323:FAY524330 FKU524323:FKU524330 FUQ524323:FUQ524330 GEM524323:GEM524330 GOI524323:GOI524330 GYE524323:GYE524330 HIA524323:HIA524330 HRW524323:HRW524330 IBS524323:IBS524330 ILO524323:ILO524330 IVK524323:IVK524330 JFG524323:JFG524330 JPC524323:JPC524330 JYY524323:JYY524330 KIU524323:KIU524330 KSQ524323:KSQ524330 LCM524323:LCM524330 LMI524323:LMI524330 LWE524323:LWE524330 MGA524323:MGA524330 MPW524323:MPW524330 MZS524323:MZS524330 NJO524323:NJO524330 NTK524323:NTK524330 ODG524323:ODG524330 ONC524323:ONC524330 OWY524323:OWY524330 PGU524323:PGU524330 PQQ524323:PQQ524330 QAM524323:QAM524330 QKI524323:QKI524330 QUE524323:QUE524330 REA524323:REA524330 RNW524323:RNW524330 RXS524323:RXS524330 SHO524323:SHO524330 SRK524323:SRK524330 TBG524323:TBG524330 TLC524323:TLC524330 TUY524323:TUY524330 UEU524323:UEU524330 UOQ524323:UOQ524330 UYM524323:UYM524330 VII524323:VII524330 VSE524323:VSE524330 WCA524323:WCA524330 WLW524323:WLW524330 WVS524323:WVS524330 K589859:K589866 JG589859:JG589866 TC589859:TC589866 ACY589859:ACY589866 AMU589859:AMU589866 AWQ589859:AWQ589866 BGM589859:BGM589866 BQI589859:BQI589866 CAE589859:CAE589866 CKA589859:CKA589866 CTW589859:CTW589866 DDS589859:DDS589866 DNO589859:DNO589866 DXK589859:DXK589866 EHG589859:EHG589866 ERC589859:ERC589866 FAY589859:FAY589866 FKU589859:FKU589866 FUQ589859:FUQ589866 GEM589859:GEM589866 GOI589859:GOI589866 GYE589859:GYE589866 HIA589859:HIA589866 HRW589859:HRW589866 IBS589859:IBS589866 ILO589859:ILO589866 IVK589859:IVK589866 JFG589859:JFG589866 JPC589859:JPC589866 JYY589859:JYY589866 KIU589859:KIU589866 KSQ589859:KSQ589866 LCM589859:LCM589866 LMI589859:LMI589866 LWE589859:LWE589866 MGA589859:MGA589866 MPW589859:MPW589866 MZS589859:MZS589866 NJO589859:NJO589866 NTK589859:NTK589866 ODG589859:ODG589866 ONC589859:ONC589866 OWY589859:OWY589866 PGU589859:PGU589866 PQQ589859:PQQ589866 QAM589859:QAM589866 QKI589859:QKI589866 QUE589859:QUE589866 REA589859:REA589866 RNW589859:RNW589866 RXS589859:RXS589866 SHO589859:SHO589866 SRK589859:SRK589866 TBG589859:TBG589866 TLC589859:TLC589866 TUY589859:TUY589866 UEU589859:UEU589866 UOQ589859:UOQ589866 UYM589859:UYM589866 VII589859:VII589866 VSE589859:VSE589866 WCA589859:WCA589866 WLW589859:WLW589866 WVS589859:WVS589866 K655395:K655402 JG655395:JG655402 TC655395:TC655402 ACY655395:ACY655402 AMU655395:AMU655402 AWQ655395:AWQ655402 BGM655395:BGM655402 BQI655395:BQI655402 CAE655395:CAE655402 CKA655395:CKA655402 CTW655395:CTW655402 DDS655395:DDS655402 DNO655395:DNO655402 DXK655395:DXK655402 EHG655395:EHG655402 ERC655395:ERC655402 FAY655395:FAY655402 FKU655395:FKU655402 FUQ655395:FUQ655402 GEM655395:GEM655402 GOI655395:GOI655402 GYE655395:GYE655402 HIA655395:HIA655402 HRW655395:HRW655402 IBS655395:IBS655402 ILO655395:ILO655402 IVK655395:IVK655402 JFG655395:JFG655402 JPC655395:JPC655402 JYY655395:JYY655402 KIU655395:KIU655402 KSQ655395:KSQ655402 LCM655395:LCM655402 LMI655395:LMI655402 LWE655395:LWE655402 MGA655395:MGA655402 MPW655395:MPW655402 MZS655395:MZS655402 NJO655395:NJO655402 NTK655395:NTK655402 ODG655395:ODG655402 ONC655395:ONC655402 OWY655395:OWY655402 PGU655395:PGU655402 PQQ655395:PQQ655402 QAM655395:QAM655402 QKI655395:QKI655402 QUE655395:QUE655402 REA655395:REA655402 RNW655395:RNW655402 RXS655395:RXS655402 SHO655395:SHO655402 SRK655395:SRK655402 TBG655395:TBG655402 TLC655395:TLC655402 TUY655395:TUY655402 UEU655395:UEU655402 UOQ655395:UOQ655402 UYM655395:UYM655402 VII655395:VII655402 VSE655395:VSE655402 WCA655395:WCA655402 WLW655395:WLW655402 WVS655395:WVS655402 K720931:K720938 JG720931:JG720938 TC720931:TC720938 ACY720931:ACY720938 AMU720931:AMU720938 AWQ720931:AWQ720938 BGM720931:BGM720938 BQI720931:BQI720938 CAE720931:CAE720938 CKA720931:CKA720938 CTW720931:CTW720938 DDS720931:DDS720938 DNO720931:DNO720938 DXK720931:DXK720938 EHG720931:EHG720938 ERC720931:ERC720938 FAY720931:FAY720938 FKU720931:FKU720938 FUQ720931:FUQ720938 GEM720931:GEM720938 GOI720931:GOI720938 GYE720931:GYE720938 HIA720931:HIA720938 HRW720931:HRW720938 IBS720931:IBS720938 ILO720931:ILO720938 IVK720931:IVK720938 JFG720931:JFG720938 JPC720931:JPC720938 JYY720931:JYY720938 KIU720931:KIU720938 KSQ720931:KSQ720938 LCM720931:LCM720938 LMI720931:LMI720938 LWE720931:LWE720938 MGA720931:MGA720938 MPW720931:MPW720938 MZS720931:MZS720938 NJO720931:NJO720938 NTK720931:NTK720938 ODG720931:ODG720938 ONC720931:ONC720938 OWY720931:OWY720938 PGU720931:PGU720938 PQQ720931:PQQ720938 QAM720931:QAM720938 QKI720931:QKI720938 QUE720931:QUE720938 REA720931:REA720938 RNW720931:RNW720938 RXS720931:RXS720938 SHO720931:SHO720938 SRK720931:SRK720938 TBG720931:TBG720938 TLC720931:TLC720938 TUY720931:TUY720938 UEU720931:UEU720938 UOQ720931:UOQ720938 UYM720931:UYM720938 VII720931:VII720938 VSE720931:VSE720938 WCA720931:WCA720938 WLW720931:WLW720938 WVS720931:WVS720938 K786467:K786474 JG786467:JG786474 TC786467:TC786474 ACY786467:ACY786474 AMU786467:AMU786474 AWQ786467:AWQ786474 BGM786467:BGM786474 BQI786467:BQI786474 CAE786467:CAE786474 CKA786467:CKA786474 CTW786467:CTW786474 DDS786467:DDS786474 DNO786467:DNO786474 DXK786467:DXK786474 EHG786467:EHG786474 ERC786467:ERC786474 FAY786467:FAY786474 FKU786467:FKU786474 FUQ786467:FUQ786474 GEM786467:GEM786474 GOI786467:GOI786474 GYE786467:GYE786474 HIA786467:HIA786474 HRW786467:HRW786474 IBS786467:IBS786474 ILO786467:ILO786474 IVK786467:IVK786474 JFG786467:JFG786474 JPC786467:JPC786474 JYY786467:JYY786474 KIU786467:KIU786474 KSQ786467:KSQ786474 LCM786467:LCM786474 LMI786467:LMI786474 LWE786467:LWE786474 MGA786467:MGA786474 MPW786467:MPW786474 MZS786467:MZS786474 NJO786467:NJO786474 NTK786467:NTK786474 ODG786467:ODG786474 ONC786467:ONC786474 OWY786467:OWY786474 PGU786467:PGU786474 PQQ786467:PQQ786474 QAM786467:QAM786474 QKI786467:QKI786474 QUE786467:QUE786474 REA786467:REA786474 RNW786467:RNW786474 RXS786467:RXS786474 SHO786467:SHO786474 SRK786467:SRK786474 TBG786467:TBG786474 TLC786467:TLC786474 TUY786467:TUY786474 UEU786467:UEU786474 UOQ786467:UOQ786474 UYM786467:UYM786474 VII786467:VII786474 VSE786467:VSE786474 WCA786467:WCA786474 WLW786467:WLW786474 WVS786467:WVS786474 K852003:K852010 JG852003:JG852010 TC852003:TC852010 ACY852003:ACY852010 AMU852003:AMU852010 AWQ852003:AWQ852010 BGM852003:BGM852010 BQI852003:BQI852010 CAE852003:CAE852010 CKA852003:CKA852010 CTW852003:CTW852010 DDS852003:DDS852010 DNO852003:DNO852010 DXK852003:DXK852010 EHG852003:EHG852010 ERC852003:ERC852010 FAY852003:FAY852010 FKU852003:FKU852010 FUQ852003:FUQ852010 GEM852003:GEM852010 GOI852003:GOI852010 GYE852003:GYE852010 HIA852003:HIA852010 HRW852003:HRW852010 IBS852003:IBS852010 ILO852003:ILO852010 IVK852003:IVK852010 JFG852003:JFG852010 JPC852003:JPC852010 JYY852003:JYY852010 KIU852003:KIU852010 KSQ852003:KSQ852010 LCM852003:LCM852010 LMI852003:LMI852010 LWE852003:LWE852010 MGA852003:MGA852010 MPW852003:MPW852010 MZS852003:MZS852010 NJO852003:NJO852010 NTK852003:NTK852010 ODG852003:ODG852010 ONC852003:ONC852010 OWY852003:OWY852010 PGU852003:PGU852010 PQQ852003:PQQ852010 QAM852003:QAM852010 QKI852003:QKI852010 QUE852003:QUE852010 REA852003:REA852010 RNW852003:RNW852010 RXS852003:RXS852010 SHO852003:SHO852010 SRK852003:SRK852010 TBG852003:TBG852010 TLC852003:TLC852010 TUY852003:TUY852010 UEU852003:UEU852010 UOQ852003:UOQ852010 UYM852003:UYM852010 VII852003:VII852010 VSE852003:VSE852010 WCA852003:WCA852010 WLW852003:WLW852010 WVS852003:WVS852010 K917539:K917546 JG917539:JG917546 TC917539:TC917546 ACY917539:ACY917546 AMU917539:AMU917546 AWQ917539:AWQ917546 BGM917539:BGM917546 BQI917539:BQI917546 CAE917539:CAE917546 CKA917539:CKA917546 CTW917539:CTW917546 DDS917539:DDS917546 DNO917539:DNO917546 DXK917539:DXK917546 EHG917539:EHG917546 ERC917539:ERC917546 FAY917539:FAY917546 FKU917539:FKU917546 FUQ917539:FUQ917546 GEM917539:GEM917546 GOI917539:GOI917546 GYE917539:GYE917546 HIA917539:HIA917546 HRW917539:HRW917546 IBS917539:IBS917546 ILO917539:ILO917546 IVK917539:IVK917546 JFG917539:JFG917546 JPC917539:JPC917546 JYY917539:JYY917546 KIU917539:KIU917546 KSQ917539:KSQ917546 LCM917539:LCM917546 LMI917539:LMI917546 LWE917539:LWE917546 MGA917539:MGA917546 MPW917539:MPW917546 MZS917539:MZS917546 NJO917539:NJO917546 NTK917539:NTK917546 ODG917539:ODG917546 ONC917539:ONC917546 OWY917539:OWY917546 PGU917539:PGU917546 PQQ917539:PQQ917546 QAM917539:QAM917546 QKI917539:QKI917546 QUE917539:QUE917546 REA917539:REA917546 RNW917539:RNW917546 RXS917539:RXS917546 SHO917539:SHO917546 SRK917539:SRK917546 TBG917539:TBG917546 TLC917539:TLC917546 TUY917539:TUY917546 UEU917539:UEU917546 UOQ917539:UOQ917546 UYM917539:UYM917546 VII917539:VII917546 VSE917539:VSE917546 WCA917539:WCA917546 WLW917539:WLW917546 WVS917539:WVS917546 K983075:K983082 JG983075:JG983082 TC983075:TC983082 ACY983075:ACY983082 AMU983075:AMU983082 AWQ983075:AWQ983082 BGM983075:BGM983082 BQI983075:BQI983082 CAE983075:CAE983082 CKA983075:CKA983082 CTW983075:CTW983082 DDS983075:DDS983082 DNO983075:DNO983082 DXK983075:DXK983082 EHG983075:EHG983082 ERC983075:ERC983082 FAY983075:FAY983082 FKU983075:FKU983082 FUQ983075:FUQ983082 GEM983075:GEM983082 GOI983075:GOI983082 GYE983075:GYE983082 HIA983075:HIA983082 HRW983075:HRW983082 IBS983075:IBS983082 ILO983075:ILO983082 IVK983075:IVK983082 JFG983075:JFG983082 JPC983075:JPC983082 JYY983075:JYY983082 KIU983075:KIU983082 KSQ983075:KSQ983082 LCM983075:LCM983082 LMI983075:LMI983082 LWE983075:LWE983082 MGA983075:MGA983082 MPW983075:MPW983082 MZS983075:MZS983082 NJO983075:NJO983082 NTK983075:NTK983082 ODG983075:ODG983082 ONC983075:ONC983082 OWY983075:OWY983082 PGU983075:PGU983082 PQQ983075:PQQ983082 QAM983075:QAM983082 QKI983075:QKI983082 QUE983075:QUE983082 REA983075:REA983082 RNW983075:RNW983082 RXS983075:RXS983082 SHO983075:SHO983082 SRK983075:SRK983082 TBG983075:TBG983082 TLC983075:TLC983082 TUY983075:TUY983082 UEU983075:UEU983082 UOQ983075:UOQ983082 UYM983075:UYM983082 VII983075:VII983082 VSE983075:VSE983082 WCA983075:WCA983082 WLW983075:WLW983082 WVS983075:WVS983082">
      <formula1>$J$147:$J$149</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50:E65550 IZ65550:JA65550 SV65550:SW65550 ACR65550:ACS65550 AMN65550:AMO65550 AWJ65550:AWK65550 BGF65550:BGG65550 BQB65550:BQC65550 BZX65550:BZY65550 CJT65550:CJU65550 CTP65550:CTQ65550 DDL65550:DDM65550 DNH65550:DNI65550 DXD65550:DXE65550 EGZ65550:EHA65550 EQV65550:EQW65550 FAR65550:FAS65550 FKN65550:FKO65550 FUJ65550:FUK65550 GEF65550:GEG65550 GOB65550:GOC65550 GXX65550:GXY65550 HHT65550:HHU65550 HRP65550:HRQ65550 IBL65550:IBM65550 ILH65550:ILI65550 IVD65550:IVE65550 JEZ65550:JFA65550 JOV65550:JOW65550 JYR65550:JYS65550 KIN65550:KIO65550 KSJ65550:KSK65550 LCF65550:LCG65550 LMB65550:LMC65550 LVX65550:LVY65550 MFT65550:MFU65550 MPP65550:MPQ65550 MZL65550:MZM65550 NJH65550:NJI65550 NTD65550:NTE65550 OCZ65550:ODA65550 OMV65550:OMW65550 OWR65550:OWS65550 PGN65550:PGO65550 PQJ65550:PQK65550 QAF65550:QAG65550 QKB65550:QKC65550 QTX65550:QTY65550 RDT65550:RDU65550 RNP65550:RNQ65550 RXL65550:RXM65550 SHH65550:SHI65550 SRD65550:SRE65550 TAZ65550:TBA65550 TKV65550:TKW65550 TUR65550:TUS65550 UEN65550:UEO65550 UOJ65550:UOK65550 UYF65550:UYG65550 VIB65550:VIC65550 VRX65550:VRY65550 WBT65550:WBU65550 WLP65550:WLQ65550 WVL65550:WVM65550 D131086:E131086 IZ131086:JA131086 SV131086:SW131086 ACR131086:ACS131086 AMN131086:AMO131086 AWJ131086:AWK131086 BGF131086:BGG131086 BQB131086:BQC131086 BZX131086:BZY131086 CJT131086:CJU131086 CTP131086:CTQ131086 DDL131086:DDM131086 DNH131086:DNI131086 DXD131086:DXE131086 EGZ131086:EHA131086 EQV131086:EQW131086 FAR131086:FAS131086 FKN131086:FKO131086 FUJ131086:FUK131086 GEF131086:GEG131086 GOB131086:GOC131086 GXX131086:GXY131086 HHT131086:HHU131086 HRP131086:HRQ131086 IBL131086:IBM131086 ILH131086:ILI131086 IVD131086:IVE131086 JEZ131086:JFA131086 JOV131086:JOW131086 JYR131086:JYS131086 KIN131086:KIO131086 KSJ131086:KSK131086 LCF131086:LCG131086 LMB131086:LMC131086 LVX131086:LVY131086 MFT131086:MFU131086 MPP131086:MPQ131086 MZL131086:MZM131086 NJH131086:NJI131086 NTD131086:NTE131086 OCZ131086:ODA131086 OMV131086:OMW131086 OWR131086:OWS131086 PGN131086:PGO131086 PQJ131086:PQK131086 QAF131086:QAG131086 QKB131086:QKC131086 QTX131086:QTY131086 RDT131086:RDU131086 RNP131086:RNQ131086 RXL131086:RXM131086 SHH131086:SHI131086 SRD131086:SRE131086 TAZ131086:TBA131086 TKV131086:TKW131086 TUR131086:TUS131086 UEN131086:UEO131086 UOJ131086:UOK131086 UYF131086:UYG131086 VIB131086:VIC131086 VRX131086:VRY131086 WBT131086:WBU131086 WLP131086:WLQ131086 WVL131086:WVM131086 D196622:E196622 IZ196622:JA196622 SV196622:SW196622 ACR196622:ACS196622 AMN196622:AMO196622 AWJ196622:AWK196622 BGF196622:BGG196622 BQB196622:BQC196622 BZX196622:BZY196622 CJT196622:CJU196622 CTP196622:CTQ196622 DDL196622:DDM196622 DNH196622:DNI196622 DXD196622:DXE196622 EGZ196622:EHA196622 EQV196622:EQW196622 FAR196622:FAS196622 FKN196622:FKO196622 FUJ196622:FUK196622 GEF196622:GEG196622 GOB196622:GOC196622 GXX196622:GXY196622 HHT196622:HHU196622 HRP196622:HRQ196622 IBL196622:IBM196622 ILH196622:ILI196622 IVD196622:IVE196622 JEZ196622:JFA196622 JOV196622:JOW196622 JYR196622:JYS196622 KIN196622:KIO196622 KSJ196622:KSK196622 LCF196622:LCG196622 LMB196622:LMC196622 LVX196622:LVY196622 MFT196622:MFU196622 MPP196622:MPQ196622 MZL196622:MZM196622 NJH196622:NJI196622 NTD196622:NTE196622 OCZ196622:ODA196622 OMV196622:OMW196622 OWR196622:OWS196622 PGN196622:PGO196622 PQJ196622:PQK196622 QAF196622:QAG196622 QKB196622:QKC196622 QTX196622:QTY196622 RDT196622:RDU196622 RNP196622:RNQ196622 RXL196622:RXM196622 SHH196622:SHI196622 SRD196622:SRE196622 TAZ196622:TBA196622 TKV196622:TKW196622 TUR196622:TUS196622 UEN196622:UEO196622 UOJ196622:UOK196622 UYF196622:UYG196622 VIB196622:VIC196622 VRX196622:VRY196622 WBT196622:WBU196622 WLP196622:WLQ196622 WVL196622:WVM196622 D262158:E262158 IZ262158:JA262158 SV262158:SW262158 ACR262158:ACS262158 AMN262158:AMO262158 AWJ262158:AWK262158 BGF262158:BGG262158 BQB262158:BQC262158 BZX262158:BZY262158 CJT262158:CJU262158 CTP262158:CTQ262158 DDL262158:DDM262158 DNH262158:DNI262158 DXD262158:DXE262158 EGZ262158:EHA262158 EQV262158:EQW262158 FAR262158:FAS262158 FKN262158:FKO262158 FUJ262158:FUK262158 GEF262158:GEG262158 GOB262158:GOC262158 GXX262158:GXY262158 HHT262158:HHU262158 HRP262158:HRQ262158 IBL262158:IBM262158 ILH262158:ILI262158 IVD262158:IVE262158 JEZ262158:JFA262158 JOV262158:JOW262158 JYR262158:JYS262158 KIN262158:KIO262158 KSJ262158:KSK262158 LCF262158:LCG262158 LMB262158:LMC262158 LVX262158:LVY262158 MFT262158:MFU262158 MPP262158:MPQ262158 MZL262158:MZM262158 NJH262158:NJI262158 NTD262158:NTE262158 OCZ262158:ODA262158 OMV262158:OMW262158 OWR262158:OWS262158 PGN262158:PGO262158 PQJ262158:PQK262158 QAF262158:QAG262158 QKB262158:QKC262158 QTX262158:QTY262158 RDT262158:RDU262158 RNP262158:RNQ262158 RXL262158:RXM262158 SHH262158:SHI262158 SRD262158:SRE262158 TAZ262158:TBA262158 TKV262158:TKW262158 TUR262158:TUS262158 UEN262158:UEO262158 UOJ262158:UOK262158 UYF262158:UYG262158 VIB262158:VIC262158 VRX262158:VRY262158 WBT262158:WBU262158 WLP262158:WLQ262158 WVL262158:WVM262158 D327694:E327694 IZ327694:JA327694 SV327694:SW327694 ACR327694:ACS327694 AMN327694:AMO327694 AWJ327694:AWK327694 BGF327694:BGG327694 BQB327694:BQC327694 BZX327694:BZY327694 CJT327694:CJU327694 CTP327694:CTQ327694 DDL327694:DDM327694 DNH327694:DNI327694 DXD327694:DXE327694 EGZ327694:EHA327694 EQV327694:EQW327694 FAR327694:FAS327694 FKN327694:FKO327694 FUJ327694:FUK327694 GEF327694:GEG327694 GOB327694:GOC327694 GXX327694:GXY327694 HHT327694:HHU327694 HRP327694:HRQ327694 IBL327694:IBM327694 ILH327694:ILI327694 IVD327694:IVE327694 JEZ327694:JFA327694 JOV327694:JOW327694 JYR327694:JYS327694 KIN327694:KIO327694 KSJ327694:KSK327694 LCF327694:LCG327694 LMB327694:LMC327694 LVX327694:LVY327694 MFT327694:MFU327694 MPP327694:MPQ327694 MZL327694:MZM327694 NJH327694:NJI327694 NTD327694:NTE327694 OCZ327694:ODA327694 OMV327694:OMW327694 OWR327694:OWS327694 PGN327694:PGO327694 PQJ327694:PQK327694 QAF327694:QAG327694 QKB327694:QKC327694 QTX327694:QTY327694 RDT327694:RDU327694 RNP327694:RNQ327694 RXL327694:RXM327694 SHH327694:SHI327694 SRD327694:SRE327694 TAZ327694:TBA327694 TKV327694:TKW327694 TUR327694:TUS327694 UEN327694:UEO327694 UOJ327694:UOK327694 UYF327694:UYG327694 VIB327694:VIC327694 VRX327694:VRY327694 WBT327694:WBU327694 WLP327694:WLQ327694 WVL327694:WVM327694 D393230:E393230 IZ393230:JA393230 SV393230:SW393230 ACR393230:ACS393230 AMN393230:AMO393230 AWJ393230:AWK393230 BGF393230:BGG393230 BQB393230:BQC393230 BZX393230:BZY393230 CJT393230:CJU393230 CTP393230:CTQ393230 DDL393230:DDM393230 DNH393230:DNI393230 DXD393230:DXE393230 EGZ393230:EHA393230 EQV393230:EQW393230 FAR393230:FAS393230 FKN393230:FKO393230 FUJ393230:FUK393230 GEF393230:GEG393230 GOB393230:GOC393230 GXX393230:GXY393230 HHT393230:HHU393230 HRP393230:HRQ393230 IBL393230:IBM393230 ILH393230:ILI393230 IVD393230:IVE393230 JEZ393230:JFA393230 JOV393230:JOW393230 JYR393230:JYS393230 KIN393230:KIO393230 KSJ393230:KSK393230 LCF393230:LCG393230 LMB393230:LMC393230 LVX393230:LVY393230 MFT393230:MFU393230 MPP393230:MPQ393230 MZL393230:MZM393230 NJH393230:NJI393230 NTD393230:NTE393230 OCZ393230:ODA393230 OMV393230:OMW393230 OWR393230:OWS393230 PGN393230:PGO393230 PQJ393230:PQK393230 QAF393230:QAG393230 QKB393230:QKC393230 QTX393230:QTY393230 RDT393230:RDU393230 RNP393230:RNQ393230 RXL393230:RXM393230 SHH393230:SHI393230 SRD393230:SRE393230 TAZ393230:TBA393230 TKV393230:TKW393230 TUR393230:TUS393230 UEN393230:UEO393230 UOJ393230:UOK393230 UYF393230:UYG393230 VIB393230:VIC393230 VRX393230:VRY393230 WBT393230:WBU393230 WLP393230:WLQ393230 WVL393230:WVM393230 D458766:E458766 IZ458766:JA458766 SV458766:SW458766 ACR458766:ACS458766 AMN458766:AMO458766 AWJ458766:AWK458766 BGF458766:BGG458766 BQB458766:BQC458766 BZX458766:BZY458766 CJT458766:CJU458766 CTP458766:CTQ458766 DDL458766:DDM458766 DNH458766:DNI458766 DXD458766:DXE458766 EGZ458766:EHA458766 EQV458766:EQW458766 FAR458766:FAS458766 FKN458766:FKO458766 FUJ458766:FUK458766 GEF458766:GEG458766 GOB458766:GOC458766 GXX458766:GXY458766 HHT458766:HHU458766 HRP458766:HRQ458766 IBL458766:IBM458766 ILH458766:ILI458766 IVD458766:IVE458766 JEZ458766:JFA458766 JOV458766:JOW458766 JYR458766:JYS458766 KIN458766:KIO458766 KSJ458766:KSK458766 LCF458766:LCG458766 LMB458766:LMC458766 LVX458766:LVY458766 MFT458766:MFU458766 MPP458766:MPQ458766 MZL458766:MZM458766 NJH458766:NJI458766 NTD458766:NTE458766 OCZ458766:ODA458766 OMV458766:OMW458766 OWR458766:OWS458766 PGN458766:PGO458766 PQJ458766:PQK458766 QAF458766:QAG458766 QKB458766:QKC458766 QTX458766:QTY458766 RDT458766:RDU458766 RNP458766:RNQ458766 RXL458766:RXM458766 SHH458766:SHI458766 SRD458766:SRE458766 TAZ458766:TBA458766 TKV458766:TKW458766 TUR458766:TUS458766 UEN458766:UEO458766 UOJ458766:UOK458766 UYF458766:UYG458766 VIB458766:VIC458766 VRX458766:VRY458766 WBT458766:WBU458766 WLP458766:WLQ458766 WVL458766:WVM458766 D524302:E524302 IZ524302:JA524302 SV524302:SW524302 ACR524302:ACS524302 AMN524302:AMO524302 AWJ524302:AWK524302 BGF524302:BGG524302 BQB524302:BQC524302 BZX524302:BZY524302 CJT524302:CJU524302 CTP524302:CTQ524302 DDL524302:DDM524302 DNH524302:DNI524302 DXD524302:DXE524302 EGZ524302:EHA524302 EQV524302:EQW524302 FAR524302:FAS524302 FKN524302:FKO524302 FUJ524302:FUK524302 GEF524302:GEG524302 GOB524302:GOC524302 GXX524302:GXY524302 HHT524302:HHU524302 HRP524302:HRQ524302 IBL524302:IBM524302 ILH524302:ILI524302 IVD524302:IVE524302 JEZ524302:JFA524302 JOV524302:JOW524302 JYR524302:JYS524302 KIN524302:KIO524302 KSJ524302:KSK524302 LCF524302:LCG524302 LMB524302:LMC524302 LVX524302:LVY524302 MFT524302:MFU524302 MPP524302:MPQ524302 MZL524302:MZM524302 NJH524302:NJI524302 NTD524302:NTE524302 OCZ524302:ODA524302 OMV524302:OMW524302 OWR524302:OWS524302 PGN524302:PGO524302 PQJ524302:PQK524302 QAF524302:QAG524302 QKB524302:QKC524302 QTX524302:QTY524302 RDT524302:RDU524302 RNP524302:RNQ524302 RXL524302:RXM524302 SHH524302:SHI524302 SRD524302:SRE524302 TAZ524302:TBA524302 TKV524302:TKW524302 TUR524302:TUS524302 UEN524302:UEO524302 UOJ524302:UOK524302 UYF524302:UYG524302 VIB524302:VIC524302 VRX524302:VRY524302 WBT524302:WBU524302 WLP524302:WLQ524302 WVL524302:WVM524302 D589838:E589838 IZ589838:JA589838 SV589838:SW589838 ACR589838:ACS589838 AMN589838:AMO589838 AWJ589838:AWK589838 BGF589838:BGG589838 BQB589838:BQC589838 BZX589838:BZY589838 CJT589838:CJU589838 CTP589838:CTQ589838 DDL589838:DDM589838 DNH589838:DNI589838 DXD589838:DXE589838 EGZ589838:EHA589838 EQV589838:EQW589838 FAR589838:FAS589838 FKN589838:FKO589838 FUJ589838:FUK589838 GEF589838:GEG589838 GOB589838:GOC589838 GXX589838:GXY589838 HHT589838:HHU589838 HRP589838:HRQ589838 IBL589838:IBM589838 ILH589838:ILI589838 IVD589838:IVE589838 JEZ589838:JFA589838 JOV589838:JOW589838 JYR589838:JYS589838 KIN589838:KIO589838 KSJ589838:KSK589838 LCF589838:LCG589838 LMB589838:LMC589838 LVX589838:LVY589838 MFT589838:MFU589838 MPP589838:MPQ589838 MZL589838:MZM589838 NJH589838:NJI589838 NTD589838:NTE589838 OCZ589838:ODA589838 OMV589838:OMW589838 OWR589838:OWS589838 PGN589838:PGO589838 PQJ589838:PQK589838 QAF589838:QAG589838 QKB589838:QKC589838 QTX589838:QTY589838 RDT589838:RDU589838 RNP589838:RNQ589838 RXL589838:RXM589838 SHH589838:SHI589838 SRD589838:SRE589838 TAZ589838:TBA589838 TKV589838:TKW589838 TUR589838:TUS589838 UEN589838:UEO589838 UOJ589838:UOK589838 UYF589838:UYG589838 VIB589838:VIC589838 VRX589838:VRY589838 WBT589838:WBU589838 WLP589838:WLQ589838 WVL589838:WVM589838 D655374:E655374 IZ655374:JA655374 SV655374:SW655374 ACR655374:ACS655374 AMN655374:AMO655374 AWJ655374:AWK655374 BGF655374:BGG655374 BQB655374:BQC655374 BZX655374:BZY655374 CJT655374:CJU655374 CTP655374:CTQ655374 DDL655374:DDM655374 DNH655374:DNI655374 DXD655374:DXE655374 EGZ655374:EHA655374 EQV655374:EQW655374 FAR655374:FAS655374 FKN655374:FKO655374 FUJ655374:FUK655374 GEF655374:GEG655374 GOB655374:GOC655374 GXX655374:GXY655374 HHT655374:HHU655374 HRP655374:HRQ655374 IBL655374:IBM655374 ILH655374:ILI655374 IVD655374:IVE655374 JEZ655374:JFA655374 JOV655374:JOW655374 JYR655374:JYS655374 KIN655374:KIO655374 KSJ655374:KSK655374 LCF655374:LCG655374 LMB655374:LMC655374 LVX655374:LVY655374 MFT655374:MFU655374 MPP655374:MPQ655374 MZL655374:MZM655374 NJH655374:NJI655374 NTD655374:NTE655374 OCZ655374:ODA655374 OMV655374:OMW655374 OWR655374:OWS655374 PGN655374:PGO655374 PQJ655374:PQK655374 QAF655374:QAG655374 QKB655374:QKC655374 QTX655374:QTY655374 RDT655374:RDU655374 RNP655374:RNQ655374 RXL655374:RXM655374 SHH655374:SHI655374 SRD655374:SRE655374 TAZ655374:TBA655374 TKV655374:TKW655374 TUR655374:TUS655374 UEN655374:UEO655374 UOJ655374:UOK655374 UYF655374:UYG655374 VIB655374:VIC655374 VRX655374:VRY655374 WBT655374:WBU655374 WLP655374:WLQ655374 WVL655374:WVM655374 D720910:E720910 IZ720910:JA720910 SV720910:SW720910 ACR720910:ACS720910 AMN720910:AMO720910 AWJ720910:AWK720910 BGF720910:BGG720910 BQB720910:BQC720910 BZX720910:BZY720910 CJT720910:CJU720910 CTP720910:CTQ720910 DDL720910:DDM720910 DNH720910:DNI720910 DXD720910:DXE720910 EGZ720910:EHA720910 EQV720910:EQW720910 FAR720910:FAS720910 FKN720910:FKO720910 FUJ720910:FUK720910 GEF720910:GEG720910 GOB720910:GOC720910 GXX720910:GXY720910 HHT720910:HHU720910 HRP720910:HRQ720910 IBL720910:IBM720910 ILH720910:ILI720910 IVD720910:IVE720910 JEZ720910:JFA720910 JOV720910:JOW720910 JYR720910:JYS720910 KIN720910:KIO720910 KSJ720910:KSK720910 LCF720910:LCG720910 LMB720910:LMC720910 LVX720910:LVY720910 MFT720910:MFU720910 MPP720910:MPQ720910 MZL720910:MZM720910 NJH720910:NJI720910 NTD720910:NTE720910 OCZ720910:ODA720910 OMV720910:OMW720910 OWR720910:OWS720910 PGN720910:PGO720910 PQJ720910:PQK720910 QAF720910:QAG720910 QKB720910:QKC720910 QTX720910:QTY720910 RDT720910:RDU720910 RNP720910:RNQ720910 RXL720910:RXM720910 SHH720910:SHI720910 SRD720910:SRE720910 TAZ720910:TBA720910 TKV720910:TKW720910 TUR720910:TUS720910 UEN720910:UEO720910 UOJ720910:UOK720910 UYF720910:UYG720910 VIB720910:VIC720910 VRX720910:VRY720910 WBT720910:WBU720910 WLP720910:WLQ720910 WVL720910:WVM720910 D786446:E786446 IZ786446:JA786446 SV786446:SW786446 ACR786446:ACS786446 AMN786446:AMO786446 AWJ786446:AWK786446 BGF786446:BGG786446 BQB786446:BQC786446 BZX786446:BZY786446 CJT786446:CJU786446 CTP786446:CTQ786446 DDL786446:DDM786446 DNH786446:DNI786446 DXD786446:DXE786446 EGZ786446:EHA786446 EQV786446:EQW786446 FAR786446:FAS786446 FKN786446:FKO786446 FUJ786446:FUK786446 GEF786446:GEG786446 GOB786446:GOC786446 GXX786446:GXY786446 HHT786446:HHU786446 HRP786446:HRQ786446 IBL786446:IBM786446 ILH786446:ILI786446 IVD786446:IVE786446 JEZ786446:JFA786446 JOV786446:JOW786446 JYR786446:JYS786446 KIN786446:KIO786446 KSJ786446:KSK786446 LCF786446:LCG786446 LMB786446:LMC786446 LVX786446:LVY786446 MFT786446:MFU786446 MPP786446:MPQ786446 MZL786446:MZM786446 NJH786446:NJI786446 NTD786446:NTE786446 OCZ786446:ODA786446 OMV786446:OMW786446 OWR786446:OWS786446 PGN786446:PGO786446 PQJ786446:PQK786446 QAF786446:QAG786446 QKB786446:QKC786446 QTX786446:QTY786446 RDT786446:RDU786446 RNP786446:RNQ786446 RXL786446:RXM786446 SHH786446:SHI786446 SRD786446:SRE786446 TAZ786446:TBA786446 TKV786446:TKW786446 TUR786446:TUS786446 UEN786446:UEO786446 UOJ786446:UOK786446 UYF786446:UYG786446 VIB786446:VIC786446 VRX786446:VRY786446 WBT786446:WBU786446 WLP786446:WLQ786446 WVL786446:WVM786446 D851982:E851982 IZ851982:JA851982 SV851982:SW851982 ACR851982:ACS851982 AMN851982:AMO851982 AWJ851982:AWK851982 BGF851982:BGG851982 BQB851982:BQC851982 BZX851982:BZY851982 CJT851982:CJU851982 CTP851982:CTQ851982 DDL851982:DDM851982 DNH851982:DNI851982 DXD851982:DXE851982 EGZ851982:EHA851982 EQV851982:EQW851982 FAR851982:FAS851982 FKN851982:FKO851982 FUJ851982:FUK851982 GEF851982:GEG851982 GOB851982:GOC851982 GXX851982:GXY851982 HHT851982:HHU851982 HRP851982:HRQ851982 IBL851982:IBM851982 ILH851982:ILI851982 IVD851982:IVE851982 JEZ851982:JFA851982 JOV851982:JOW851982 JYR851982:JYS851982 KIN851982:KIO851982 KSJ851982:KSK851982 LCF851982:LCG851982 LMB851982:LMC851982 LVX851982:LVY851982 MFT851982:MFU851982 MPP851982:MPQ851982 MZL851982:MZM851982 NJH851982:NJI851982 NTD851982:NTE851982 OCZ851982:ODA851982 OMV851982:OMW851982 OWR851982:OWS851982 PGN851982:PGO851982 PQJ851982:PQK851982 QAF851982:QAG851982 QKB851982:QKC851982 QTX851982:QTY851982 RDT851982:RDU851982 RNP851982:RNQ851982 RXL851982:RXM851982 SHH851982:SHI851982 SRD851982:SRE851982 TAZ851982:TBA851982 TKV851982:TKW851982 TUR851982:TUS851982 UEN851982:UEO851982 UOJ851982:UOK851982 UYF851982:UYG851982 VIB851982:VIC851982 VRX851982:VRY851982 WBT851982:WBU851982 WLP851982:WLQ851982 WVL851982:WVM851982 D917518:E917518 IZ917518:JA917518 SV917518:SW917518 ACR917518:ACS917518 AMN917518:AMO917518 AWJ917518:AWK917518 BGF917518:BGG917518 BQB917518:BQC917518 BZX917518:BZY917518 CJT917518:CJU917518 CTP917518:CTQ917518 DDL917518:DDM917518 DNH917518:DNI917518 DXD917518:DXE917518 EGZ917518:EHA917518 EQV917518:EQW917518 FAR917518:FAS917518 FKN917518:FKO917518 FUJ917518:FUK917518 GEF917518:GEG917518 GOB917518:GOC917518 GXX917518:GXY917518 HHT917518:HHU917518 HRP917518:HRQ917518 IBL917518:IBM917518 ILH917518:ILI917518 IVD917518:IVE917518 JEZ917518:JFA917518 JOV917518:JOW917518 JYR917518:JYS917518 KIN917518:KIO917518 KSJ917518:KSK917518 LCF917518:LCG917518 LMB917518:LMC917518 LVX917518:LVY917518 MFT917518:MFU917518 MPP917518:MPQ917518 MZL917518:MZM917518 NJH917518:NJI917518 NTD917518:NTE917518 OCZ917518:ODA917518 OMV917518:OMW917518 OWR917518:OWS917518 PGN917518:PGO917518 PQJ917518:PQK917518 QAF917518:QAG917518 QKB917518:QKC917518 QTX917518:QTY917518 RDT917518:RDU917518 RNP917518:RNQ917518 RXL917518:RXM917518 SHH917518:SHI917518 SRD917518:SRE917518 TAZ917518:TBA917518 TKV917518:TKW917518 TUR917518:TUS917518 UEN917518:UEO917518 UOJ917518:UOK917518 UYF917518:UYG917518 VIB917518:VIC917518 VRX917518:VRY917518 WBT917518:WBU917518 WLP917518:WLQ917518 WVL917518:WVM917518 D983054:E983054 IZ983054:JA983054 SV983054:SW983054 ACR983054:ACS983054 AMN983054:AMO983054 AWJ983054:AWK983054 BGF983054:BGG983054 BQB983054:BQC983054 BZX983054:BZY983054 CJT983054:CJU983054 CTP983054:CTQ983054 DDL983054:DDM983054 DNH983054:DNI983054 DXD983054:DXE983054 EGZ983054:EHA983054 EQV983054:EQW983054 FAR983054:FAS983054 FKN983054:FKO983054 FUJ983054:FUK983054 GEF983054:GEG983054 GOB983054:GOC983054 GXX983054:GXY983054 HHT983054:HHU983054 HRP983054:HRQ983054 IBL983054:IBM983054 ILH983054:ILI983054 IVD983054:IVE983054 JEZ983054:JFA983054 JOV983054:JOW983054 JYR983054:JYS983054 KIN983054:KIO983054 KSJ983054:KSK983054 LCF983054:LCG983054 LMB983054:LMC983054 LVX983054:LVY983054 MFT983054:MFU983054 MPP983054:MPQ983054 MZL983054:MZM983054 NJH983054:NJI983054 NTD983054:NTE983054 OCZ983054:ODA983054 OMV983054:OMW983054 OWR983054:OWS983054 PGN983054:PGO983054 PQJ983054:PQK983054 QAF983054:QAG983054 QKB983054:QKC983054 QTX983054:QTY983054 RDT983054:RDU983054 RNP983054:RNQ983054 RXL983054:RXM983054 SHH983054:SHI983054 SRD983054:SRE983054 TAZ983054:TBA983054 TKV983054:TKW983054 TUR983054:TUS983054 UEN983054:UEO983054 UOJ983054:UOK983054 UYF983054:UYG983054 VIB983054:VIC983054 VRX983054:VRY983054 WBT983054:WBU983054 WLP983054:WLQ983054 WVL983054:WVM983054">
      <formula1>$C$147:$C$156</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51:E6555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D131087:E131087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D196623:E196623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D262159:E262159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D327695:E327695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D393231:E393231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D458767:E458767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D524303:E524303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D589839:E589839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D655375:E655375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D720911:E720911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D786447:E786447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D851983:E851983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D917519:E917519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D983055:E983055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UEN983055:UEO983055 UOJ983055:UOK983055 UYF983055:UYG983055 VIB983055:VIC983055 VRX983055:VRY983055 WBT983055:WBU983055 WLP983055:WLQ983055 WVL983055:WVM983055">
      <formula1>$D$147:$D$151</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$E$147:$E$152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60"/>
  <sheetViews>
    <sheetView zoomScaleNormal="100" workbookViewId="0">
      <pane xSplit="1" topLeftCell="B1" activePane="topRight" state="frozen"/>
      <selection activeCell="D16" sqref="D16:M16"/>
      <selection pane="topRight" activeCell="E26" sqref="E26"/>
    </sheetView>
  </sheetViews>
  <sheetFormatPr defaultColWidth="36.85546875" defaultRowHeight="12.75" customHeight="1" x14ac:dyDescent="0.25"/>
  <cols>
    <col min="1" max="1" width="18.5703125" style="143" customWidth="1"/>
    <col min="2" max="10" width="31.42578125" style="142" customWidth="1"/>
    <col min="11" max="27" width="36.85546875" style="142" customWidth="1"/>
    <col min="28" max="28" width="37" style="142" customWidth="1"/>
    <col min="29" max="35" width="36.85546875" style="142" customWidth="1"/>
    <col min="36" max="44" width="36.85546875" style="143" customWidth="1"/>
    <col min="45" max="45" width="37.140625" style="143" customWidth="1"/>
    <col min="46" max="47" width="36.85546875" style="143" customWidth="1"/>
    <col min="48" max="48" width="36.5703125" style="143" customWidth="1"/>
    <col min="49" max="50" width="36.85546875" style="143" customWidth="1"/>
    <col min="51" max="51" width="36.5703125" style="143" customWidth="1"/>
    <col min="52" max="52" width="37" style="143" customWidth="1"/>
    <col min="53" max="71" width="36.85546875" style="143" customWidth="1"/>
    <col min="72" max="72" width="37" style="143" customWidth="1"/>
    <col min="73" max="90" width="36.85546875" style="143" customWidth="1"/>
    <col min="91" max="91" width="36.5703125" style="143" customWidth="1"/>
    <col min="92" max="104" width="36.85546875" style="143" customWidth="1"/>
    <col min="105" max="105" width="36.5703125" style="143" customWidth="1"/>
    <col min="106" max="108" width="36.85546875" style="143" customWidth="1"/>
    <col min="109" max="109" width="36.5703125" style="143" customWidth="1"/>
    <col min="110" max="117" width="36.85546875" style="143" customWidth="1"/>
    <col min="118" max="118" width="36.5703125" style="143" customWidth="1"/>
    <col min="119" max="256" width="36.85546875" style="143"/>
    <col min="257" max="257" width="18.5703125" style="143" customWidth="1"/>
    <col min="258" max="266" width="31.42578125" style="143" customWidth="1"/>
    <col min="267" max="283" width="36.85546875" style="143" customWidth="1"/>
    <col min="284" max="284" width="37" style="143" customWidth="1"/>
    <col min="285" max="300" width="36.85546875" style="143" customWidth="1"/>
    <col min="301" max="301" width="37.140625" style="143" customWidth="1"/>
    <col min="302" max="303" width="36.85546875" style="143" customWidth="1"/>
    <col min="304" max="304" width="36.5703125" style="143" customWidth="1"/>
    <col min="305" max="306" width="36.85546875" style="143" customWidth="1"/>
    <col min="307" max="307" width="36.5703125" style="143" customWidth="1"/>
    <col min="308" max="308" width="37" style="143" customWidth="1"/>
    <col min="309" max="327" width="36.85546875" style="143" customWidth="1"/>
    <col min="328" max="328" width="37" style="143" customWidth="1"/>
    <col min="329" max="346" width="36.85546875" style="143" customWidth="1"/>
    <col min="347" max="347" width="36.5703125" style="143" customWidth="1"/>
    <col min="348" max="360" width="36.85546875" style="143" customWidth="1"/>
    <col min="361" max="361" width="36.5703125" style="143" customWidth="1"/>
    <col min="362" max="364" width="36.85546875" style="143" customWidth="1"/>
    <col min="365" max="365" width="36.5703125" style="143" customWidth="1"/>
    <col min="366" max="373" width="36.85546875" style="143" customWidth="1"/>
    <col min="374" max="374" width="36.5703125" style="143" customWidth="1"/>
    <col min="375" max="512" width="36.85546875" style="143"/>
    <col min="513" max="513" width="18.5703125" style="143" customWidth="1"/>
    <col min="514" max="522" width="31.42578125" style="143" customWidth="1"/>
    <col min="523" max="539" width="36.85546875" style="143" customWidth="1"/>
    <col min="540" max="540" width="37" style="143" customWidth="1"/>
    <col min="541" max="556" width="36.85546875" style="143" customWidth="1"/>
    <col min="557" max="557" width="37.140625" style="143" customWidth="1"/>
    <col min="558" max="559" width="36.85546875" style="143" customWidth="1"/>
    <col min="560" max="560" width="36.5703125" style="143" customWidth="1"/>
    <col min="561" max="562" width="36.85546875" style="143" customWidth="1"/>
    <col min="563" max="563" width="36.5703125" style="143" customWidth="1"/>
    <col min="564" max="564" width="37" style="143" customWidth="1"/>
    <col min="565" max="583" width="36.85546875" style="143" customWidth="1"/>
    <col min="584" max="584" width="37" style="143" customWidth="1"/>
    <col min="585" max="602" width="36.85546875" style="143" customWidth="1"/>
    <col min="603" max="603" width="36.5703125" style="143" customWidth="1"/>
    <col min="604" max="616" width="36.85546875" style="143" customWidth="1"/>
    <col min="617" max="617" width="36.5703125" style="143" customWidth="1"/>
    <col min="618" max="620" width="36.85546875" style="143" customWidth="1"/>
    <col min="621" max="621" width="36.5703125" style="143" customWidth="1"/>
    <col min="622" max="629" width="36.85546875" style="143" customWidth="1"/>
    <col min="630" max="630" width="36.5703125" style="143" customWidth="1"/>
    <col min="631" max="768" width="36.85546875" style="143"/>
    <col min="769" max="769" width="18.5703125" style="143" customWidth="1"/>
    <col min="770" max="778" width="31.42578125" style="143" customWidth="1"/>
    <col min="779" max="795" width="36.85546875" style="143" customWidth="1"/>
    <col min="796" max="796" width="37" style="143" customWidth="1"/>
    <col min="797" max="812" width="36.85546875" style="143" customWidth="1"/>
    <col min="813" max="813" width="37.140625" style="143" customWidth="1"/>
    <col min="814" max="815" width="36.85546875" style="143" customWidth="1"/>
    <col min="816" max="816" width="36.5703125" style="143" customWidth="1"/>
    <col min="817" max="818" width="36.85546875" style="143" customWidth="1"/>
    <col min="819" max="819" width="36.5703125" style="143" customWidth="1"/>
    <col min="820" max="820" width="37" style="143" customWidth="1"/>
    <col min="821" max="839" width="36.85546875" style="143" customWidth="1"/>
    <col min="840" max="840" width="37" style="143" customWidth="1"/>
    <col min="841" max="858" width="36.85546875" style="143" customWidth="1"/>
    <col min="859" max="859" width="36.5703125" style="143" customWidth="1"/>
    <col min="860" max="872" width="36.85546875" style="143" customWidth="1"/>
    <col min="873" max="873" width="36.5703125" style="143" customWidth="1"/>
    <col min="874" max="876" width="36.85546875" style="143" customWidth="1"/>
    <col min="877" max="877" width="36.5703125" style="143" customWidth="1"/>
    <col min="878" max="885" width="36.85546875" style="143" customWidth="1"/>
    <col min="886" max="886" width="36.5703125" style="143" customWidth="1"/>
    <col min="887" max="1024" width="36.85546875" style="143"/>
    <col min="1025" max="1025" width="18.5703125" style="143" customWidth="1"/>
    <col min="1026" max="1034" width="31.42578125" style="143" customWidth="1"/>
    <col min="1035" max="1051" width="36.85546875" style="143" customWidth="1"/>
    <col min="1052" max="1052" width="37" style="143" customWidth="1"/>
    <col min="1053" max="1068" width="36.85546875" style="143" customWidth="1"/>
    <col min="1069" max="1069" width="37.140625" style="143" customWidth="1"/>
    <col min="1070" max="1071" width="36.85546875" style="143" customWidth="1"/>
    <col min="1072" max="1072" width="36.5703125" style="143" customWidth="1"/>
    <col min="1073" max="1074" width="36.85546875" style="143" customWidth="1"/>
    <col min="1075" max="1075" width="36.5703125" style="143" customWidth="1"/>
    <col min="1076" max="1076" width="37" style="143" customWidth="1"/>
    <col min="1077" max="1095" width="36.85546875" style="143" customWidth="1"/>
    <col min="1096" max="1096" width="37" style="143" customWidth="1"/>
    <col min="1097" max="1114" width="36.85546875" style="143" customWidth="1"/>
    <col min="1115" max="1115" width="36.5703125" style="143" customWidth="1"/>
    <col min="1116" max="1128" width="36.85546875" style="143" customWidth="1"/>
    <col min="1129" max="1129" width="36.5703125" style="143" customWidth="1"/>
    <col min="1130" max="1132" width="36.85546875" style="143" customWidth="1"/>
    <col min="1133" max="1133" width="36.5703125" style="143" customWidth="1"/>
    <col min="1134" max="1141" width="36.85546875" style="143" customWidth="1"/>
    <col min="1142" max="1142" width="36.5703125" style="143" customWidth="1"/>
    <col min="1143" max="1280" width="36.85546875" style="143"/>
    <col min="1281" max="1281" width="18.5703125" style="143" customWidth="1"/>
    <col min="1282" max="1290" width="31.42578125" style="143" customWidth="1"/>
    <col min="1291" max="1307" width="36.85546875" style="143" customWidth="1"/>
    <col min="1308" max="1308" width="37" style="143" customWidth="1"/>
    <col min="1309" max="1324" width="36.85546875" style="143" customWidth="1"/>
    <col min="1325" max="1325" width="37.140625" style="143" customWidth="1"/>
    <col min="1326" max="1327" width="36.85546875" style="143" customWidth="1"/>
    <col min="1328" max="1328" width="36.5703125" style="143" customWidth="1"/>
    <col min="1329" max="1330" width="36.85546875" style="143" customWidth="1"/>
    <col min="1331" max="1331" width="36.5703125" style="143" customWidth="1"/>
    <col min="1332" max="1332" width="37" style="143" customWidth="1"/>
    <col min="1333" max="1351" width="36.85546875" style="143" customWidth="1"/>
    <col min="1352" max="1352" width="37" style="143" customWidth="1"/>
    <col min="1353" max="1370" width="36.85546875" style="143" customWidth="1"/>
    <col min="1371" max="1371" width="36.5703125" style="143" customWidth="1"/>
    <col min="1372" max="1384" width="36.85546875" style="143" customWidth="1"/>
    <col min="1385" max="1385" width="36.5703125" style="143" customWidth="1"/>
    <col min="1386" max="1388" width="36.85546875" style="143" customWidth="1"/>
    <col min="1389" max="1389" width="36.5703125" style="143" customWidth="1"/>
    <col min="1390" max="1397" width="36.85546875" style="143" customWidth="1"/>
    <col min="1398" max="1398" width="36.5703125" style="143" customWidth="1"/>
    <col min="1399" max="1536" width="36.85546875" style="143"/>
    <col min="1537" max="1537" width="18.5703125" style="143" customWidth="1"/>
    <col min="1538" max="1546" width="31.42578125" style="143" customWidth="1"/>
    <col min="1547" max="1563" width="36.85546875" style="143" customWidth="1"/>
    <col min="1564" max="1564" width="37" style="143" customWidth="1"/>
    <col min="1565" max="1580" width="36.85546875" style="143" customWidth="1"/>
    <col min="1581" max="1581" width="37.140625" style="143" customWidth="1"/>
    <col min="1582" max="1583" width="36.85546875" style="143" customWidth="1"/>
    <col min="1584" max="1584" width="36.5703125" style="143" customWidth="1"/>
    <col min="1585" max="1586" width="36.85546875" style="143" customWidth="1"/>
    <col min="1587" max="1587" width="36.5703125" style="143" customWidth="1"/>
    <col min="1588" max="1588" width="37" style="143" customWidth="1"/>
    <col min="1589" max="1607" width="36.85546875" style="143" customWidth="1"/>
    <col min="1608" max="1608" width="37" style="143" customWidth="1"/>
    <col min="1609" max="1626" width="36.85546875" style="143" customWidth="1"/>
    <col min="1627" max="1627" width="36.5703125" style="143" customWidth="1"/>
    <col min="1628" max="1640" width="36.85546875" style="143" customWidth="1"/>
    <col min="1641" max="1641" width="36.5703125" style="143" customWidth="1"/>
    <col min="1642" max="1644" width="36.85546875" style="143" customWidth="1"/>
    <col min="1645" max="1645" width="36.5703125" style="143" customWidth="1"/>
    <col min="1646" max="1653" width="36.85546875" style="143" customWidth="1"/>
    <col min="1654" max="1654" width="36.5703125" style="143" customWidth="1"/>
    <col min="1655" max="1792" width="36.85546875" style="143"/>
    <col min="1793" max="1793" width="18.5703125" style="143" customWidth="1"/>
    <col min="1794" max="1802" width="31.42578125" style="143" customWidth="1"/>
    <col min="1803" max="1819" width="36.85546875" style="143" customWidth="1"/>
    <col min="1820" max="1820" width="37" style="143" customWidth="1"/>
    <col min="1821" max="1836" width="36.85546875" style="143" customWidth="1"/>
    <col min="1837" max="1837" width="37.140625" style="143" customWidth="1"/>
    <col min="1838" max="1839" width="36.85546875" style="143" customWidth="1"/>
    <col min="1840" max="1840" width="36.5703125" style="143" customWidth="1"/>
    <col min="1841" max="1842" width="36.85546875" style="143" customWidth="1"/>
    <col min="1843" max="1843" width="36.5703125" style="143" customWidth="1"/>
    <col min="1844" max="1844" width="37" style="143" customWidth="1"/>
    <col min="1845" max="1863" width="36.85546875" style="143" customWidth="1"/>
    <col min="1864" max="1864" width="37" style="143" customWidth="1"/>
    <col min="1865" max="1882" width="36.85546875" style="143" customWidth="1"/>
    <col min="1883" max="1883" width="36.5703125" style="143" customWidth="1"/>
    <col min="1884" max="1896" width="36.85546875" style="143" customWidth="1"/>
    <col min="1897" max="1897" width="36.5703125" style="143" customWidth="1"/>
    <col min="1898" max="1900" width="36.85546875" style="143" customWidth="1"/>
    <col min="1901" max="1901" width="36.5703125" style="143" customWidth="1"/>
    <col min="1902" max="1909" width="36.85546875" style="143" customWidth="1"/>
    <col min="1910" max="1910" width="36.5703125" style="143" customWidth="1"/>
    <col min="1911" max="2048" width="36.85546875" style="143"/>
    <col min="2049" max="2049" width="18.5703125" style="143" customWidth="1"/>
    <col min="2050" max="2058" width="31.42578125" style="143" customWidth="1"/>
    <col min="2059" max="2075" width="36.85546875" style="143" customWidth="1"/>
    <col min="2076" max="2076" width="37" style="143" customWidth="1"/>
    <col min="2077" max="2092" width="36.85546875" style="143" customWidth="1"/>
    <col min="2093" max="2093" width="37.140625" style="143" customWidth="1"/>
    <col min="2094" max="2095" width="36.85546875" style="143" customWidth="1"/>
    <col min="2096" max="2096" width="36.5703125" style="143" customWidth="1"/>
    <col min="2097" max="2098" width="36.85546875" style="143" customWidth="1"/>
    <col min="2099" max="2099" width="36.5703125" style="143" customWidth="1"/>
    <col min="2100" max="2100" width="37" style="143" customWidth="1"/>
    <col min="2101" max="2119" width="36.85546875" style="143" customWidth="1"/>
    <col min="2120" max="2120" width="37" style="143" customWidth="1"/>
    <col min="2121" max="2138" width="36.85546875" style="143" customWidth="1"/>
    <col min="2139" max="2139" width="36.5703125" style="143" customWidth="1"/>
    <col min="2140" max="2152" width="36.85546875" style="143" customWidth="1"/>
    <col min="2153" max="2153" width="36.5703125" style="143" customWidth="1"/>
    <col min="2154" max="2156" width="36.85546875" style="143" customWidth="1"/>
    <col min="2157" max="2157" width="36.5703125" style="143" customWidth="1"/>
    <col min="2158" max="2165" width="36.85546875" style="143" customWidth="1"/>
    <col min="2166" max="2166" width="36.5703125" style="143" customWidth="1"/>
    <col min="2167" max="2304" width="36.85546875" style="143"/>
    <col min="2305" max="2305" width="18.5703125" style="143" customWidth="1"/>
    <col min="2306" max="2314" width="31.42578125" style="143" customWidth="1"/>
    <col min="2315" max="2331" width="36.85546875" style="143" customWidth="1"/>
    <col min="2332" max="2332" width="37" style="143" customWidth="1"/>
    <col min="2333" max="2348" width="36.85546875" style="143" customWidth="1"/>
    <col min="2349" max="2349" width="37.140625" style="143" customWidth="1"/>
    <col min="2350" max="2351" width="36.85546875" style="143" customWidth="1"/>
    <col min="2352" max="2352" width="36.5703125" style="143" customWidth="1"/>
    <col min="2353" max="2354" width="36.85546875" style="143" customWidth="1"/>
    <col min="2355" max="2355" width="36.5703125" style="143" customWidth="1"/>
    <col min="2356" max="2356" width="37" style="143" customWidth="1"/>
    <col min="2357" max="2375" width="36.85546875" style="143" customWidth="1"/>
    <col min="2376" max="2376" width="37" style="143" customWidth="1"/>
    <col min="2377" max="2394" width="36.85546875" style="143" customWidth="1"/>
    <col min="2395" max="2395" width="36.5703125" style="143" customWidth="1"/>
    <col min="2396" max="2408" width="36.85546875" style="143" customWidth="1"/>
    <col min="2409" max="2409" width="36.5703125" style="143" customWidth="1"/>
    <col min="2410" max="2412" width="36.85546875" style="143" customWidth="1"/>
    <col min="2413" max="2413" width="36.5703125" style="143" customWidth="1"/>
    <col min="2414" max="2421" width="36.85546875" style="143" customWidth="1"/>
    <col min="2422" max="2422" width="36.5703125" style="143" customWidth="1"/>
    <col min="2423" max="2560" width="36.85546875" style="143"/>
    <col min="2561" max="2561" width="18.5703125" style="143" customWidth="1"/>
    <col min="2562" max="2570" width="31.42578125" style="143" customWidth="1"/>
    <col min="2571" max="2587" width="36.85546875" style="143" customWidth="1"/>
    <col min="2588" max="2588" width="37" style="143" customWidth="1"/>
    <col min="2589" max="2604" width="36.85546875" style="143" customWidth="1"/>
    <col min="2605" max="2605" width="37.140625" style="143" customWidth="1"/>
    <col min="2606" max="2607" width="36.85546875" style="143" customWidth="1"/>
    <col min="2608" max="2608" width="36.5703125" style="143" customWidth="1"/>
    <col min="2609" max="2610" width="36.85546875" style="143" customWidth="1"/>
    <col min="2611" max="2611" width="36.5703125" style="143" customWidth="1"/>
    <col min="2612" max="2612" width="37" style="143" customWidth="1"/>
    <col min="2613" max="2631" width="36.85546875" style="143" customWidth="1"/>
    <col min="2632" max="2632" width="37" style="143" customWidth="1"/>
    <col min="2633" max="2650" width="36.85546875" style="143" customWidth="1"/>
    <col min="2651" max="2651" width="36.5703125" style="143" customWidth="1"/>
    <col min="2652" max="2664" width="36.85546875" style="143" customWidth="1"/>
    <col min="2665" max="2665" width="36.5703125" style="143" customWidth="1"/>
    <col min="2666" max="2668" width="36.85546875" style="143" customWidth="1"/>
    <col min="2669" max="2669" width="36.5703125" style="143" customWidth="1"/>
    <col min="2670" max="2677" width="36.85546875" style="143" customWidth="1"/>
    <col min="2678" max="2678" width="36.5703125" style="143" customWidth="1"/>
    <col min="2679" max="2816" width="36.85546875" style="143"/>
    <col min="2817" max="2817" width="18.5703125" style="143" customWidth="1"/>
    <col min="2818" max="2826" width="31.42578125" style="143" customWidth="1"/>
    <col min="2827" max="2843" width="36.85546875" style="143" customWidth="1"/>
    <col min="2844" max="2844" width="37" style="143" customWidth="1"/>
    <col min="2845" max="2860" width="36.85546875" style="143" customWidth="1"/>
    <col min="2861" max="2861" width="37.140625" style="143" customWidth="1"/>
    <col min="2862" max="2863" width="36.85546875" style="143" customWidth="1"/>
    <col min="2864" max="2864" width="36.5703125" style="143" customWidth="1"/>
    <col min="2865" max="2866" width="36.85546875" style="143" customWidth="1"/>
    <col min="2867" max="2867" width="36.5703125" style="143" customWidth="1"/>
    <col min="2868" max="2868" width="37" style="143" customWidth="1"/>
    <col min="2869" max="2887" width="36.85546875" style="143" customWidth="1"/>
    <col min="2888" max="2888" width="37" style="143" customWidth="1"/>
    <col min="2889" max="2906" width="36.85546875" style="143" customWidth="1"/>
    <col min="2907" max="2907" width="36.5703125" style="143" customWidth="1"/>
    <col min="2908" max="2920" width="36.85546875" style="143" customWidth="1"/>
    <col min="2921" max="2921" width="36.5703125" style="143" customWidth="1"/>
    <col min="2922" max="2924" width="36.85546875" style="143" customWidth="1"/>
    <col min="2925" max="2925" width="36.5703125" style="143" customWidth="1"/>
    <col min="2926" max="2933" width="36.85546875" style="143" customWidth="1"/>
    <col min="2934" max="2934" width="36.5703125" style="143" customWidth="1"/>
    <col min="2935" max="3072" width="36.85546875" style="143"/>
    <col min="3073" max="3073" width="18.5703125" style="143" customWidth="1"/>
    <col min="3074" max="3082" width="31.42578125" style="143" customWidth="1"/>
    <col min="3083" max="3099" width="36.85546875" style="143" customWidth="1"/>
    <col min="3100" max="3100" width="37" style="143" customWidth="1"/>
    <col min="3101" max="3116" width="36.85546875" style="143" customWidth="1"/>
    <col min="3117" max="3117" width="37.140625" style="143" customWidth="1"/>
    <col min="3118" max="3119" width="36.85546875" style="143" customWidth="1"/>
    <col min="3120" max="3120" width="36.5703125" style="143" customWidth="1"/>
    <col min="3121" max="3122" width="36.85546875" style="143" customWidth="1"/>
    <col min="3123" max="3123" width="36.5703125" style="143" customWidth="1"/>
    <col min="3124" max="3124" width="37" style="143" customWidth="1"/>
    <col min="3125" max="3143" width="36.85546875" style="143" customWidth="1"/>
    <col min="3144" max="3144" width="37" style="143" customWidth="1"/>
    <col min="3145" max="3162" width="36.85546875" style="143" customWidth="1"/>
    <col min="3163" max="3163" width="36.5703125" style="143" customWidth="1"/>
    <col min="3164" max="3176" width="36.85546875" style="143" customWidth="1"/>
    <col min="3177" max="3177" width="36.5703125" style="143" customWidth="1"/>
    <col min="3178" max="3180" width="36.85546875" style="143" customWidth="1"/>
    <col min="3181" max="3181" width="36.5703125" style="143" customWidth="1"/>
    <col min="3182" max="3189" width="36.85546875" style="143" customWidth="1"/>
    <col min="3190" max="3190" width="36.5703125" style="143" customWidth="1"/>
    <col min="3191" max="3328" width="36.85546875" style="143"/>
    <col min="3329" max="3329" width="18.5703125" style="143" customWidth="1"/>
    <col min="3330" max="3338" width="31.42578125" style="143" customWidth="1"/>
    <col min="3339" max="3355" width="36.85546875" style="143" customWidth="1"/>
    <col min="3356" max="3356" width="37" style="143" customWidth="1"/>
    <col min="3357" max="3372" width="36.85546875" style="143" customWidth="1"/>
    <col min="3373" max="3373" width="37.140625" style="143" customWidth="1"/>
    <col min="3374" max="3375" width="36.85546875" style="143" customWidth="1"/>
    <col min="3376" max="3376" width="36.5703125" style="143" customWidth="1"/>
    <col min="3377" max="3378" width="36.85546875" style="143" customWidth="1"/>
    <col min="3379" max="3379" width="36.5703125" style="143" customWidth="1"/>
    <col min="3380" max="3380" width="37" style="143" customWidth="1"/>
    <col min="3381" max="3399" width="36.85546875" style="143" customWidth="1"/>
    <col min="3400" max="3400" width="37" style="143" customWidth="1"/>
    <col min="3401" max="3418" width="36.85546875" style="143" customWidth="1"/>
    <col min="3419" max="3419" width="36.5703125" style="143" customWidth="1"/>
    <col min="3420" max="3432" width="36.85546875" style="143" customWidth="1"/>
    <col min="3433" max="3433" width="36.5703125" style="143" customWidth="1"/>
    <col min="3434" max="3436" width="36.85546875" style="143" customWidth="1"/>
    <col min="3437" max="3437" width="36.5703125" style="143" customWidth="1"/>
    <col min="3438" max="3445" width="36.85546875" style="143" customWidth="1"/>
    <col min="3446" max="3446" width="36.5703125" style="143" customWidth="1"/>
    <col min="3447" max="3584" width="36.85546875" style="143"/>
    <col min="3585" max="3585" width="18.5703125" style="143" customWidth="1"/>
    <col min="3586" max="3594" width="31.42578125" style="143" customWidth="1"/>
    <col min="3595" max="3611" width="36.85546875" style="143" customWidth="1"/>
    <col min="3612" max="3612" width="37" style="143" customWidth="1"/>
    <col min="3613" max="3628" width="36.85546875" style="143" customWidth="1"/>
    <col min="3629" max="3629" width="37.140625" style="143" customWidth="1"/>
    <col min="3630" max="3631" width="36.85546875" style="143" customWidth="1"/>
    <col min="3632" max="3632" width="36.5703125" style="143" customWidth="1"/>
    <col min="3633" max="3634" width="36.85546875" style="143" customWidth="1"/>
    <col min="3635" max="3635" width="36.5703125" style="143" customWidth="1"/>
    <col min="3636" max="3636" width="37" style="143" customWidth="1"/>
    <col min="3637" max="3655" width="36.85546875" style="143" customWidth="1"/>
    <col min="3656" max="3656" width="37" style="143" customWidth="1"/>
    <col min="3657" max="3674" width="36.85546875" style="143" customWidth="1"/>
    <col min="3675" max="3675" width="36.5703125" style="143" customWidth="1"/>
    <col min="3676" max="3688" width="36.85546875" style="143" customWidth="1"/>
    <col min="3689" max="3689" width="36.5703125" style="143" customWidth="1"/>
    <col min="3690" max="3692" width="36.85546875" style="143" customWidth="1"/>
    <col min="3693" max="3693" width="36.5703125" style="143" customWidth="1"/>
    <col min="3694" max="3701" width="36.85546875" style="143" customWidth="1"/>
    <col min="3702" max="3702" width="36.5703125" style="143" customWidth="1"/>
    <col min="3703" max="3840" width="36.85546875" style="143"/>
    <col min="3841" max="3841" width="18.5703125" style="143" customWidth="1"/>
    <col min="3842" max="3850" width="31.42578125" style="143" customWidth="1"/>
    <col min="3851" max="3867" width="36.85546875" style="143" customWidth="1"/>
    <col min="3868" max="3868" width="37" style="143" customWidth="1"/>
    <col min="3869" max="3884" width="36.85546875" style="143" customWidth="1"/>
    <col min="3885" max="3885" width="37.140625" style="143" customWidth="1"/>
    <col min="3886" max="3887" width="36.85546875" style="143" customWidth="1"/>
    <col min="3888" max="3888" width="36.5703125" style="143" customWidth="1"/>
    <col min="3889" max="3890" width="36.85546875" style="143" customWidth="1"/>
    <col min="3891" max="3891" width="36.5703125" style="143" customWidth="1"/>
    <col min="3892" max="3892" width="37" style="143" customWidth="1"/>
    <col min="3893" max="3911" width="36.85546875" style="143" customWidth="1"/>
    <col min="3912" max="3912" width="37" style="143" customWidth="1"/>
    <col min="3913" max="3930" width="36.85546875" style="143" customWidth="1"/>
    <col min="3931" max="3931" width="36.5703125" style="143" customWidth="1"/>
    <col min="3932" max="3944" width="36.85546875" style="143" customWidth="1"/>
    <col min="3945" max="3945" width="36.5703125" style="143" customWidth="1"/>
    <col min="3946" max="3948" width="36.85546875" style="143" customWidth="1"/>
    <col min="3949" max="3949" width="36.5703125" style="143" customWidth="1"/>
    <col min="3950" max="3957" width="36.85546875" style="143" customWidth="1"/>
    <col min="3958" max="3958" width="36.5703125" style="143" customWidth="1"/>
    <col min="3959" max="4096" width="36.85546875" style="143"/>
    <col min="4097" max="4097" width="18.5703125" style="143" customWidth="1"/>
    <col min="4098" max="4106" width="31.42578125" style="143" customWidth="1"/>
    <col min="4107" max="4123" width="36.85546875" style="143" customWidth="1"/>
    <col min="4124" max="4124" width="37" style="143" customWidth="1"/>
    <col min="4125" max="4140" width="36.85546875" style="143" customWidth="1"/>
    <col min="4141" max="4141" width="37.140625" style="143" customWidth="1"/>
    <col min="4142" max="4143" width="36.85546875" style="143" customWidth="1"/>
    <col min="4144" max="4144" width="36.5703125" style="143" customWidth="1"/>
    <col min="4145" max="4146" width="36.85546875" style="143" customWidth="1"/>
    <col min="4147" max="4147" width="36.5703125" style="143" customWidth="1"/>
    <col min="4148" max="4148" width="37" style="143" customWidth="1"/>
    <col min="4149" max="4167" width="36.85546875" style="143" customWidth="1"/>
    <col min="4168" max="4168" width="37" style="143" customWidth="1"/>
    <col min="4169" max="4186" width="36.85546875" style="143" customWidth="1"/>
    <col min="4187" max="4187" width="36.5703125" style="143" customWidth="1"/>
    <col min="4188" max="4200" width="36.85546875" style="143" customWidth="1"/>
    <col min="4201" max="4201" width="36.5703125" style="143" customWidth="1"/>
    <col min="4202" max="4204" width="36.85546875" style="143" customWidth="1"/>
    <col min="4205" max="4205" width="36.5703125" style="143" customWidth="1"/>
    <col min="4206" max="4213" width="36.85546875" style="143" customWidth="1"/>
    <col min="4214" max="4214" width="36.5703125" style="143" customWidth="1"/>
    <col min="4215" max="4352" width="36.85546875" style="143"/>
    <col min="4353" max="4353" width="18.5703125" style="143" customWidth="1"/>
    <col min="4354" max="4362" width="31.42578125" style="143" customWidth="1"/>
    <col min="4363" max="4379" width="36.85546875" style="143" customWidth="1"/>
    <col min="4380" max="4380" width="37" style="143" customWidth="1"/>
    <col min="4381" max="4396" width="36.85546875" style="143" customWidth="1"/>
    <col min="4397" max="4397" width="37.140625" style="143" customWidth="1"/>
    <col min="4398" max="4399" width="36.85546875" style="143" customWidth="1"/>
    <col min="4400" max="4400" width="36.5703125" style="143" customWidth="1"/>
    <col min="4401" max="4402" width="36.85546875" style="143" customWidth="1"/>
    <col min="4403" max="4403" width="36.5703125" style="143" customWidth="1"/>
    <col min="4404" max="4404" width="37" style="143" customWidth="1"/>
    <col min="4405" max="4423" width="36.85546875" style="143" customWidth="1"/>
    <col min="4424" max="4424" width="37" style="143" customWidth="1"/>
    <col min="4425" max="4442" width="36.85546875" style="143" customWidth="1"/>
    <col min="4443" max="4443" width="36.5703125" style="143" customWidth="1"/>
    <col min="4444" max="4456" width="36.85546875" style="143" customWidth="1"/>
    <col min="4457" max="4457" width="36.5703125" style="143" customWidth="1"/>
    <col min="4458" max="4460" width="36.85546875" style="143" customWidth="1"/>
    <col min="4461" max="4461" width="36.5703125" style="143" customWidth="1"/>
    <col min="4462" max="4469" width="36.85546875" style="143" customWidth="1"/>
    <col min="4470" max="4470" width="36.5703125" style="143" customWidth="1"/>
    <col min="4471" max="4608" width="36.85546875" style="143"/>
    <col min="4609" max="4609" width="18.5703125" style="143" customWidth="1"/>
    <col min="4610" max="4618" width="31.42578125" style="143" customWidth="1"/>
    <col min="4619" max="4635" width="36.85546875" style="143" customWidth="1"/>
    <col min="4636" max="4636" width="37" style="143" customWidth="1"/>
    <col min="4637" max="4652" width="36.85546875" style="143" customWidth="1"/>
    <col min="4653" max="4653" width="37.140625" style="143" customWidth="1"/>
    <col min="4654" max="4655" width="36.85546875" style="143" customWidth="1"/>
    <col min="4656" max="4656" width="36.5703125" style="143" customWidth="1"/>
    <col min="4657" max="4658" width="36.85546875" style="143" customWidth="1"/>
    <col min="4659" max="4659" width="36.5703125" style="143" customWidth="1"/>
    <col min="4660" max="4660" width="37" style="143" customWidth="1"/>
    <col min="4661" max="4679" width="36.85546875" style="143" customWidth="1"/>
    <col min="4680" max="4680" width="37" style="143" customWidth="1"/>
    <col min="4681" max="4698" width="36.85546875" style="143" customWidth="1"/>
    <col min="4699" max="4699" width="36.5703125" style="143" customWidth="1"/>
    <col min="4700" max="4712" width="36.85546875" style="143" customWidth="1"/>
    <col min="4713" max="4713" width="36.5703125" style="143" customWidth="1"/>
    <col min="4714" max="4716" width="36.85546875" style="143" customWidth="1"/>
    <col min="4717" max="4717" width="36.5703125" style="143" customWidth="1"/>
    <col min="4718" max="4725" width="36.85546875" style="143" customWidth="1"/>
    <col min="4726" max="4726" width="36.5703125" style="143" customWidth="1"/>
    <col min="4727" max="4864" width="36.85546875" style="143"/>
    <col min="4865" max="4865" width="18.5703125" style="143" customWidth="1"/>
    <col min="4866" max="4874" width="31.42578125" style="143" customWidth="1"/>
    <col min="4875" max="4891" width="36.85546875" style="143" customWidth="1"/>
    <col min="4892" max="4892" width="37" style="143" customWidth="1"/>
    <col min="4893" max="4908" width="36.85546875" style="143" customWidth="1"/>
    <col min="4909" max="4909" width="37.140625" style="143" customWidth="1"/>
    <col min="4910" max="4911" width="36.85546875" style="143" customWidth="1"/>
    <col min="4912" max="4912" width="36.5703125" style="143" customWidth="1"/>
    <col min="4913" max="4914" width="36.85546875" style="143" customWidth="1"/>
    <col min="4915" max="4915" width="36.5703125" style="143" customWidth="1"/>
    <col min="4916" max="4916" width="37" style="143" customWidth="1"/>
    <col min="4917" max="4935" width="36.85546875" style="143" customWidth="1"/>
    <col min="4936" max="4936" width="37" style="143" customWidth="1"/>
    <col min="4937" max="4954" width="36.85546875" style="143" customWidth="1"/>
    <col min="4955" max="4955" width="36.5703125" style="143" customWidth="1"/>
    <col min="4956" max="4968" width="36.85546875" style="143" customWidth="1"/>
    <col min="4969" max="4969" width="36.5703125" style="143" customWidth="1"/>
    <col min="4970" max="4972" width="36.85546875" style="143" customWidth="1"/>
    <col min="4973" max="4973" width="36.5703125" style="143" customWidth="1"/>
    <col min="4974" max="4981" width="36.85546875" style="143" customWidth="1"/>
    <col min="4982" max="4982" width="36.5703125" style="143" customWidth="1"/>
    <col min="4983" max="5120" width="36.85546875" style="143"/>
    <col min="5121" max="5121" width="18.5703125" style="143" customWidth="1"/>
    <col min="5122" max="5130" width="31.42578125" style="143" customWidth="1"/>
    <col min="5131" max="5147" width="36.85546875" style="143" customWidth="1"/>
    <col min="5148" max="5148" width="37" style="143" customWidth="1"/>
    <col min="5149" max="5164" width="36.85546875" style="143" customWidth="1"/>
    <col min="5165" max="5165" width="37.140625" style="143" customWidth="1"/>
    <col min="5166" max="5167" width="36.85546875" style="143" customWidth="1"/>
    <col min="5168" max="5168" width="36.5703125" style="143" customWidth="1"/>
    <col min="5169" max="5170" width="36.85546875" style="143" customWidth="1"/>
    <col min="5171" max="5171" width="36.5703125" style="143" customWidth="1"/>
    <col min="5172" max="5172" width="37" style="143" customWidth="1"/>
    <col min="5173" max="5191" width="36.85546875" style="143" customWidth="1"/>
    <col min="5192" max="5192" width="37" style="143" customWidth="1"/>
    <col min="5193" max="5210" width="36.85546875" style="143" customWidth="1"/>
    <col min="5211" max="5211" width="36.5703125" style="143" customWidth="1"/>
    <col min="5212" max="5224" width="36.85546875" style="143" customWidth="1"/>
    <col min="5225" max="5225" width="36.5703125" style="143" customWidth="1"/>
    <col min="5226" max="5228" width="36.85546875" style="143" customWidth="1"/>
    <col min="5229" max="5229" width="36.5703125" style="143" customWidth="1"/>
    <col min="5230" max="5237" width="36.85546875" style="143" customWidth="1"/>
    <col min="5238" max="5238" width="36.5703125" style="143" customWidth="1"/>
    <col min="5239" max="5376" width="36.85546875" style="143"/>
    <col min="5377" max="5377" width="18.5703125" style="143" customWidth="1"/>
    <col min="5378" max="5386" width="31.42578125" style="143" customWidth="1"/>
    <col min="5387" max="5403" width="36.85546875" style="143" customWidth="1"/>
    <col min="5404" max="5404" width="37" style="143" customWidth="1"/>
    <col min="5405" max="5420" width="36.85546875" style="143" customWidth="1"/>
    <col min="5421" max="5421" width="37.140625" style="143" customWidth="1"/>
    <col min="5422" max="5423" width="36.85546875" style="143" customWidth="1"/>
    <col min="5424" max="5424" width="36.5703125" style="143" customWidth="1"/>
    <col min="5425" max="5426" width="36.85546875" style="143" customWidth="1"/>
    <col min="5427" max="5427" width="36.5703125" style="143" customWidth="1"/>
    <col min="5428" max="5428" width="37" style="143" customWidth="1"/>
    <col min="5429" max="5447" width="36.85546875" style="143" customWidth="1"/>
    <col min="5448" max="5448" width="37" style="143" customWidth="1"/>
    <col min="5449" max="5466" width="36.85546875" style="143" customWidth="1"/>
    <col min="5467" max="5467" width="36.5703125" style="143" customWidth="1"/>
    <col min="5468" max="5480" width="36.85546875" style="143" customWidth="1"/>
    <col min="5481" max="5481" width="36.5703125" style="143" customWidth="1"/>
    <col min="5482" max="5484" width="36.85546875" style="143" customWidth="1"/>
    <col min="5485" max="5485" width="36.5703125" style="143" customWidth="1"/>
    <col min="5486" max="5493" width="36.85546875" style="143" customWidth="1"/>
    <col min="5494" max="5494" width="36.5703125" style="143" customWidth="1"/>
    <col min="5495" max="5632" width="36.85546875" style="143"/>
    <col min="5633" max="5633" width="18.5703125" style="143" customWidth="1"/>
    <col min="5634" max="5642" width="31.42578125" style="143" customWidth="1"/>
    <col min="5643" max="5659" width="36.85546875" style="143" customWidth="1"/>
    <col min="5660" max="5660" width="37" style="143" customWidth="1"/>
    <col min="5661" max="5676" width="36.85546875" style="143" customWidth="1"/>
    <col min="5677" max="5677" width="37.140625" style="143" customWidth="1"/>
    <col min="5678" max="5679" width="36.85546875" style="143" customWidth="1"/>
    <col min="5680" max="5680" width="36.5703125" style="143" customWidth="1"/>
    <col min="5681" max="5682" width="36.85546875" style="143" customWidth="1"/>
    <col min="5683" max="5683" width="36.5703125" style="143" customWidth="1"/>
    <col min="5684" max="5684" width="37" style="143" customWidth="1"/>
    <col min="5685" max="5703" width="36.85546875" style="143" customWidth="1"/>
    <col min="5704" max="5704" width="37" style="143" customWidth="1"/>
    <col min="5705" max="5722" width="36.85546875" style="143" customWidth="1"/>
    <col min="5723" max="5723" width="36.5703125" style="143" customWidth="1"/>
    <col min="5724" max="5736" width="36.85546875" style="143" customWidth="1"/>
    <col min="5737" max="5737" width="36.5703125" style="143" customWidth="1"/>
    <col min="5738" max="5740" width="36.85546875" style="143" customWidth="1"/>
    <col min="5741" max="5741" width="36.5703125" style="143" customWidth="1"/>
    <col min="5742" max="5749" width="36.85546875" style="143" customWidth="1"/>
    <col min="5750" max="5750" width="36.5703125" style="143" customWidth="1"/>
    <col min="5751" max="5888" width="36.85546875" style="143"/>
    <col min="5889" max="5889" width="18.5703125" style="143" customWidth="1"/>
    <col min="5890" max="5898" width="31.42578125" style="143" customWidth="1"/>
    <col min="5899" max="5915" width="36.85546875" style="143" customWidth="1"/>
    <col min="5916" max="5916" width="37" style="143" customWidth="1"/>
    <col min="5917" max="5932" width="36.85546875" style="143" customWidth="1"/>
    <col min="5933" max="5933" width="37.140625" style="143" customWidth="1"/>
    <col min="5934" max="5935" width="36.85546875" style="143" customWidth="1"/>
    <col min="5936" max="5936" width="36.5703125" style="143" customWidth="1"/>
    <col min="5937" max="5938" width="36.85546875" style="143" customWidth="1"/>
    <col min="5939" max="5939" width="36.5703125" style="143" customWidth="1"/>
    <col min="5940" max="5940" width="37" style="143" customWidth="1"/>
    <col min="5941" max="5959" width="36.85546875" style="143" customWidth="1"/>
    <col min="5960" max="5960" width="37" style="143" customWidth="1"/>
    <col min="5961" max="5978" width="36.85546875" style="143" customWidth="1"/>
    <col min="5979" max="5979" width="36.5703125" style="143" customWidth="1"/>
    <col min="5980" max="5992" width="36.85546875" style="143" customWidth="1"/>
    <col min="5993" max="5993" width="36.5703125" style="143" customWidth="1"/>
    <col min="5994" max="5996" width="36.85546875" style="143" customWidth="1"/>
    <col min="5997" max="5997" width="36.5703125" style="143" customWidth="1"/>
    <col min="5998" max="6005" width="36.85546875" style="143" customWidth="1"/>
    <col min="6006" max="6006" width="36.5703125" style="143" customWidth="1"/>
    <col min="6007" max="6144" width="36.85546875" style="143"/>
    <col min="6145" max="6145" width="18.5703125" style="143" customWidth="1"/>
    <col min="6146" max="6154" width="31.42578125" style="143" customWidth="1"/>
    <col min="6155" max="6171" width="36.85546875" style="143" customWidth="1"/>
    <col min="6172" max="6172" width="37" style="143" customWidth="1"/>
    <col min="6173" max="6188" width="36.85546875" style="143" customWidth="1"/>
    <col min="6189" max="6189" width="37.140625" style="143" customWidth="1"/>
    <col min="6190" max="6191" width="36.85546875" style="143" customWidth="1"/>
    <col min="6192" max="6192" width="36.5703125" style="143" customWidth="1"/>
    <col min="6193" max="6194" width="36.85546875" style="143" customWidth="1"/>
    <col min="6195" max="6195" width="36.5703125" style="143" customWidth="1"/>
    <col min="6196" max="6196" width="37" style="143" customWidth="1"/>
    <col min="6197" max="6215" width="36.85546875" style="143" customWidth="1"/>
    <col min="6216" max="6216" width="37" style="143" customWidth="1"/>
    <col min="6217" max="6234" width="36.85546875" style="143" customWidth="1"/>
    <col min="6235" max="6235" width="36.5703125" style="143" customWidth="1"/>
    <col min="6236" max="6248" width="36.85546875" style="143" customWidth="1"/>
    <col min="6249" max="6249" width="36.5703125" style="143" customWidth="1"/>
    <col min="6250" max="6252" width="36.85546875" style="143" customWidth="1"/>
    <col min="6253" max="6253" width="36.5703125" style="143" customWidth="1"/>
    <col min="6254" max="6261" width="36.85546875" style="143" customWidth="1"/>
    <col min="6262" max="6262" width="36.5703125" style="143" customWidth="1"/>
    <col min="6263" max="6400" width="36.85546875" style="143"/>
    <col min="6401" max="6401" width="18.5703125" style="143" customWidth="1"/>
    <col min="6402" max="6410" width="31.42578125" style="143" customWidth="1"/>
    <col min="6411" max="6427" width="36.85546875" style="143" customWidth="1"/>
    <col min="6428" max="6428" width="37" style="143" customWidth="1"/>
    <col min="6429" max="6444" width="36.85546875" style="143" customWidth="1"/>
    <col min="6445" max="6445" width="37.140625" style="143" customWidth="1"/>
    <col min="6446" max="6447" width="36.85546875" style="143" customWidth="1"/>
    <col min="6448" max="6448" width="36.5703125" style="143" customWidth="1"/>
    <col min="6449" max="6450" width="36.85546875" style="143" customWidth="1"/>
    <col min="6451" max="6451" width="36.5703125" style="143" customWidth="1"/>
    <col min="6452" max="6452" width="37" style="143" customWidth="1"/>
    <col min="6453" max="6471" width="36.85546875" style="143" customWidth="1"/>
    <col min="6472" max="6472" width="37" style="143" customWidth="1"/>
    <col min="6473" max="6490" width="36.85546875" style="143" customWidth="1"/>
    <col min="6491" max="6491" width="36.5703125" style="143" customWidth="1"/>
    <col min="6492" max="6504" width="36.85546875" style="143" customWidth="1"/>
    <col min="6505" max="6505" width="36.5703125" style="143" customWidth="1"/>
    <col min="6506" max="6508" width="36.85546875" style="143" customWidth="1"/>
    <col min="6509" max="6509" width="36.5703125" style="143" customWidth="1"/>
    <col min="6510" max="6517" width="36.85546875" style="143" customWidth="1"/>
    <col min="6518" max="6518" width="36.5703125" style="143" customWidth="1"/>
    <col min="6519" max="6656" width="36.85546875" style="143"/>
    <col min="6657" max="6657" width="18.5703125" style="143" customWidth="1"/>
    <col min="6658" max="6666" width="31.42578125" style="143" customWidth="1"/>
    <col min="6667" max="6683" width="36.85546875" style="143" customWidth="1"/>
    <col min="6684" max="6684" width="37" style="143" customWidth="1"/>
    <col min="6685" max="6700" width="36.85546875" style="143" customWidth="1"/>
    <col min="6701" max="6701" width="37.140625" style="143" customWidth="1"/>
    <col min="6702" max="6703" width="36.85546875" style="143" customWidth="1"/>
    <col min="6704" max="6704" width="36.5703125" style="143" customWidth="1"/>
    <col min="6705" max="6706" width="36.85546875" style="143" customWidth="1"/>
    <col min="6707" max="6707" width="36.5703125" style="143" customWidth="1"/>
    <col min="6708" max="6708" width="37" style="143" customWidth="1"/>
    <col min="6709" max="6727" width="36.85546875" style="143" customWidth="1"/>
    <col min="6728" max="6728" width="37" style="143" customWidth="1"/>
    <col min="6729" max="6746" width="36.85546875" style="143" customWidth="1"/>
    <col min="6747" max="6747" width="36.5703125" style="143" customWidth="1"/>
    <col min="6748" max="6760" width="36.85546875" style="143" customWidth="1"/>
    <col min="6761" max="6761" width="36.5703125" style="143" customWidth="1"/>
    <col min="6762" max="6764" width="36.85546875" style="143" customWidth="1"/>
    <col min="6765" max="6765" width="36.5703125" style="143" customWidth="1"/>
    <col min="6766" max="6773" width="36.85546875" style="143" customWidth="1"/>
    <col min="6774" max="6774" width="36.5703125" style="143" customWidth="1"/>
    <col min="6775" max="6912" width="36.85546875" style="143"/>
    <col min="6913" max="6913" width="18.5703125" style="143" customWidth="1"/>
    <col min="6914" max="6922" width="31.42578125" style="143" customWidth="1"/>
    <col min="6923" max="6939" width="36.85546875" style="143" customWidth="1"/>
    <col min="6940" max="6940" width="37" style="143" customWidth="1"/>
    <col min="6941" max="6956" width="36.85546875" style="143" customWidth="1"/>
    <col min="6957" max="6957" width="37.140625" style="143" customWidth="1"/>
    <col min="6958" max="6959" width="36.85546875" style="143" customWidth="1"/>
    <col min="6960" max="6960" width="36.5703125" style="143" customWidth="1"/>
    <col min="6961" max="6962" width="36.85546875" style="143" customWidth="1"/>
    <col min="6963" max="6963" width="36.5703125" style="143" customWidth="1"/>
    <col min="6964" max="6964" width="37" style="143" customWidth="1"/>
    <col min="6965" max="6983" width="36.85546875" style="143" customWidth="1"/>
    <col min="6984" max="6984" width="37" style="143" customWidth="1"/>
    <col min="6985" max="7002" width="36.85546875" style="143" customWidth="1"/>
    <col min="7003" max="7003" width="36.5703125" style="143" customWidth="1"/>
    <col min="7004" max="7016" width="36.85546875" style="143" customWidth="1"/>
    <col min="7017" max="7017" width="36.5703125" style="143" customWidth="1"/>
    <col min="7018" max="7020" width="36.85546875" style="143" customWidth="1"/>
    <col min="7021" max="7021" width="36.5703125" style="143" customWidth="1"/>
    <col min="7022" max="7029" width="36.85546875" style="143" customWidth="1"/>
    <col min="7030" max="7030" width="36.5703125" style="143" customWidth="1"/>
    <col min="7031" max="7168" width="36.85546875" style="143"/>
    <col min="7169" max="7169" width="18.5703125" style="143" customWidth="1"/>
    <col min="7170" max="7178" width="31.42578125" style="143" customWidth="1"/>
    <col min="7179" max="7195" width="36.85546875" style="143" customWidth="1"/>
    <col min="7196" max="7196" width="37" style="143" customWidth="1"/>
    <col min="7197" max="7212" width="36.85546875" style="143" customWidth="1"/>
    <col min="7213" max="7213" width="37.140625" style="143" customWidth="1"/>
    <col min="7214" max="7215" width="36.85546875" style="143" customWidth="1"/>
    <col min="7216" max="7216" width="36.5703125" style="143" customWidth="1"/>
    <col min="7217" max="7218" width="36.85546875" style="143" customWidth="1"/>
    <col min="7219" max="7219" width="36.5703125" style="143" customWidth="1"/>
    <col min="7220" max="7220" width="37" style="143" customWidth="1"/>
    <col min="7221" max="7239" width="36.85546875" style="143" customWidth="1"/>
    <col min="7240" max="7240" width="37" style="143" customWidth="1"/>
    <col min="7241" max="7258" width="36.85546875" style="143" customWidth="1"/>
    <col min="7259" max="7259" width="36.5703125" style="143" customWidth="1"/>
    <col min="7260" max="7272" width="36.85546875" style="143" customWidth="1"/>
    <col min="7273" max="7273" width="36.5703125" style="143" customWidth="1"/>
    <col min="7274" max="7276" width="36.85546875" style="143" customWidth="1"/>
    <col min="7277" max="7277" width="36.5703125" style="143" customWidth="1"/>
    <col min="7278" max="7285" width="36.85546875" style="143" customWidth="1"/>
    <col min="7286" max="7286" width="36.5703125" style="143" customWidth="1"/>
    <col min="7287" max="7424" width="36.85546875" style="143"/>
    <col min="7425" max="7425" width="18.5703125" style="143" customWidth="1"/>
    <col min="7426" max="7434" width="31.42578125" style="143" customWidth="1"/>
    <col min="7435" max="7451" width="36.85546875" style="143" customWidth="1"/>
    <col min="7452" max="7452" width="37" style="143" customWidth="1"/>
    <col min="7453" max="7468" width="36.85546875" style="143" customWidth="1"/>
    <col min="7469" max="7469" width="37.140625" style="143" customWidth="1"/>
    <col min="7470" max="7471" width="36.85546875" style="143" customWidth="1"/>
    <col min="7472" max="7472" width="36.5703125" style="143" customWidth="1"/>
    <col min="7473" max="7474" width="36.85546875" style="143" customWidth="1"/>
    <col min="7475" max="7475" width="36.5703125" style="143" customWidth="1"/>
    <col min="7476" max="7476" width="37" style="143" customWidth="1"/>
    <col min="7477" max="7495" width="36.85546875" style="143" customWidth="1"/>
    <col min="7496" max="7496" width="37" style="143" customWidth="1"/>
    <col min="7497" max="7514" width="36.85546875" style="143" customWidth="1"/>
    <col min="7515" max="7515" width="36.5703125" style="143" customWidth="1"/>
    <col min="7516" max="7528" width="36.85546875" style="143" customWidth="1"/>
    <col min="7529" max="7529" width="36.5703125" style="143" customWidth="1"/>
    <col min="7530" max="7532" width="36.85546875" style="143" customWidth="1"/>
    <col min="7533" max="7533" width="36.5703125" style="143" customWidth="1"/>
    <col min="7534" max="7541" width="36.85546875" style="143" customWidth="1"/>
    <col min="7542" max="7542" width="36.5703125" style="143" customWidth="1"/>
    <col min="7543" max="7680" width="36.85546875" style="143"/>
    <col min="7681" max="7681" width="18.5703125" style="143" customWidth="1"/>
    <col min="7682" max="7690" width="31.42578125" style="143" customWidth="1"/>
    <col min="7691" max="7707" width="36.85546875" style="143" customWidth="1"/>
    <col min="7708" max="7708" width="37" style="143" customWidth="1"/>
    <col min="7709" max="7724" width="36.85546875" style="143" customWidth="1"/>
    <col min="7725" max="7725" width="37.140625" style="143" customWidth="1"/>
    <col min="7726" max="7727" width="36.85546875" style="143" customWidth="1"/>
    <col min="7728" max="7728" width="36.5703125" style="143" customWidth="1"/>
    <col min="7729" max="7730" width="36.85546875" style="143" customWidth="1"/>
    <col min="7731" max="7731" width="36.5703125" style="143" customWidth="1"/>
    <col min="7732" max="7732" width="37" style="143" customWidth="1"/>
    <col min="7733" max="7751" width="36.85546875" style="143" customWidth="1"/>
    <col min="7752" max="7752" width="37" style="143" customWidth="1"/>
    <col min="7753" max="7770" width="36.85546875" style="143" customWidth="1"/>
    <col min="7771" max="7771" width="36.5703125" style="143" customWidth="1"/>
    <col min="7772" max="7784" width="36.85546875" style="143" customWidth="1"/>
    <col min="7785" max="7785" width="36.5703125" style="143" customWidth="1"/>
    <col min="7786" max="7788" width="36.85546875" style="143" customWidth="1"/>
    <col min="7789" max="7789" width="36.5703125" style="143" customWidth="1"/>
    <col min="7790" max="7797" width="36.85546875" style="143" customWidth="1"/>
    <col min="7798" max="7798" width="36.5703125" style="143" customWidth="1"/>
    <col min="7799" max="7936" width="36.85546875" style="143"/>
    <col min="7937" max="7937" width="18.5703125" style="143" customWidth="1"/>
    <col min="7938" max="7946" width="31.42578125" style="143" customWidth="1"/>
    <col min="7947" max="7963" width="36.85546875" style="143" customWidth="1"/>
    <col min="7964" max="7964" width="37" style="143" customWidth="1"/>
    <col min="7965" max="7980" width="36.85546875" style="143" customWidth="1"/>
    <col min="7981" max="7981" width="37.140625" style="143" customWidth="1"/>
    <col min="7982" max="7983" width="36.85546875" style="143" customWidth="1"/>
    <col min="7984" max="7984" width="36.5703125" style="143" customWidth="1"/>
    <col min="7985" max="7986" width="36.85546875" style="143" customWidth="1"/>
    <col min="7987" max="7987" width="36.5703125" style="143" customWidth="1"/>
    <col min="7988" max="7988" width="37" style="143" customWidth="1"/>
    <col min="7989" max="8007" width="36.85546875" style="143" customWidth="1"/>
    <col min="8008" max="8008" width="37" style="143" customWidth="1"/>
    <col min="8009" max="8026" width="36.85546875" style="143" customWidth="1"/>
    <col min="8027" max="8027" width="36.5703125" style="143" customWidth="1"/>
    <col min="8028" max="8040" width="36.85546875" style="143" customWidth="1"/>
    <col min="8041" max="8041" width="36.5703125" style="143" customWidth="1"/>
    <col min="8042" max="8044" width="36.85546875" style="143" customWidth="1"/>
    <col min="8045" max="8045" width="36.5703125" style="143" customWidth="1"/>
    <col min="8046" max="8053" width="36.85546875" style="143" customWidth="1"/>
    <col min="8054" max="8054" width="36.5703125" style="143" customWidth="1"/>
    <col min="8055" max="8192" width="36.85546875" style="143"/>
    <col min="8193" max="8193" width="18.5703125" style="143" customWidth="1"/>
    <col min="8194" max="8202" width="31.42578125" style="143" customWidth="1"/>
    <col min="8203" max="8219" width="36.85546875" style="143" customWidth="1"/>
    <col min="8220" max="8220" width="37" style="143" customWidth="1"/>
    <col min="8221" max="8236" width="36.85546875" style="143" customWidth="1"/>
    <col min="8237" max="8237" width="37.140625" style="143" customWidth="1"/>
    <col min="8238" max="8239" width="36.85546875" style="143" customWidth="1"/>
    <col min="8240" max="8240" width="36.5703125" style="143" customWidth="1"/>
    <col min="8241" max="8242" width="36.85546875" style="143" customWidth="1"/>
    <col min="8243" max="8243" width="36.5703125" style="143" customWidth="1"/>
    <col min="8244" max="8244" width="37" style="143" customWidth="1"/>
    <col min="8245" max="8263" width="36.85546875" style="143" customWidth="1"/>
    <col min="8264" max="8264" width="37" style="143" customWidth="1"/>
    <col min="8265" max="8282" width="36.85546875" style="143" customWidth="1"/>
    <col min="8283" max="8283" width="36.5703125" style="143" customWidth="1"/>
    <col min="8284" max="8296" width="36.85546875" style="143" customWidth="1"/>
    <col min="8297" max="8297" width="36.5703125" style="143" customWidth="1"/>
    <col min="8298" max="8300" width="36.85546875" style="143" customWidth="1"/>
    <col min="8301" max="8301" width="36.5703125" style="143" customWidth="1"/>
    <col min="8302" max="8309" width="36.85546875" style="143" customWidth="1"/>
    <col min="8310" max="8310" width="36.5703125" style="143" customWidth="1"/>
    <col min="8311" max="8448" width="36.85546875" style="143"/>
    <col min="8449" max="8449" width="18.5703125" style="143" customWidth="1"/>
    <col min="8450" max="8458" width="31.42578125" style="143" customWidth="1"/>
    <col min="8459" max="8475" width="36.85546875" style="143" customWidth="1"/>
    <col min="8476" max="8476" width="37" style="143" customWidth="1"/>
    <col min="8477" max="8492" width="36.85546875" style="143" customWidth="1"/>
    <col min="8493" max="8493" width="37.140625" style="143" customWidth="1"/>
    <col min="8494" max="8495" width="36.85546875" style="143" customWidth="1"/>
    <col min="8496" max="8496" width="36.5703125" style="143" customWidth="1"/>
    <col min="8497" max="8498" width="36.85546875" style="143" customWidth="1"/>
    <col min="8499" max="8499" width="36.5703125" style="143" customWidth="1"/>
    <col min="8500" max="8500" width="37" style="143" customWidth="1"/>
    <col min="8501" max="8519" width="36.85546875" style="143" customWidth="1"/>
    <col min="8520" max="8520" width="37" style="143" customWidth="1"/>
    <col min="8521" max="8538" width="36.85546875" style="143" customWidth="1"/>
    <col min="8539" max="8539" width="36.5703125" style="143" customWidth="1"/>
    <col min="8540" max="8552" width="36.85546875" style="143" customWidth="1"/>
    <col min="8553" max="8553" width="36.5703125" style="143" customWidth="1"/>
    <col min="8554" max="8556" width="36.85546875" style="143" customWidth="1"/>
    <col min="8557" max="8557" width="36.5703125" style="143" customWidth="1"/>
    <col min="8558" max="8565" width="36.85546875" style="143" customWidth="1"/>
    <col min="8566" max="8566" width="36.5703125" style="143" customWidth="1"/>
    <col min="8567" max="8704" width="36.85546875" style="143"/>
    <col min="8705" max="8705" width="18.5703125" style="143" customWidth="1"/>
    <col min="8706" max="8714" width="31.42578125" style="143" customWidth="1"/>
    <col min="8715" max="8731" width="36.85546875" style="143" customWidth="1"/>
    <col min="8732" max="8732" width="37" style="143" customWidth="1"/>
    <col min="8733" max="8748" width="36.85546875" style="143" customWidth="1"/>
    <col min="8749" max="8749" width="37.140625" style="143" customWidth="1"/>
    <col min="8750" max="8751" width="36.85546875" style="143" customWidth="1"/>
    <col min="8752" max="8752" width="36.5703125" style="143" customWidth="1"/>
    <col min="8753" max="8754" width="36.85546875" style="143" customWidth="1"/>
    <col min="8755" max="8755" width="36.5703125" style="143" customWidth="1"/>
    <col min="8756" max="8756" width="37" style="143" customWidth="1"/>
    <col min="8757" max="8775" width="36.85546875" style="143" customWidth="1"/>
    <col min="8776" max="8776" width="37" style="143" customWidth="1"/>
    <col min="8777" max="8794" width="36.85546875" style="143" customWidth="1"/>
    <col min="8795" max="8795" width="36.5703125" style="143" customWidth="1"/>
    <col min="8796" max="8808" width="36.85546875" style="143" customWidth="1"/>
    <col min="8809" max="8809" width="36.5703125" style="143" customWidth="1"/>
    <col min="8810" max="8812" width="36.85546875" style="143" customWidth="1"/>
    <col min="8813" max="8813" width="36.5703125" style="143" customWidth="1"/>
    <col min="8814" max="8821" width="36.85546875" style="143" customWidth="1"/>
    <col min="8822" max="8822" width="36.5703125" style="143" customWidth="1"/>
    <col min="8823" max="8960" width="36.85546875" style="143"/>
    <col min="8961" max="8961" width="18.5703125" style="143" customWidth="1"/>
    <col min="8962" max="8970" width="31.42578125" style="143" customWidth="1"/>
    <col min="8971" max="8987" width="36.85546875" style="143" customWidth="1"/>
    <col min="8988" max="8988" width="37" style="143" customWidth="1"/>
    <col min="8989" max="9004" width="36.85546875" style="143" customWidth="1"/>
    <col min="9005" max="9005" width="37.140625" style="143" customWidth="1"/>
    <col min="9006" max="9007" width="36.85546875" style="143" customWidth="1"/>
    <col min="9008" max="9008" width="36.5703125" style="143" customWidth="1"/>
    <col min="9009" max="9010" width="36.85546875" style="143" customWidth="1"/>
    <col min="9011" max="9011" width="36.5703125" style="143" customWidth="1"/>
    <col min="9012" max="9012" width="37" style="143" customWidth="1"/>
    <col min="9013" max="9031" width="36.85546875" style="143" customWidth="1"/>
    <col min="9032" max="9032" width="37" style="143" customWidth="1"/>
    <col min="9033" max="9050" width="36.85546875" style="143" customWidth="1"/>
    <col min="9051" max="9051" width="36.5703125" style="143" customWidth="1"/>
    <col min="9052" max="9064" width="36.85546875" style="143" customWidth="1"/>
    <col min="9065" max="9065" width="36.5703125" style="143" customWidth="1"/>
    <col min="9066" max="9068" width="36.85546875" style="143" customWidth="1"/>
    <col min="9069" max="9069" width="36.5703125" style="143" customWidth="1"/>
    <col min="9070" max="9077" width="36.85546875" style="143" customWidth="1"/>
    <col min="9078" max="9078" width="36.5703125" style="143" customWidth="1"/>
    <col min="9079" max="9216" width="36.85546875" style="143"/>
    <col min="9217" max="9217" width="18.5703125" style="143" customWidth="1"/>
    <col min="9218" max="9226" width="31.42578125" style="143" customWidth="1"/>
    <col min="9227" max="9243" width="36.85546875" style="143" customWidth="1"/>
    <col min="9244" max="9244" width="37" style="143" customWidth="1"/>
    <col min="9245" max="9260" width="36.85546875" style="143" customWidth="1"/>
    <col min="9261" max="9261" width="37.140625" style="143" customWidth="1"/>
    <col min="9262" max="9263" width="36.85546875" style="143" customWidth="1"/>
    <col min="9264" max="9264" width="36.5703125" style="143" customWidth="1"/>
    <col min="9265" max="9266" width="36.85546875" style="143" customWidth="1"/>
    <col min="9267" max="9267" width="36.5703125" style="143" customWidth="1"/>
    <col min="9268" max="9268" width="37" style="143" customWidth="1"/>
    <col min="9269" max="9287" width="36.85546875" style="143" customWidth="1"/>
    <col min="9288" max="9288" width="37" style="143" customWidth="1"/>
    <col min="9289" max="9306" width="36.85546875" style="143" customWidth="1"/>
    <col min="9307" max="9307" width="36.5703125" style="143" customWidth="1"/>
    <col min="9308" max="9320" width="36.85546875" style="143" customWidth="1"/>
    <col min="9321" max="9321" width="36.5703125" style="143" customWidth="1"/>
    <col min="9322" max="9324" width="36.85546875" style="143" customWidth="1"/>
    <col min="9325" max="9325" width="36.5703125" style="143" customWidth="1"/>
    <col min="9326" max="9333" width="36.85546875" style="143" customWidth="1"/>
    <col min="9334" max="9334" width="36.5703125" style="143" customWidth="1"/>
    <col min="9335" max="9472" width="36.85546875" style="143"/>
    <col min="9473" max="9473" width="18.5703125" style="143" customWidth="1"/>
    <col min="9474" max="9482" width="31.42578125" style="143" customWidth="1"/>
    <col min="9483" max="9499" width="36.85546875" style="143" customWidth="1"/>
    <col min="9500" max="9500" width="37" style="143" customWidth="1"/>
    <col min="9501" max="9516" width="36.85546875" style="143" customWidth="1"/>
    <col min="9517" max="9517" width="37.140625" style="143" customWidth="1"/>
    <col min="9518" max="9519" width="36.85546875" style="143" customWidth="1"/>
    <col min="9520" max="9520" width="36.5703125" style="143" customWidth="1"/>
    <col min="9521" max="9522" width="36.85546875" style="143" customWidth="1"/>
    <col min="9523" max="9523" width="36.5703125" style="143" customWidth="1"/>
    <col min="9524" max="9524" width="37" style="143" customWidth="1"/>
    <col min="9525" max="9543" width="36.85546875" style="143" customWidth="1"/>
    <col min="9544" max="9544" width="37" style="143" customWidth="1"/>
    <col min="9545" max="9562" width="36.85546875" style="143" customWidth="1"/>
    <col min="9563" max="9563" width="36.5703125" style="143" customWidth="1"/>
    <col min="9564" max="9576" width="36.85546875" style="143" customWidth="1"/>
    <col min="9577" max="9577" width="36.5703125" style="143" customWidth="1"/>
    <col min="9578" max="9580" width="36.85546875" style="143" customWidth="1"/>
    <col min="9581" max="9581" width="36.5703125" style="143" customWidth="1"/>
    <col min="9582" max="9589" width="36.85546875" style="143" customWidth="1"/>
    <col min="9590" max="9590" width="36.5703125" style="143" customWidth="1"/>
    <col min="9591" max="9728" width="36.85546875" style="143"/>
    <col min="9729" max="9729" width="18.5703125" style="143" customWidth="1"/>
    <col min="9730" max="9738" width="31.42578125" style="143" customWidth="1"/>
    <col min="9739" max="9755" width="36.85546875" style="143" customWidth="1"/>
    <col min="9756" max="9756" width="37" style="143" customWidth="1"/>
    <col min="9757" max="9772" width="36.85546875" style="143" customWidth="1"/>
    <col min="9773" max="9773" width="37.140625" style="143" customWidth="1"/>
    <col min="9774" max="9775" width="36.85546875" style="143" customWidth="1"/>
    <col min="9776" max="9776" width="36.5703125" style="143" customWidth="1"/>
    <col min="9777" max="9778" width="36.85546875" style="143" customWidth="1"/>
    <col min="9779" max="9779" width="36.5703125" style="143" customWidth="1"/>
    <col min="9780" max="9780" width="37" style="143" customWidth="1"/>
    <col min="9781" max="9799" width="36.85546875" style="143" customWidth="1"/>
    <col min="9800" max="9800" width="37" style="143" customWidth="1"/>
    <col min="9801" max="9818" width="36.85546875" style="143" customWidth="1"/>
    <col min="9819" max="9819" width="36.5703125" style="143" customWidth="1"/>
    <col min="9820" max="9832" width="36.85546875" style="143" customWidth="1"/>
    <col min="9833" max="9833" width="36.5703125" style="143" customWidth="1"/>
    <col min="9834" max="9836" width="36.85546875" style="143" customWidth="1"/>
    <col min="9837" max="9837" width="36.5703125" style="143" customWidth="1"/>
    <col min="9838" max="9845" width="36.85546875" style="143" customWidth="1"/>
    <col min="9846" max="9846" width="36.5703125" style="143" customWidth="1"/>
    <col min="9847" max="9984" width="36.85546875" style="143"/>
    <col min="9985" max="9985" width="18.5703125" style="143" customWidth="1"/>
    <col min="9986" max="9994" width="31.42578125" style="143" customWidth="1"/>
    <col min="9995" max="10011" width="36.85546875" style="143" customWidth="1"/>
    <col min="10012" max="10012" width="37" style="143" customWidth="1"/>
    <col min="10013" max="10028" width="36.85546875" style="143" customWidth="1"/>
    <col min="10029" max="10029" width="37.140625" style="143" customWidth="1"/>
    <col min="10030" max="10031" width="36.85546875" style="143" customWidth="1"/>
    <col min="10032" max="10032" width="36.5703125" style="143" customWidth="1"/>
    <col min="10033" max="10034" width="36.85546875" style="143" customWidth="1"/>
    <col min="10035" max="10035" width="36.5703125" style="143" customWidth="1"/>
    <col min="10036" max="10036" width="37" style="143" customWidth="1"/>
    <col min="10037" max="10055" width="36.85546875" style="143" customWidth="1"/>
    <col min="10056" max="10056" width="37" style="143" customWidth="1"/>
    <col min="10057" max="10074" width="36.85546875" style="143" customWidth="1"/>
    <col min="10075" max="10075" width="36.5703125" style="143" customWidth="1"/>
    <col min="10076" max="10088" width="36.85546875" style="143" customWidth="1"/>
    <col min="10089" max="10089" width="36.5703125" style="143" customWidth="1"/>
    <col min="10090" max="10092" width="36.85546875" style="143" customWidth="1"/>
    <col min="10093" max="10093" width="36.5703125" style="143" customWidth="1"/>
    <col min="10094" max="10101" width="36.85546875" style="143" customWidth="1"/>
    <col min="10102" max="10102" width="36.5703125" style="143" customWidth="1"/>
    <col min="10103" max="10240" width="36.85546875" style="143"/>
    <col min="10241" max="10241" width="18.5703125" style="143" customWidth="1"/>
    <col min="10242" max="10250" width="31.42578125" style="143" customWidth="1"/>
    <col min="10251" max="10267" width="36.85546875" style="143" customWidth="1"/>
    <col min="10268" max="10268" width="37" style="143" customWidth="1"/>
    <col min="10269" max="10284" width="36.85546875" style="143" customWidth="1"/>
    <col min="10285" max="10285" width="37.140625" style="143" customWidth="1"/>
    <col min="10286" max="10287" width="36.85546875" style="143" customWidth="1"/>
    <col min="10288" max="10288" width="36.5703125" style="143" customWidth="1"/>
    <col min="10289" max="10290" width="36.85546875" style="143" customWidth="1"/>
    <col min="10291" max="10291" width="36.5703125" style="143" customWidth="1"/>
    <col min="10292" max="10292" width="37" style="143" customWidth="1"/>
    <col min="10293" max="10311" width="36.85546875" style="143" customWidth="1"/>
    <col min="10312" max="10312" width="37" style="143" customWidth="1"/>
    <col min="10313" max="10330" width="36.85546875" style="143" customWidth="1"/>
    <col min="10331" max="10331" width="36.5703125" style="143" customWidth="1"/>
    <col min="10332" max="10344" width="36.85546875" style="143" customWidth="1"/>
    <col min="10345" max="10345" width="36.5703125" style="143" customWidth="1"/>
    <col min="10346" max="10348" width="36.85546875" style="143" customWidth="1"/>
    <col min="10349" max="10349" width="36.5703125" style="143" customWidth="1"/>
    <col min="10350" max="10357" width="36.85546875" style="143" customWidth="1"/>
    <col min="10358" max="10358" width="36.5703125" style="143" customWidth="1"/>
    <col min="10359" max="10496" width="36.85546875" style="143"/>
    <col min="10497" max="10497" width="18.5703125" style="143" customWidth="1"/>
    <col min="10498" max="10506" width="31.42578125" style="143" customWidth="1"/>
    <col min="10507" max="10523" width="36.85546875" style="143" customWidth="1"/>
    <col min="10524" max="10524" width="37" style="143" customWidth="1"/>
    <col min="10525" max="10540" width="36.85546875" style="143" customWidth="1"/>
    <col min="10541" max="10541" width="37.140625" style="143" customWidth="1"/>
    <col min="10542" max="10543" width="36.85546875" style="143" customWidth="1"/>
    <col min="10544" max="10544" width="36.5703125" style="143" customWidth="1"/>
    <col min="10545" max="10546" width="36.85546875" style="143" customWidth="1"/>
    <col min="10547" max="10547" width="36.5703125" style="143" customWidth="1"/>
    <col min="10548" max="10548" width="37" style="143" customWidth="1"/>
    <col min="10549" max="10567" width="36.85546875" style="143" customWidth="1"/>
    <col min="10568" max="10568" width="37" style="143" customWidth="1"/>
    <col min="10569" max="10586" width="36.85546875" style="143" customWidth="1"/>
    <col min="10587" max="10587" width="36.5703125" style="143" customWidth="1"/>
    <col min="10588" max="10600" width="36.85546875" style="143" customWidth="1"/>
    <col min="10601" max="10601" width="36.5703125" style="143" customWidth="1"/>
    <col min="10602" max="10604" width="36.85546875" style="143" customWidth="1"/>
    <col min="10605" max="10605" width="36.5703125" style="143" customWidth="1"/>
    <col min="10606" max="10613" width="36.85546875" style="143" customWidth="1"/>
    <col min="10614" max="10614" width="36.5703125" style="143" customWidth="1"/>
    <col min="10615" max="10752" width="36.85546875" style="143"/>
    <col min="10753" max="10753" width="18.5703125" style="143" customWidth="1"/>
    <col min="10754" max="10762" width="31.42578125" style="143" customWidth="1"/>
    <col min="10763" max="10779" width="36.85546875" style="143" customWidth="1"/>
    <col min="10780" max="10780" width="37" style="143" customWidth="1"/>
    <col min="10781" max="10796" width="36.85546875" style="143" customWidth="1"/>
    <col min="10797" max="10797" width="37.140625" style="143" customWidth="1"/>
    <col min="10798" max="10799" width="36.85546875" style="143" customWidth="1"/>
    <col min="10800" max="10800" width="36.5703125" style="143" customWidth="1"/>
    <col min="10801" max="10802" width="36.85546875" style="143" customWidth="1"/>
    <col min="10803" max="10803" width="36.5703125" style="143" customWidth="1"/>
    <col min="10804" max="10804" width="37" style="143" customWidth="1"/>
    <col min="10805" max="10823" width="36.85546875" style="143" customWidth="1"/>
    <col min="10824" max="10824" width="37" style="143" customWidth="1"/>
    <col min="10825" max="10842" width="36.85546875" style="143" customWidth="1"/>
    <col min="10843" max="10843" width="36.5703125" style="143" customWidth="1"/>
    <col min="10844" max="10856" width="36.85546875" style="143" customWidth="1"/>
    <col min="10857" max="10857" width="36.5703125" style="143" customWidth="1"/>
    <col min="10858" max="10860" width="36.85546875" style="143" customWidth="1"/>
    <col min="10861" max="10861" width="36.5703125" style="143" customWidth="1"/>
    <col min="10862" max="10869" width="36.85546875" style="143" customWidth="1"/>
    <col min="10870" max="10870" width="36.5703125" style="143" customWidth="1"/>
    <col min="10871" max="11008" width="36.85546875" style="143"/>
    <col min="11009" max="11009" width="18.5703125" style="143" customWidth="1"/>
    <col min="11010" max="11018" width="31.42578125" style="143" customWidth="1"/>
    <col min="11019" max="11035" width="36.85546875" style="143" customWidth="1"/>
    <col min="11036" max="11036" width="37" style="143" customWidth="1"/>
    <col min="11037" max="11052" width="36.85546875" style="143" customWidth="1"/>
    <col min="11053" max="11053" width="37.140625" style="143" customWidth="1"/>
    <col min="11054" max="11055" width="36.85546875" style="143" customWidth="1"/>
    <col min="11056" max="11056" width="36.5703125" style="143" customWidth="1"/>
    <col min="11057" max="11058" width="36.85546875" style="143" customWidth="1"/>
    <col min="11059" max="11059" width="36.5703125" style="143" customWidth="1"/>
    <col min="11060" max="11060" width="37" style="143" customWidth="1"/>
    <col min="11061" max="11079" width="36.85546875" style="143" customWidth="1"/>
    <col min="11080" max="11080" width="37" style="143" customWidth="1"/>
    <col min="11081" max="11098" width="36.85546875" style="143" customWidth="1"/>
    <col min="11099" max="11099" width="36.5703125" style="143" customWidth="1"/>
    <col min="11100" max="11112" width="36.85546875" style="143" customWidth="1"/>
    <col min="11113" max="11113" width="36.5703125" style="143" customWidth="1"/>
    <col min="11114" max="11116" width="36.85546875" style="143" customWidth="1"/>
    <col min="11117" max="11117" width="36.5703125" style="143" customWidth="1"/>
    <col min="11118" max="11125" width="36.85546875" style="143" customWidth="1"/>
    <col min="11126" max="11126" width="36.5703125" style="143" customWidth="1"/>
    <col min="11127" max="11264" width="36.85546875" style="143"/>
    <col min="11265" max="11265" width="18.5703125" style="143" customWidth="1"/>
    <col min="11266" max="11274" width="31.42578125" style="143" customWidth="1"/>
    <col min="11275" max="11291" width="36.85546875" style="143" customWidth="1"/>
    <col min="11292" max="11292" width="37" style="143" customWidth="1"/>
    <col min="11293" max="11308" width="36.85546875" style="143" customWidth="1"/>
    <col min="11309" max="11309" width="37.140625" style="143" customWidth="1"/>
    <col min="11310" max="11311" width="36.85546875" style="143" customWidth="1"/>
    <col min="11312" max="11312" width="36.5703125" style="143" customWidth="1"/>
    <col min="11313" max="11314" width="36.85546875" style="143" customWidth="1"/>
    <col min="11315" max="11315" width="36.5703125" style="143" customWidth="1"/>
    <col min="11316" max="11316" width="37" style="143" customWidth="1"/>
    <col min="11317" max="11335" width="36.85546875" style="143" customWidth="1"/>
    <col min="11336" max="11336" width="37" style="143" customWidth="1"/>
    <col min="11337" max="11354" width="36.85546875" style="143" customWidth="1"/>
    <col min="11355" max="11355" width="36.5703125" style="143" customWidth="1"/>
    <col min="11356" max="11368" width="36.85546875" style="143" customWidth="1"/>
    <col min="11369" max="11369" width="36.5703125" style="143" customWidth="1"/>
    <col min="11370" max="11372" width="36.85546875" style="143" customWidth="1"/>
    <col min="11373" max="11373" width="36.5703125" style="143" customWidth="1"/>
    <col min="11374" max="11381" width="36.85546875" style="143" customWidth="1"/>
    <col min="11382" max="11382" width="36.5703125" style="143" customWidth="1"/>
    <col min="11383" max="11520" width="36.85546875" style="143"/>
    <col min="11521" max="11521" width="18.5703125" style="143" customWidth="1"/>
    <col min="11522" max="11530" width="31.42578125" style="143" customWidth="1"/>
    <col min="11531" max="11547" width="36.85546875" style="143" customWidth="1"/>
    <col min="11548" max="11548" width="37" style="143" customWidth="1"/>
    <col min="11549" max="11564" width="36.85546875" style="143" customWidth="1"/>
    <col min="11565" max="11565" width="37.140625" style="143" customWidth="1"/>
    <col min="11566" max="11567" width="36.85546875" style="143" customWidth="1"/>
    <col min="11568" max="11568" width="36.5703125" style="143" customWidth="1"/>
    <col min="11569" max="11570" width="36.85546875" style="143" customWidth="1"/>
    <col min="11571" max="11571" width="36.5703125" style="143" customWidth="1"/>
    <col min="11572" max="11572" width="37" style="143" customWidth="1"/>
    <col min="11573" max="11591" width="36.85546875" style="143" customWidth="1"/>
    <col min="11592" max="11592" width="37" style="143" customWidth="1"/>
    <col min="11593" max="11610" width="36.85546875" style="143" customWidth="1"/>
    <col min="11611" max="11611" width="36.5703125" style="143" customWidth="1"/>
    <col min="11612" max="11624" width="36.85546875" style="143" customWidth="1"/>
    <col min="11625" max="11625" width="36.5703125" style="143" customWidth="1"/>
    <col min="11626" max="11628" width="36.85546875" style="143" customWidth="1"/>
    <col min="11629" max="11629" width="36.5703125" style="143" customWidth="1"/>
    <col min="11630" max="11637" width="36.85546875" style="143" customWidth="1"/>
    <col min="11638" max="11638" width="36.5703125" style="143" customWidth="1"/>
    <col min="11639" max="11776" width="36.85546875" style="143"/>
    <col min="11777" max="11777" width="18.5703125" style="143" customWidth="1"/>
    <col min="11778" max="11786" width="31.42578125" style="143" customWidth="1"/>
    <col min="11787" max="11803" width="36.85546875" style="143" customWidth="1"/>
    <col min="11804" max="11804" width="37" style="143" customWidth="1"/>
    <col min="11805" max="11820" width="36.85546875" style="143" customWidth="1"/>
    <col min="11821" max="11821" width="37.140625" style="143" customWidth="1"/>
    <col min="11822" max="11823" width="36.85546875" style="143" customWidth="1"/>
    <col min="11824" max="11824" width="36.5703125" style="143" customWidth="1"/>
    <col min="11825" max="11826" width="36.85546875" style="143" customWidth="1"/>
    <col min="11827" max="11827" width="36.5703125" style="143" customWidth="1"/>
    <col min="11828" max="11828" width="37" style="143" customWidth="1"/>
    <col min="11829" max="11847" width="36.85546875" style="143" customWidth="1"/>
    <col min="11848" max="11848" width="37" style="143" customWidth="1"/>
    <col min="11849" max="11866" width="36.85546875" style="143" customWidth="1"/>
    <col min="11867" max="11867" width="36.5703125" style="143" customWidth="1"/>
    <col min="11868" max="11880" width="36.85546875" style="143" customWidth="1"/>
    <col min="11881" max="11881" width="36.5703125" style="143" customWidth="1"/>
    <col min="11882" max="11884" width="36.85546875" style="143" customWidth="1"/>
    <col min="11885" max="11885" width="36.5703125" style="143" customWidth="1"/>
    <col min="11886" max="11893" width="36.85546875" style="143" customWidth="1"/>
    <col min="11894" max="11894" width="36.5703125" style="143" customWidth="1"/>
    <col min="11895" max="12032" width="36.85546875" style="143"/>
    <col min="12033" max="12033" width="18.5703125" style="143" customWidth="1"/>
    <col min="12034" max="12042" width="31.42578125" style="143" customWidth="1"/>
    <col min="12043" max="12059" width="36.85546875" style="143" customWidth="1"/>
    <col min="12060" max="12060" width="37" style="143" customWidth="1"/>
    <col min="12061" max="12076" width="36.85546875" style="143" customWidth="1"/>
    <col min="12077" max="12077" width="37.140625" style="143" customWidth="1"/>
    <col min="12078" max="12079" width="36.85546875" style="143" customWidth="1"/>
    <col min="12080" max="12080" width="36.5703125" style="143" customWidth="1"/>
    <col min="12081" max="12082" width="36.85546875" style="143" customWidth="1"/>
    <col min="12083" max="12083" width="36.5703125" style="143" customWidth="1"/>
    <col min="12084" max="12084" width="37" style="143" customWidth="1"/>
    <col min="12085" max="12103" width="36.85546875" style="143" customWidth="1"/>
    <col min="12104" max="12104" width="37" style="143" customWidth="1"/>
    <col min="12105" max="12122" width="36.85546875" style="143" customWidth="1"/>
    <col min="12123" max="12123" width="36.5703125" style="143" customWidth="1"/>
    <col min="12124" max="12136" width="36.85546875" style="143" customWidth="1"/>
    <col min="12137" max="12137" width="36.5703125" style="143" customWidth="1"/>
    <col min="12138" max="12140" width="36.85546875" style="143" customWidth="1"/>
    <col min="12141" max="12141" width="36.5703125" style="143" customWidth="1"/>
    <col min="12142" max="12149" width="36.85546875" style="143" customWidth="1"/>
    <col min="12150" max="12150" width="36.5703125" style="143" customWidth="1"/>
    <col min="12151" max="12288" width="36.85546875" style="143"/>
    <col min="12289" max="12289" width="18.5703125" style="143" customWidth="1"/>
    <col min="12290" max="12298" width="31.42578125" style="143" customWidth="1"/>
    <col min="12299" max="12315" width="36.85546875" style="143" customWidth="1"/>
    <col min="12316" max="12316" width="37" style="143" customWidth="1"/>
    <col min="12317" max="12332" width="36.85546875" style="143" customWidth="1"/>
    <col min="12333" max="12333" width="37.140625" style="143" customWidth="1"/>
    <col min="12334" max="12335" width="36.85546875" style="143" customWidth="1"/>
    <col min="12336" max="12336" width="36.5703125" style="143" customWidth="1"/>
    <col min="12337" max="12338" width="36.85546875" style="143" customWidth="1"/>
    <col min="12339" max="12339" width="36.5703125" style="143" customWidth="1"/>
    <col min="12340" max="12340" width="37" style="143" customWidth="1"/>
    <col min="12341" max="12359" width="36.85546875" style="143" customWidth="1"/>
    <col min="12360" max="12360" width="37" style="143" customWidth="1"/>
    <col min="12361" max="12378" width="36.85546875" style="143" customWidth="1"/>
    <col min="12379" max="12379" width="36.5703125" style="143" customWidth="1"/>
    <col min="12380" max="12392" width="36.85546875" style="143" customWidth="1"/>
    <col min="12393" max="12393" width="36.5703125" style="143" customWidth="1"/>
    <col min="12394" max="12396" width="36.85546875" style="143" customWidth="1"/>
    <col min="12397" max="12397" width="36.5703125" style="143" customWidth="1"/>
    <col min="12398" max="12405" width="36.85546875" style="143" customWidth="1"/>
    <col min="12406" max="12406" width="36.5703125" style="143" customWidth="1"/>
    <col min="12407" max="12544" width="36.85546875" style="143"/>
    <col min="12545" max="12545" width="18.5703125" style="143" customWidth="1"/>
    <col min="12546" max="12554" width="31.42578125" style="143" customWidth="1"/>
    <col min="12555" max="12571" width="36.85546875" style="143" customWidth="1"/>
    <col min="12572" max="12572" width="37" style="143" customWidth="1"/>
    <col min="12573" max="12588" width="36.85546875" style="143" customWidth="1"/>
    <col min="12589" max="12589" width="37.140625" style="143" customWidth="1"/>
    <col min="12590" max="12591" width="36.85546875" style="143" customWidth="1"/>
    <col min="12592" max="12592" width="36.5703125" style="143" customWidth="1"/>
    <col min="12593" max="12594" width="36.85546875" style="143" customWidth="1"/>
    <col min="12595" max="12595" width="36.5703125" style="143" customWidth="1"/>
    <col min="12596" max="12596" width="37" style="143" customWidth="1"/>
    <col min="12597" max="12615" width="36.85546875" style="143" customWidth="1"/>
    <col min="12616" max="12616" width="37" style="143" customWidth="1"/>
    <col min="12617" max="12634" width="36.85546875" style="143" customWidth="1"/>
    <col min="12635" max="12635" width="36.5703125" style="143" customWidth="1"/>
    <col min="12636" max="12648" width="36.85546875" style="143" customWidth="1"/>
    <col min="12649" max="12649" width="36.5703125" style="143" customWidth="1"/>
    <col min="12650" max="12652" width="36.85546875" style="143" customWidth="1"/>
    <col min="12653" max="12653" width="36.5703125" style="143" customWidth="1"/>
    <col min="12654" max="12661" width="36.85546875" style="143" customWidth="1"/>
    <col min="12662" max="12662" width="36.5703125" style="143" customWidth="1"/>
    <col min="12663" max="12800" width="36.85546875" style="143"/>
    <col min="12801" max="12801" width="18.5703125" style="143" customWidth="1"/>
    <col min="12802" max="12810" width="31.42578125" style="143" customWidth="1"/>
    <col min="12811" max="12827" width="36.85546875" style="143" customWidth="1"/>
    <col min="12828" max="12828" width="37" style="143" customWidth="1"/>
    <col min="12829" max="12844" width="36.85546875" style="143" customWidth="1"/>
    <col min="12845" max="12845" width="37.140625" style="143" customWidth="1"/>
    <col min="12846" max="12847" width="36.85546875" style="143" customWidth="1"/>
    <col min="12848" max="12848" width="36.5703125" style="143" customWidth="1"/>
    <col min="12849" max="12850" width="36.85546875" style="143" customWidth="1"/>
    <col min="12851" max="12851" width="36.5703125" style="143" customWidth="1"/>
    <col min="12852" max="12852" width="37" style="143" customWidth="1"/>
    <col min="12853" max="12871" width="36.85546875" style="143" customWidth="1"/>
    <col min="12872" max="12872" width="37" style="143" customWidth="1"/>
    <col min="12873" max="12890" width="36.85546875" style="143" customWidth="1"/>
    <col min="12891" max="12891" width="36.5703125" style="143" customWidth="1"/>
    <col min="12892" max="12904" width="36.85546875" style="143" customWidth="1"/>
    <col min="12905" max="12905" width="36.5703125" style="143" customWidth="1"/>
    <col min="12906" max="12908" width="36.85546875" style="143" customWidth="1"/>
    <col min="12909" max="12909" width="36.5703125" style="143" customWidth="1"/>
    <col min="12910" max="12917" width="36.85546875" style="143" customWidth="1"/>
    <col min="12918" max="12918" width="36.5703125" style="143" customWidth="1"/>
    <col min="12919" max="13056" width="36.85546875" style="143"/>
    <col min="13057" max="13057" width="18.5703125" style="143" customWidth="1"/>
    <col min="13058" max="13066" width="31.42578125" style="143" customWidth="1"/>
    <col min="13067" max="13083" width="36.85546875" style="143" customWidth="1"/>
    <col min="13084" max="13084" width="37" style="143" customWidth="1"/>
    <col min="13085" max="13100" width="36.85546875" style="143" customWidth="1"/>
    <col min="13101" max="13101" width="37.140625" style="143" customWidth="1"/>
    <col min="13102" max="13103" width="36.85546875" style="143" customWidth="1"/>
    <col min="13104" max="13104" width="36.5703125" style="143" customWidth="1"/>
    <col min="13105" max="13106" width="36.85546875" style="143" customWidth="1"/>
    <col min="13107" max="13107" width="36.5703125" style="143" customWidth="1"/>
    <col min="13108" max="13108" width="37" style="143" customWidth="1"/>
    <col min="13109" max="13127" width="36.85546875" style="143" customWidth="1"/>
    <col min="13128" max="13128" width="37" style="143" customWidth="1"/>
    <col min="13129" max="13146" width="36.85546875" style="143" customWidth="1"/>
    <col min="13147" max="13147" width="36.5703125" style="143" customWidth="1"/>
    <col min="13148" max="13160" width="36.85546875" style="143" customWidth="1"/>
    <col min="13161" max="13161" width="36.5703125" style="143" customWidth="1"/>
    <col min="13162" max="13164" width="36.85546875" style="143" customWidth="1"/>
    <col min="13165" max="13165" width="36.5703125" style="143" customWidth="1"/>
    <col min="13166" max="13173" width="36.85546875" style="143" customWidth="1"/>
    <col min="13174" max="13174" width="36.5703125" style="143" customWidth="1"/>
    <col min="13175" max="13312" width="36.85546875" style="143"/>
    <col min="13313" max="13313" width="18.5703125" style="143" customWidth="1"/>
    <col min="13314" max="13322" width="31.42578125" style="143" customWidth="1"/>
    <col min="13323" max="13339" width="36.85546875" style="143" customWidth="1"/>
    <col min="13340" max="13340" width="37" style="143" customWidth="1"/>
    <col min="13341" max="13356" width="36.85546875" style="143" customWidth="1"/>
    <col min="13357" max="13357" width="37.140625" style="143" customWidth="1"/>
    <col min="13358" max="13359" width="36.85546875" style="143" customWidth="1"/>
    <col min="13360" max="13360" width="36.5703125" style="143" customWidth="1"/>
    <col min="13361" max="13362" width="36.85546875" style="143" customWidth="1"/>
    <col min="13363" max="13363" width="36.5703125" style="143" customWidth="1"/>
    <col min="13364" max="13364" width="37" style="143" customWidth="1"/>
    <col min="13365" max="13383" width="36.85546875" style="143" customWidth="1"/>
    <col min="13384" max="13384" width="37" style="143" customWidth="1"/>
    <col min="13385" max="13402" width="36.85546875" style="143" customWidth="1"/>
    <col min="13403" max="13403" width="36.5703125" style="143" customWidth="1"/>
    <col min="13404" max="13416" width="36.85546875" style="143" customWidth="1"/>
    <col min="13417" max="13417" width="36.5703125" style="143" customWidth="1"/>
    <col min="13418" max="13420" width="36.85546875" style="143" customWidth="1"/>
    <col min="13421" max="13421" width="36.5703125" style="143" customWidth="1"/>
    <col min="13422" max="13429" width="36.85546875" style="143" customWidth="1"/>
    <col min="13430" max="13430" width="36.5703125" style="143" customWidth="1"/>
    <col min="13431" max="13568" width="36.85546875" style="143"/>
    <col min="13569" max="13569" width="18.5703125" style="143" customWidth="1"/>
    <col min="13570" max="13578" width="31.42578125" style="143" customWidth="1"/>
    <col min="13579" max="13595" width="36.85546875" style="143" customWidth="1"/>
    <col min="13596" max="13596" width="37" style="143" customWidth="1"/>
    <col min="13597" max="13612" width="36.85546875" style="143" customWidth="1"/>
    <col min="13613" max="13613" width="37.140625" style="143" customWidth="1"/>
    <col min="13614" max="13615" width="36.85546875" style="143" customWidth="1"/>
    <col min="13616" max="13616" width="36.5703125" style="143" customWidth="1"/>
    <col min="13617" max="13618" width="36.85546875" style="143" customWidth="1"/>
    <col min="13619" max="13619" width="36.5703125" style="143" customWidth="1"/>
    <col min="13620" max="13620" width="37" style="143" customWidth="1"/>
    <col min="13621" max="13639" width="36.85546875" style="143" customWidth="1"/>
    <col min="13640" max="13640" width="37" style="143" customWidth="1"/>
    <col min="13641" max="13658" width="36.85546875" style="143" customWidth="1"/>
    <col min="13659" max="13659" width="36.5703125" style="143" customWidth="1"/>
    <col min="13660" max="13672" width="36.85546875" style="143" customWidth="1"/>
    <col min="13673" max="13673" width="36.5703125" style="143" customWidth="1"/>
    <col min="13674" max="13676" width="36.85546875" style="143" customWidth="1"/>
    <col min="13677" max="13677" width="36.5703125" style="143" customWidth="1"/>
    <col min="13678" max="13685" width="36.85546875" style="143" customWidth="1"/>
    <col min="13686" max="13686" width="36.5703125" style="143" customWidth="1"/>
    <col min="13687" max="13824" width="36.85546875" style="143"/>
    <col min="13825" max="13825" width="18.5703125" style="143" customWidth="1"/>
    <col min="13826" max="13834" width="31.42578125" style="143" customWidth="1"/>
    <col min="13835" max="13851" width="36.85546875" style="143" customWidth="1"/>
    <col min="13852" max="13852" width="37" style="143" customWidth="1"/>
    <col min="13853" max="13868" width="36.85546875" style="143" customWidth="1"/>
    <col min="13869" max="13869" width="37.140625" style="143" customWidth="1"/>
    <col min="13870" max="13871" width="36.85546875" style="143" customWidth="1"/>
    <col min="13872" max="13872" width="36.5703125" style="143" customWidth="1"/>
    <col min="13873" max="13874" width="36.85546875" style="143" customWidth="1"/>
    <col min="13875" max="13875" width="36.5703125" style="143" customWidth="1"/>
    <col min="13876" max="13876" width="37" style="143" customWidth="1"/>
    <col min="13877" max="13895" width="36.85546875" style="143" customWidth="1"/>
    <col min="13896" max="13896" width="37" style="143" customWidth="1"/>
    <col min="13897" max="13914" width="36.85546875" style="143" customWidth="1"/>
    <col min="13915" max="13915" width="36.5703125" style="143" customWidth="1"/>
    <col min="13916" max="13928" width="36.85546875" style="143" customWidth="1"/>
    <col min="13929" max="13929" width="36.5703125" style="143" customWidth="1"/>
    <col min="13930" max="13932" width="36.85546875" style="143" customWidth="1"/>
    <col min="13933" max="13933" width="36.5703125" style="143" customWidth="1"/>
    <col min="13934" max="13941" width="36.85546875" style="143" customWidth="1"/>
    <col min="13942" max="13942" width="36.5703125" style="143" customWidth="1"/>
    <col min="13943" max="14080" width="36.85546875" style="143"/>
    <col min="14081" max="14081" width="18.5703125" style="143" customWidth="1"/>
    <col min="14082" max="14090" width="31.42578125" style="143" customWidth="1"/>
    <col min="14091" max="14107" width="36.85546875" style="143" customWidth="1"/>
    <col min="14108" max="14108" width="37" style="143" customWidth="1"/>
    <col min="14109" max="14124" width="36.85546875" style="143" customWidth="1"/>
    <col min="14125" max="14125" width="37.140625" style="143" customWidth="1"/>
    <col min="14126" max="14127" width="36.85546875" style="143" customWidth="1"/>
    <col min="14128" max="14128" width="36.5703125" style="143" customWidth="1"/>
    <col min="14129" max="14130" width="36.85546875" style="143" customWidth="1"/>
    <col min="14131" max="14131" width="36.5703125" style="143" customWidth="1"/>
    <col min="14132" max="14132" width="37" style="143" customWidth="1"/>
    <col min="14133" max="14151" width="36.85546875" style="143" customWidth="1"/>
    <col min="14152" max="14152" width="37" style="143" customWidth="1"/>
    <col min="14153" max="14170" width="36.85546875" style="143" customWidth="1"/>
    <col min="14171" max="14171" width="36.5703125" style="143" customWidth="1"/>
    <col min="14172" max="14184" width="36.85546875" style="143" customWidth="1"/>
    <col min="14185" max="14185" width="36.5703125" style="143" customWidth="1"/>
    <col min="14186" max="14188" width="36.85546875" style="143" customWidth="1"/>
    <col min="14189" max="14189" width="36.5703125" style="143" customWidth="1"/>
    <col min="14190" max="14197" width="36.85546875" style="143" customWidth="1"/>
    <col min="14198" max="14198" width="36.5703125" style="143" customWidth="1"/>
    <col min="14199" max="14336" width="36.85546875" style="143"/>
    <col min="14337" max="14337" width="18.5703125" style="143" customWidth="1"/>
    <col min="14338" max="14346" width="31.42578125" style="143" customWidth="1"/>
    <col min="14347" max="14363" width="36.85546875" style="143" customWidth="1"/>
    <col min="14364" max="14364" width="37" style="143" customWidth="1"/>
    <col min="14365" max="14380" width="36.85546875" style="143" customWidth="1"/>
    <col min="14381" max="14381" width="37.140625" style="143" customWidth="1"/>
    <col min="14382" max="14383" width="36.85546875" style="143" customWidth="1"/>
    <col min="14384" max="14384" width="36.5703125" style="143" customWidth="1"/>
    <col min="14385" max="14386" width="36.85546875" style="143" customWidth="1"/>
    <col min="14387" max="14387" width="36.5703125" style="143" customWidth="1"/>
    <col min="14388" max="14388" width="37" style="143" customWidth="1"/>
    <col min="14389" max="14407" width="36.85546875" style="143" customWidth="1"/>
    <col min="14408" max="14408" width="37" style="143" customWidth="1"/>
    <col min="14409" max="14426" width="36.85546875" style="143" customWidth="1"/>
    <col min="14427" max="14427" width="36.5703125" style="143" customWidth="1"/>
    <col min="14428" max="14440" width="36.85546875" style="143" customWidth="1"/>
    <col min="14441" max="14441" width="36.5703125" style="143" customWidth="1"/>
    <col min="14442" max="14444" width="36.85546875" style="143" customWidth="1"/>
    <col min="14445" max="14445" width="36.5703125" style="143" customWidth="1"/>
    <col min="14446" max="14453" width="36.85546875" style="143" customWidth="1"/>
    <col min="14454" max="14454" width="36.5703125" style="143" customWidth="1"/>
    <col min="14455" max="14592" width="36.85546875" style="143"/>
    <col min="14593" max="14593" width="18.5703125" style="143" customWidth="1"/>
    <col min="14594" max="14602" width="31.42578125" style="143" customWidth="1"/>
    <col min="14603" max="14619" width="36.85546875" style="143" customWidth="1"/>
    <col min="14620" max="14620" width="37" style="143" customWidth="1"/>
    <col min="14621" max="14636" width="36.85546875" style="143" customWidth="1"/>
    <col min="14637" max="14637" width="37.140625" style="143" customWidth="1"/>
    <col min="14638" max="14639" width="36.85546875" style="143" customWidth="1"/>
    <col min="14640" max="14640" width="36.5703125" style="143" customWidth="1"/>
    <col min="14641" max="14642" width="36.85546875" style="143" customWidth="1"/>
    <col min="14643" max="14643" width="36.5703125" style="143" customWidth="1"/>
    <col min="14644" max="14644" width="37" style="143" customWidth="1"/>
    <col min="14645" max="14663" width="36.85546875" style="143" customWidth="1"/>
    <col min="14664" max="14664" width="37" style="143" customWidth="1"/>
    <col min="14665" max="14682" width="36.85546875" style="143" customWidth="1"/>
    <col min="14683" max="14683" width="36.5703125" style="143" customWidth="1"/>
    <col min="14684" max="14696" width="36.85546875" style="143" customWidth="1"/>
    <col min="14697" max="14697" width="36.5703125" style="143" customWidth="1"/>
    <col min="14698" max="14700" width="36.85546875" style="143" customWidth="1"/>
    <col min="14701" max="14701" width="36.5703125" style="143" customWidth="1"/>
    <col min="14702" max="14709" width="36.85546875" style="143" customWidth="1"/>
    <col min="14710" max="14710" width="36.5703125" style="143" customWidth="1"/>
    <col min="14711" max="14848" width="36.85546875" style="143"/>
    <col min="14849" max="14849" width="18.5703125" style="143" customWidth="1"/>
    <col min="14850" max="14858" width="31.42578125" style="143" customWidth="1"/>
    <col min="14859" max="14875" width="36.85546875" style="143" customWidth="1"/>
    <col min="14876" max="14876" width="37" style="143" customWidth="1"/>
    <col min="14877" max="14892" width="36.85546875" style="143" customWidth="1"/>
    <col min="14893" max="14893" width="37.140625" style="143" customWidth="1"/>
    <col min="14894" max="14895" width="36.85546875" style="143" customWidth="1"/>
    <col min="14896" max="14896" width="36.5703125" style="143" customWidth="1"/>
    <col min="14897" max="14898" width="36.85546875" style="143" customWidth="1"/>
    <col min="14899" max="14899" width="36.5703125" style="143" customWidth="1"/>
    <col min="14900" max="14900" width="37" style="143" customWidth="1"/>
    <col min="14901" max="14919" width="36.85546875" style="143" customWidth="1"/>
    <col min="14920" max="14920" width="37" style="143" customWidth="1"/>
    <col min="14921" max="14938" width="36.85546875" style="143" customWidth="1"/>
    <col min="14939" max="14939" width="36.5703125" style="143" customWidth="1"/>
    <col min="14940" max="14952" width="36.85546875" style="143" customWidth="1"/>
    <col min="14953" max="14953" width="36.5703125" style="143" customWidth="1"/>
    <col min="14954" max="14956" width="36.85546875" style="143" customWidth="1"/>
    <col min="14957" max="14957" width="36.5703125" style="143" customWidth="1"/>
    <col min="14958" max="14965" width="36.85546875" style="143" customWidth="1"/>
    <col min="14966" max="14966" width="36.5703125" style="143" customWidth="1"/>
    <col min="14967" max="15104" width="36.85546875" style="143"/>
    <col min="15105" max="15105" width="18.5703125" style="143" customWidth="1"/>
    <col min="15106" max="15114" width="31.42578125" style="143" customWidth="1"/>
    <col min="15115" max="15131" width="36.85546875" style="143" customWidth="1"/>
    <col min="15132" max="15132" width="37" style="143" customWidth="1"/>
    <col min="15133" max="15148" width="36.85546875" style="143" customWidth="1"/>
    <col min="15149" max="15149" width="37.140625" style="143" customWidth="1"/>
    <col min="15150" max="15151" width="36.85546875" style="143" customWidth="1"/>
    <col min="15152" max="15152" width="36.5703125" style="143" customWidth="1"/>
    <col min="15153" max="15154" width="36.85546875" style="143" customWidth="1"/>
    <col min="15155" max="15155" width="36.5703125" style="143" customWidth="1"/>
    <col min="15156" max="15156" width="37" style="143" customWidth="1"/>
    <col min="15157" max="15175" width="36.85546875" style="143" customWidth="1"/>
    <col min="15176" max="15176" width="37" style="143" customWidth="1"/>
    <col min="15177" max="15194" width="36.85546875" style="143" customWidth="1"/>
    <col min="15195" max="15195" width="36.5703125" style="143" customWidth="1"/>
    <col min="15196" max="15208" width="36.85546875" style="143" customWidth="1"/>
    <col min="15209" max="15209" width="36.5703125" style="143" customWidth="1"/>
    <col min="15210" max="15212" width="36.85546875" style="143" customWidth="1"/>
    <col min="15213" max="15213" width="36.5703125" style="143" customWidth="1"/>
    <col min="15214" max="15221" width="36.85546875" style="143" customWidth="1"/>
    <col min="15222" max="15222" width="36.5703125" style="143" customWidth="1"/>
    <col min="15223" max="15360" width="36.85546875" style="143"/>
    <col min="15361" max="15361" width="18.5703125" style="143" customWidth="1"/>
    <col min="15362" max="15370" width="31.42578125" style="143" customWidth="1"/>
    <col min="15371" max="15387" width="36.85546875" style="143" customWidth="1"/>
    <col min="15388" max="15388" width="37" style="143" customWidth="1"/>
    <col min="15389" max="15404" width="36.85546875" style="143" customWidth="1"/>
    <col min="15405" max="15405" width="37.140625" style="143" customWidth="1"/>
    <col min="15406" max="15407" width="36.85546875" style="143" customWidth="1"/>
    <col min="15408" max="15408" width="36.5703125" style="143" customWidth="1"/>
    <col min="15409" max="15410" width="36.85546875" style="143" customWidth="1"/>
    <col min="15411" max="15411" width="36.5703125" style="143" customWidth="1"/>
    <col min="15412" max="15412" width="37" style="143" customWidth="1"/>
    <col min="15413" max="15431" width="36.85546875" style="143" customWidth="1"/>
    <col min="15432" max="15432" width="37" style="143" customWidth="1"/>
    <col min="15433" max="15450" width="36.85546875" style="143" customWidth="1"/>
    <col min="15451" max="15451" width="36.5703125" style="143" customWidth="1"/>
    <col min="15452" max="15464" width="36.85546875" style="143" customWidth="1"/>
    <col min="15465" max="15465" width="36.5703125" style="143" customWidth="1"/>
    <col min="15466" max="15468" width="36.85546875" style="143" customWidth="1"/>
    <col min="15469" max="15469" width="36.5703125" style="143" customWidth="1"/>
    <col min="15470" max="15477" width="36.85546875" style="143" customWidth="1"/>
    <col min="15478" max="15478" width="36.5703125" style="143" customWidth="1"/>
    <col min="15479" max="15616" width="36.85546875" style="143"/>
    <col min="15617" max="15617" width="18.5703125" style="143" customWidth="1"/>
    <col min="15618" max="15626" width="31.42578125" style="143" customWidth="1"/>
    <col min="15627" max="15643" width="36.85546875" style="143" customWidth="1"/>
    <col min="15644" max="15644" width="37" style="143" customWidth="1"/>
    <col min="15645" max="15660" width="36.85546875" style="143" customWidth="1"/>
    <col min="15661" max="15661" width="37.140625" style="143" customWidth="1"/>
    <col min="15662" max="15663" width="36.85546875" style="143" customWidth="1"/>
    <col min="15664" max="15664" width="36.5703125" style="143" customWidth="1"/>
    <col min="15665" max="15666" width="36.85546875" style="143" customWidth="1"/>
    <col min="15667" max="15667" width="36.5703125" style="143" customWidth="1"/>
    <col min="15668" max="15668" width="37" style="143" customWidth="1"/>
    <col min="15669" max="15687" width="36.85546875" style="143" customWidth="1"/>
    <col min="15688" max="15688" width="37" style="143" customWidth="1"/>
    <col min="15689" max="15706" width="36.85546875" style="143" customWidth="1"/>
    <col min="15707" max="15707" width="36.5703125" style="143" customWidth="1"/>
    <col min="15708" max="15720" width="36.85546875" style="143" customWidth="1"/>
    <col min="15721" max="15721" width="36.5703125" style="143" customWidth="1"/>
    <col min="15722" max="15724" width="36.85546875" style="143" customWidth="1"/>
    <col min="15725" max="15725" width="36.5703125" style="143" customWidth="1"/>
    <col min="15726" max="15733" width="36.85546875" style="143" customWidth="1"/>
    <col min="15734" max="15734" width="36.5703125" style="143" customWidth="1"/>
    <col min="15735" max="15872" width="36.85546875" style="143"/>
    <col min="15873" max="15873" width="18.5703125" style="143" customWidth="1"/>
    <col min="15874" max="15882" width="31.42578125" style="143" customWidth="1"/>
    <col min="15883" max="15899" width="36.85546875" style="143" customWidth="1"/>
    <col min="15900" max="15900" width="37" style="143" customWidth="1"/>
    <col min="15901" max="15916" width="36.85546875" style="143" customWidth="1"/>
    <col min="15917" max="15917" width="37.140625" style="143" customWidth="1"/>
    <col min="15918" max="15919" width="36.85546875" style="143" customWidth="1"/>
    <col min="15920" max="15920" width="36.5703125" style="143" customWidth="1"/>
    <col min="15921" max="15922" width="36.85546875" style="143" customWidth="1"/>
    <col min="15923" max="15923" width="36.5703125" style="143" customWidth="1"/>
    <col min="15924" max="15924" width="37" style="143" customWidth="1"/>
    <col min="15925" max="15943" width="36.85546875" style="143" customWidth="1"/>
    <col min="15944" max="15944" width="37" style="143" customWidth="1"/>
    <col min="15945" max="15962" width="36.85546875" style="143" customWidth="1"/>
    <col min="15963" max="15963" width="36.5703125" style="143" customWidth="1"/>
    <col min="15964" max="15976" width="36.85546875" style="143" customWidth="1"/>
    <col min="15977" max="15977" width="36.5703125" style="143" customWidth="1"/>
    <col min="15978" max="15980" width="36.85546875" style="143" customWidth="1"/>
    <col min="15981" max="15981" width="36.5703125" style="143" customWidth="1"/>
    <col min="15982" max="15989" width="36.85546875" style="143" customWidth="1"/>
    <col min="15990" max="15990" width="36.5703125" style="143" customWidth="1"/>
    <col min="15991" max="16128" width="36.85546875" style="143"/>
    <col min="16129" max="16129" width="18.5703125" style="143" customWidth="1"/>
    <col min="16130" max="16138" width="31.42578125" style="143" customWidth="1"/>
    <col min="16139" max="16155" width="36.85546875" style="143" customWidth="1"/>
    <col min="16156" max="16156" width="37" style="143" customWidth="1"/>
    <col min="16157" max="16172" width="36.85546875" style="143" customWidth="1"/>
    <col min="16173" max="16173" width="37.140625" style="143" customWidth="1"/>
    <col min="16174" max="16175" width="36.85546875" style="143" customWidth="1"/>
    <col min="16176" max="16176" width="36.5703125" style="143" customWidth="1"/>
    <col min="16177" max="16178" width="36.85546875" style="143" customWidth="1"/>
    <col min="16179" max="16179" width="36.5703125" style="143" customWidth="1"/>
    <col min="16180" max="16180" width="37" style="143" customWidth="1"/>
    <col min="16181" max="16199" width="36.85546875" style="143" customWidth="1"/>
    <col min="16200" max="16200" width="37" style="143" customWidth="1"/>
    <col min="16201" max="16218" width="36.85546875" style="143" customWidth="1"/>
    <col min="16219" max="16219" width="36.5703125" style="143" customWidth="1"/>
    <col min="16220" max="16232" width="36.85546875" style="143" customWidth="1"/>
    <col min="16233" max="16233" width="36.5703125" style="143" customWidth="1"/>
    <col min="16234" max="16236" width="36.85546875" style="143" customWidth="1"/>
    <col min="16237" max="16237" width="36.5703125" style="143" customWidth="1"/>
    <col min="16238" max="16245" width="36.85546875" style="143" customWidth="1"/>
    <col min="16246" max="16246" width="36.5703125" style="143" customWidth="1"/>
    <col min="16247" max="16384" width="36.85546875" style="143"/>
  </cols>
  <sheetData>
    <row r="1" spans="1:245" s="90" customFormat="1" ht="12.75" customHeight="1" x14ac:dyDescent="0.25">
      <c r="A1" s="86" t="s">
        <v>108</v>
      </c>
      <c r="B1" s="87"/>
      <c r="C1" s="88"/>
      <c r="D1" s="88"/>
      <c r="E1" s="88"/>
      <c r="F1" s="88"/>
      <c r="G1" s="88"/>
      <c r="H1" s="88"/>
      <c r="I1" s="88"/>
      <c r="J1" s="88"/>
      <c r="K1" s="89"/>
      <c r="L1" s="89"/>
      <c r="M1" s="89"/>
      <c r="N1" s="89"/>
      <c r="O1" s="89"/>
      <c r="P1" s="89"/>
      <c r="Q1" s="89"/>
      <c r="R1" s="89"/>
      <c r="S1" s="89"/>
      <c r="T1" s="89"/>
      <c r="U1" s="89"/>
      <c r="V1" s="89"/>
      <c r="W1" s="89"/>
      <c r="X1" s="89"/>
      <c r="Y1" s="89"/>
      <c r="Z1" s="89"/>
      <c r="AA1" s="89"/>
      <c r="AB1" s="89"/>
      <c r="AC1" s="89"/>
      <c r="AD1" s="89"/>
      <c r="AE1" s="89"/>
      <c r="AF1" s="89"/>
      <c r="AG1" s="89"/>
      <c r="AH1" s="89"/>
      <c r="AI1" s="89"/>
    </row>
    <row r="2" spans="1:245" s="94" customFormat="1" ht="12.75" customHeight="1" x14ac:dyDescent="0.25">
      <c r="A2" s="91" t="s">
        <v>109</v>
      </c>
      <c r="B2" s="92">
        <v>1</v>
      </c>
      <c r="C2" s="92">
        <v>2</v>
      </c>
      <c r="D2" s="92">
        <v>3</v>
      </c>
      <c r="E2" s="92">
        <v>4</v>
      </c>
      <c r="F2" s="92">
        <v>5</v>
      </c>
      <c r="G2" s="92">
        <v>6</v>
      </c>
      <c r="H2" s="92">
        <v>7</v>
      </c>
      <c r="I2" s="92">
        <v>8</v>
      </c>
      <c r="J2" s="92">
        <v>9</v>
      </c>
      <c r="K2" s="92"/>
      <c r="L2" s="92"/>
      <c r="M2" s="92"/>
      <c r="N2" s="92"/>
      <c r="O2" s="92"/>
      <c r="P2" s="92"/>
      <c r="Q2" s="92"/>
      <c r="R2" s="92"/>
      <c r="S2" s="92"/>
      <c r="T2" s="92"/>
      <c r="U2" s="92"/>
      <c r="V2" s="92"/>
      <c r="W2" s="92"/>
      <c r="X2" s="92"/>
      <c r="Y2" s="92"/>
      <c r="Z2" s="92"/>
      <c r="AA2" s="92"/>
      <c r="AB2" s="92"/>
      <c r="AC2" s="92"/>
      <c r="AD2" s="92"/>
      <c r="AE2" s="92"/>
      <c r="AF2" s="92"/>
      <c r="AG2" s="92"/>
      <c r="AH2" s="92"/>
      <c r="AI2" s="92"/>
      <c r="AJ2" s="93"/>
      <c r="AK2" s="93" t="str">
        <f t="shared" ref="AK2:CV2" si="0">IF(AK3="","",AJ2+1)</f>
        <v/>
      </c>
      <c r="AL2" s="93" t="str">
        <f t="shared" si="0"/>
        <v/>
      </c>
      <c r="AM2" s="93" t="str">
        <f t="shared" si="0"/>
        <v/>
      </c>
      <c r="AN2" s="93" t="str">
        <f t="shared" si="0"/>
        <v/>
      </c>
      <c r="AO2" s="93" t="str">
        <f t="shared" si="0"/>
        <v/>
      </c>
      <c r="AP2" s="93" t="str">
        <f t="shared" si="0"/>
        <v/>
      </c>
      <c r="AQ2" s="93" t="str">
        <f t="shared" si="0"/>
        <v/>
      </c>
      <c r="AR2" s="93" t="str">
        <f t="shared" si="0"/>
        <v/>
      </c>
      <c r="AS2" s="93" t="str">
        <f t="shared" si="0"/>
        <v/>
      </c>
      <c r="AT2" s="93" t="str">
        <f t="shared" si="0"/>
        <v/>
      </c>
      <c r="AU2" s="93" t="str">
        <f t="shared" si="0"/>
        <v/>
      </c>
      <c r="AV2" s="93" t="str">
        <f t="shared" si="0"/>
        <v/>
      </c>
      <c r="AW2" s="93" t="str">
        <f t="shared" si="0"/>
        <v/>
      </c>
      <c r="AX2" s="93" t="str">
        <f t="shared" si="0"/>
        <v/>
      </c>
      <c r="AY2" s="93" t="str">
        <f t="shared" si="0"/>
        <v/>
      </c>
      <c r="AZ2" s="93" t="str">
        <f t="shared" si="0"/>
        <v/>
      </c>
      <c r="BA2" s="93" t="str">
        <f t="shared" si="0"/>
        <v/>
      </c>
      <c r="BB2" s="93" t="str">
        <f t="shared" si="0"/>
        <v/>
      </c>
      <c r="BC2" s="93" t="str">
        <f t="shared" si="0"/>
        <v/>
      </c>
      <c r="BD2" s="93" t="str">
        <f t="shared" si="0"/>
        <v/>
      </c>
      <c r="BE2" s="93" t="str">
        <f t="shared" si="0"/>
        <v/>
      </c>
      <c r="BF2" s="93" t="str">
        <f t="shared" si="0"/>
        <v/>
      </c>
      <c r="BG2" s="93" t="str">
        <f t="shared" si="0"/>
        <v/>
      </c>
      <c r="BH2" s="93" t="str">
        <f t="shared" si="0"/>
        <v/>
      </c>
      <c r="BI2" s="93" t="str">
        <f t="shared" si="0"/>
        <v/>
      </c>
      <c r="BJ2" s="93" t="str">
        <f t="shared" si="0"/>
        <v/>
      </c>
      <c r="BK2" s="93" t="str">
        <f t="shared" si="0"/>
        <v/>
      </c>
      <c r="BL2" s="93" t="str">
        <f t="shared" si="0"/>
        <v/>
      </c>
      <c r="BM2" s="93" t="str">
        <f t="shared" si="0"/>
        <v/>
      </c>
      <c r="BN2" s="93" t="str">
        <f t="shared" si="0"/>
        <v/>
      </c>
      <c r="BO2" s="93" t="str">
        <f t="shared" si="0"/>
        <v/>
      </c>
      <c r="BP2" s="93" t="str">
        <f t="shared" si="0"/>
        <v/>
      </c>
      <c r="BQ2" s="93" t="str">
        <f t="shared" si="0"/>
        <v/>
      </c>
      <c r="BR2" s="93" t="str">
        <f t="shared" si="0"/>
        <v/>
      </c>
      <c r="BS2" s="93" t="str">
        <f t="shared" si="0"/>
        <v/>
      </c>
      <c r="BT2" s="93" t="str">
        <f t="shared" si="0"/>
        <v/>
      </c>
      <c r="BU2" s="93" t="str">
        <f t="shared" si="0"/>
        <v/>
      </c>
      <c r="BV2" s="93" t="str">
        <f t="shared" si="0"/>
        <v/>
      </c>
      <c r="BW2" s="93" t="str">
        <f t="shared" si="0"/>
        <v/>
      </c>
      <c r="BX2" s="93" t="str">
        <f t="shared" si="0"/>
        <v/>
      </c>
      <c r="BY2" s="93" t="str">
        <f t="shared" si="0"/>
        <v/>
      </c>
      <c r="BZ2" s="93" t="str">
        <f t="shared" si="0"/>
        <v/>
      </c>
      <c r="CA2" s="93" t="str">
        <f t="shared" si="0"/>
        <v/>
      </c>
      <c r="CB2" s="93" t="str">
        <f t="shared" si="0"/>
        <v/>
      </c>
      <c r="CC2" s="93" t="str">
        <f t="shared" si="0"/>
        <v/>
      </c>
      <c r="CD2" s="93" t="str">
        <f t="shared" si="0"/>
        <v/>
      </c>
      <c r="CE2" s="93" t="str">
        <f t="shared" si="0"/>
        <v/>
      </c>
      <c r="CF2" s="93" t="str">
        <f t="shared" si="0"/>
        <v/>
      </c>
      <c r="CG2" s="93" t="str">
        <f t="shared" si="0"/>
        <v/>
      </c>
      <c r="CH2" s="93" t="str">
        <f t="shared" si="0"/>
        <v/>
      </c>
      <c r="CI2" s="93" t="str">
        <f t="shared" si="0"/>
        <v/>
      </c>
      <c r="CJ2" s="93" t="str">
        <f t="shared" si="0"/>
        <v/>
      </c>
      <c r="CK2" s="93" t="str">
        <f t="shared" si="0"/>
        <v/>
      </c>
      <c r="CL2" s="93" t="str">
        <f t="shared" si="0"/>
        <v/>
      </c>
      <c r="CM2" s="93" t="str">
        <f t="shared" si="0"/>
        <v/>
      </c>
      <c r="CN2" s="93" t="str">
        <f t="shared" si="0"/>
        <v/>
      </c>
      <c r="CO2" s="93" t="str">
        <f t="shared" si="0"/>
        <v/>
      </c>
      <c r="CP2" s="93" t="str">
        <f t="shared" si="0"/>
        <v/>
      </c>
      <c r="CQ2" s="93" t="str">
        <f t="shared" si="0"/>
        <v/>
      </c>
      <c r="CR2" s="93" t="str">
        <f t="shared" si="0"/>
        <v/>
      </c>
      <c r="CS2" s="93" t="str">
        <f t="shared" si="0"/>
        <v/>
      </c>
      <c r="CT2" s="93" t="str">
        <f t="shared" si="0"/>
        <v/>
      </c>
      <c r="CU2" s="93" t="str">
        <f t="shared" si="0"/>
        <v/>
      </c>
      <c r="CV2" s="93" t="str">
        <f t="shared" si="0"/>
        <v/>
      </c>
      <c r="CW2" s="93" t="str">
        <f t="shared" ref="CW2:FH2" si="1">IF(CW3="","",CV2+1)</f>
        <v/>
      </c>
      <c r="CX2" s="93" t="str">
        <f t="shared" si="1"/>
        <v/>
      </c>
      <c r="CY2" s="93" t="str">
        <f t="shared" si="1"/>
        <v/>
      </c>
      <c r="CZ2" s="93" t="str">
        <f t="shared" si="1"/>
        <v/>
      </c>
      <c r="DA2" s="93" t="str">
        <f t="shared" si="1"/>
        <v/>
      </c>
      <c r="DB2" s="93" t="str">
        <f t="shared" si="1"/>
        <v/>
      </c>
      <c r="DC2" s="93" t="str">
        <f t="shared" si="1"/>
        <v/>
      </c>
      <c r="DD2" s="93" t="str">
        <f t="shared" si="1"/>
        <v/>
      </c>
      <c r="DE2" s="93" t="str">
        <f t="shared" si="1"/>
        <v/>
      </c>
      <c r="DF2" s="93" t="str">
        <f t="shared" si="1"/>
        <v/>
      </c>
      <c r="DG2" s="93" t="str">
        <f t="shared" si="1"/>
        <v/>
      </c>
      <c r="DH2" s="93" t="str">
        <f t="shared" si="1"/>
        <v/>
      </c>
      <c r="DI2" s="93" t="str">
        <f t="shared" si="1"/>
        <v/>
      </c>
      <c r="DJ2" s="93" t="str">
        <f t="shared" si="1"/>
        <v/>
      </c>
      <c r="DK2" s="93" t="str">
        <f t="shared" si="1"/>
        <v/>
      </c>
      <c r="DL2" s="93" t="str">
        <f t="shared" si="1"/>
        <v/>
      </c>
      <c r="DM2" s="93" t="str">
        <f t="shared" si="1"/>
        <v/>
      </c>
      <c r="DN2" s="93" t="str">
        <f t="shared" si="1"/>
        <v/>
      </c>
      <c r="DO2" s="93" t="str">
        <f t="shared" si="1"/>
        <v/>
      </c>
      <c r="DP2" s="93" t="str">
        <f t="shared" si="1"/>
        <v/>
      </c>
      <c r="DQ2" s="93" t="str">
        <f t="shared" si="1"/>
        <v/>
      </c>
      <c r="DR2" s="93" t="str">
        <f t="shared" si="1"/>
        <v/>
      </c>
      <c r="DS2" s="93" t="str">
        <f t="shared" si="1"/>
        <v/>
      </c>
      <c r="DT2" s="93" t="str">
        <f t="shared" si="1"/>
        <v/>
      </c>
      <c r="DU2" s="93" t="str">
        <f t="shared" si="1"/>
        <v/>
      </c>
      <c r="DV2" s="93" t="str">
        <f t="shared" si="1"/>
        <v/>
      </c>
      <c r="DW2" s="93" t="str">
        <f t="shared" si="1"/>
        <v/>
      </c>
      <c r="DX2" s="93" t="str">
        <f t="shared" si="1"/>
        <v/>
      </c>
      <c r="DY2" s="93" t="str">
        <f t="shared" si="1"/>
        <v/>
      </c>
      <c r="DZ2" s="93" t="str">
        <f t="shared" si="1"/>
        <v/>
      </c>
      <c r="EA2" s="93" t="str">
        <f t="shared" si="1"/>
        <v/>
      </c>
      <c r="EB2" s="93" t="str">
        <f t="shared" si="1"/>
        <v/>
      </c>
      <c r="EC2" s="93" t="str">
        <f t="shared" si="1"/>
        <v/>
      </c>
      <c r="ED2" s="93" t="str">
        <f t="shared" si="1"/>
        <v/>
      </c>
      <c r="EE2" s="93" t="str">
        <f t="shared" si="1"/>
        <v/>
      </c>
      <c r="EF2" s="93" t="str">
        <f t="shared" si="1"/>
        <v/>
      </c>
      <c r="EG2" s="93" t="str">
        <f t="shared" si="1"/>
        <v/>
      </c>
      <c r="EH2" s="93" t="str">
        <f t="shared" si="1"/>
        <v/>
      </c>
      <c r="EI2" s="93" t="str">
        <f t="shared" si="1"/>
        <v/>
      </c>
      <c r="EJ2" s="93" t="str">
        <f t="shared" si="1"/>
        <v/>
      </c>
      <c r="EK2" s="93" t="str">
        <f t="shared" si="1"/>
        <v/>
      </c>
      <c r="EL2" s="93" t="str">
        <f t="shared" si="1"/>
        <v/>
      </c>
      <c r="EM2" s="93" t="str">
        <f t="shared" si="1"/>
        <v/>
      </c>
      <c r="EN2" s="93" t="str">
        <f t="shared" si="1"/>
        <v/>
      </c>
      <c r="EO2" s="93" t="str">
        <f t="shared" si="1"/>
        <v/>
      </c>
      <c r="EP2" s="93" t="str">
        <f t="shared" si="1"/>
        <v/>
      </c>
      <c r="EQ2" s="93" t="str">
        <f t="shared" si="1"/>
        <v/>
      </c>
      <c r="ER2" s="93" t="str">
        <f t="shared" si="1"/>
        <v/>
      </c>
      <c r="ES2" s="93" t="str">
        <f t="shared" si="1"/>
        <v/>
      </c>
      <c r="ET2" s="93" t="str">
        <f t="shared" si="1"/>
        <v/>
      </c>
      <c r="EU2" s="93" t="str">
        <f t="shared" si="1"/>
        <v/>
      </c>
      <c r="EV2" s="93" t="str">
        <f t="shared" si="1"/>
        <v/>
      </c>
      <c r="EW2" s="93" t="str">
        <f t="shared" si="1"/>
        <v/>
      </c>
      <c r="EX2" s="93" t="str">
        <f t="shared" si="1"/>
        <v/>
      </c>
      <c r="EY2" s="93" t="str">
        <f t="shared" si="1"/>
        <v/>
      </c>
      <c r="EZ2" s="93" t="str">
        <f t="shared" si="1"/>
        <v/>
      </c>
      <c r="FA2" s="93" t="str">
        <f t="shared" si="1"/>
        <v/>
      </c>
      <c r="FB2" s="93" t="str">
        <f t="shared" si="1"/>
        <v/>
      </c>
      <c r="FC2" s="93" t="str">
        <f t="shared" si="1"/>
        <v/>
      </c>
      <c r="FD2" s="93" t="str">
        <f t="shared" si="1"/>
        <v/>
      </c>
      <c r="FE2" s="93" t="str">
        <f t="shared" si="1"/>
        <v/>
      </c>
      <c r="FF2" s="93" t="str">
        <f t="shared" si="1"/>
        <v/>
      </c>
      <c r="FG2" s="93" t="str">
        <f t="shared" si="1"/>
        <v/>
      </c>
      <c r="FH2" s="93" t="str">
        <f t="shared" si="1"/>
        <v/>
      </c>
      <c r="FI2" s="93" t="str">
        <f t="shared" ref="FI2:HT2" si="2">IF(FI3="","",FH2+1)</f>
        <v/>
      </c>
      <c r="FJ2" s="93" t="str">
        <f t="shared" si="2"/>
        <v/>
      </c>
      <c r="FK2" s="93" t="str">
        <f t="shared" si="2"/>
        <v/>
      </c>
      <c r="FL2" s="93" t="str">
        <f t="shared" si="2"/>
        <v/>
      </c>
      <c r="FM2" s="93" t="str">
        <f t="shared" si="2"/>
        <v/>
      </c>
      <c r="FN2" s="93" t="str">
        <f t="shared" si="2"/>
        <v/>
      </c>
      <c r="FO2" s="93" t="str">
        <f t="shared" si="2"/>
        <v/>
      </c>
      <c r="FP2" s="93" t="str">
        <f t="shared" si="2"/>
        <v/>
      </c>
      <c r="FQ2" s="93" t="str">
        <f t="shared" si="2"/>
        <v/>
      </c>
      <c r="FR2" s="93" t="str">
        <f t="shared" si="2"/>
        <v/>
      </c>
      <c r="FS2" s="93" t="str">
        <f t="shared" si="2"/>
        <v/>
      </c>
      <c r="FT2" s="93" t="str">
        <f t="shared" si="2"/>
        <v/>
      </c>
      <c r="FU2" s="93" t="str">
        <f t="shared" si="2"/>
        <v/>
      </c>
      <c r="FV2" s="93" t="str">
        <f t="shared" si="2"/>
        <v/>
      </c>
      <c r="FW2" s="93" t="str">
        <f t="shared" si="2"/>
        <v/>
      </c>
      <c r="FX2" s="93" t="str">
        <f t="shared" si="2"/>
        <v/>
      </c>
      <c r="FY2" s="93" t="str">
        <f t="shared" si="2"/>
        <v/>
      </c>
      <c r="FZ2" s="93" t="str">
        <f t="shared" si="2"/>
        <v/>
      </c>
      <c r="GA2" s="93" t="str">
        <f t="shared" si="2"/>
        <v/>
      </c>
      <c r="GB2" s="93" t="str">
        <f t="shared" si="2"/>
        <v/>
      </c>
      <c r="GC2" s="93" t="str">
        <f t="shared" si="2"/>
        <v/>
      </c>
      <c r="GD2" s="93" t="str">
        <f t="shared" si="2"/>
        <v/>
      </c>
      <c r="GE2" s="93" t="str">
        <f t="shared" si="2"/>
        <v/>
      </c>
      <c r="GF2" s="93" t="str">
        <f t="shared" si="2"/>
        <v/>
      </c>
      <c r="GG2" s="93" t="str">
        <f t="shared" si="2"/>
        <v/>
      </c>
      <c r="GH2" s="93" t="str">
        <f t="shared" si="2"/>
        <v/>
      </c>
      <c r="GI2" s="93" t="str">
        <f t="shared" si="2"/>
        <v/>
      </c>
      <c r="GJ2" s="93" t="str">
        <f t="shared" si="2"/>
        <v/>
      </c>
      <c r="GK2" s="93" t="str">
        <f t="shared" si="2"/>
        <v/>
      </c>
      <c r="GL2" s="93" t="str">
        <f t="shared" si="2"/>
        <v/>
      </c>
      <c r="GM2" s="93" t="str">
        <f t="shared" si="2"/>
        <v/>
      </c>
      <c r="GN2" s="93" t="str">
        <f t="shared" si="2"/>
        <v/>
      </c>
      <c r="GO2" s="93" t="str">
        <f t="shared" si="2"/>
        <v/>
      </c>
      <c r="GP2" s="93" t="str">
        <f t="shared" si="2"/>
        <v/>
      </c>
      <c r="GQ2" s="93" t="str">
        <f t="shared" si="2"/>
        <v/>
      </c>
      <c r="GR2" s="93" t="str">
        <f t="shared" si="2"/>
        <v/>
      </c>
      <c r="GS2" s="93" t="str">
        <f t="shared" si="2"/>
        <v/>
      </c>
      <c r="GT2" s="93" t="str">
        <f t="shared" si="2"/>
        <v/>
      </c>
      <c r="GU2" s="93" t="str">
        <f t="shared" si="2"/>
        <v/>
      </c>
      <c r="GV2" s="93" t="str">
        <f t="shared" si="2"/>
        <v/>
      </c>
      <c r="GW2" s="93" t="str">
        <f t="shared" si="2"/>
        <v/>
      </c>
      <c r="GX2" s="93" t="str">
        <f t="shared" si="2"/>
        <v/>
      </c>
      <c r="GY2" s="93" t="str">
        <f t="shared" si="2"/>
        <v/>
      </c>
      <c r="GZ2" s="93" t="str">
        <f t="shared" si="2"/>
        <v/>
      </c>
      <c r="HA2" s="93" t="str">
        <f t="shared" si="2"/>
        <v/>
      </c>
      <c r="HB2" s="93" t="str">
        <f t="shared" si="2"/>
        <v/>
      </c>
      <c r="HC2" s="93" t="str">
        <f t="shared" si="2"/>
        <v/>
      </c>
      <c r="HD2" s="93" t="str">
        <f t="shared" si="2"/>
        <v/>
      </c>
      <c r="HE2" s="93" t="str">
        <f t="shared" si="2"/>
        <v/>
      </c>
      <c r="HF2" s="93" t="str">
        <f t="shared" si="2"/>
        <v/>
      </c>
      <c r="HG2" s="93" t="str">
        <f t="shared" si="2"/>
        <v/>
      </c>
      <c r="HH2" s="93" t="str">
        <f t="shared" si="2"/>
        <v/>
      </c>
      <c r="HI2" s="93" t="str">
        <f t="shared" si="2"/>
        <v/>
      </c>
      <c r="HJ2" s="93" t="str">
        <f t="shared" si="2"/>
        <v/>
      </c>
      <c r="HK2" s="93" t="str">
        <f t="shared" si="2"/>
        <v/>
      </c>
      <c r="HL2" s="93" t="str">
        <f t="shared" si="2"/>
        <v/>
      </c>
      <c r="HM2" s="93" t="str">
        <f t="shared" si="2"/>
        <v/>
      </c>
      <c r="HN2" s="93" t="str">
        <f t="shared" si="2"/>
        <v/>
      </c>
      <c r="HO2" s="93" t="str">
        <f t="shared" si="2"/>
        <v/>
      </c>
      <c r="HP2" s="93" t="str">
        <f t="shared" si="2"/>
        <v/>
      </c>
      <c r="HQ2" s="93" t="str">
        <f t="shared" si="2"/>
        <v/>
      </c>
      <c r="HR2" s="93" t="str">
        <f t="shared" si="2"/>
        <v/>
      </c>
      <c r="HS2" s="93" t="str">
        <f t="shared" si="2"/>
        <v/>
      </c>
      <c r="HT2" s="93" t="str">
        <f t="shared" si="2"/>
        <v/>
      </c>
      <c r="HU2" s="93" t="str">
        <f t="shared" ref="HU2:IK2" si="3">IF(HU3="","",HT2+1)</f>
        <v/>
      </c>
      <c r="HV2" s="93" t="str">
        <f t="shared" si="3"/>
        <v/>
      </c>
      <c r="HW2" s="93" t="str">
        <f t="shared" si="3"/>
        <v/>
      </c>
      <c r="HX2" s="93" t="str">
        <f t="shared" si="3"/>
        <v/>
      </c>
      <c r="HY2" s="93" t="str">
        <f t="shared" si="3"/>
        <v/>
      </c>
      <c r="HZ2" s="93" t="str">
        <f t="shared" si="3"/>
        <v/>
      </c>
      <c r="IA2" s="93" t="str">
        <f t="shared" si="3"/>
        <v/>
      </c>
      <c r="IB2" s="93" t="str">
        <f t="shared" si="3"/>
        <v/>
      </c>
      <c r="IC2" s="93" t="str">
        <f t="shared" si="3"/>
        <v/>
      </c>
      <c r="ID2" s="93" t="str">
        <f t="shared" si="3"/>
        <v/>
      </c>
      <c r="IE2" s="93" t="str">
        <f t="shared" si="3"/>
        <v/>
      </c>
      <c r="IF2" s="93" t="str">
        <f t="shared" si="3"/>
        <v/>
      </c>
      <c r="IG2" s="93" t="str">
        <f t="shared" si="3"/>
        <v/>
      </c>
      <c r="IH2" s="93" t="str">
        <f t="shared" si="3"/>
        <v/>
      </c>
      <c r="II2" s="93" t="str">
        <f t="shared" si="3"/>
        <v/>
      </c>
      <c r="IJ2" s="93" t="str">
        <f t="shared" si="3"/>
        <v/>
      </c>
      <c r="IK2" s="93" t="str">
        <f t="shared" si="3"/>
        <v/>
      </c>
    </row>
    <row r="3" spans="1:245" s="99" customFormat="1" x14ac:dyDescent="0.2">
      <c r="A3" s="95" t="s">
        <v>110</v>
      </c>
      <c r="B3" s="96" t="s">
        <v>140</v>
      </c>
      <c r="C3" s="96" t="s">
        <v>140</v>
      </c>
      <c r="D3" s="97" t="s">
        <v>140</v>
      </c>
      <c r="E3" s="97" t="s">
        <v>385</v>
      </c>
      <c r="F3" s="98"/>
      <c r="G3" s="96"/>
      <c r="H3" s="96"/>
      <c r="I3" s="96"/>
      <c r="J3" s="96"/>
      <c r="K3" s="97"/>
      <c r="L3" s="97"/>
      <c r="M3" s="97"/>
      <c r="N3" s="97"/>
      <c r="O3" s="97"/>
      <c r="P3" s="97"/>
      <c r="Q3" s="97"/>
      <c r="R3" s="97"/>
      <c r="S3" s="97"/>
      <c r="T3" s="97"/>
      <c r="U3" s="97"/>
      <c r="V3" s="97"/>
      <c r="W3" s="97"/>
      <c r="X3" s="97"/>
      <c r="Y3" s="97"/>
      <c r="Z3" s="97"/>
      <c r="AA3" s="97"/>
      <c r="AB3" s="97"/>
      <c r="AC3" s="97"/>
      <c r="AD3" s="97"/>
      <c r="AE3" s="97"/>
      <c r="AF3" s="97"/>
      <c r="AG3" s="97"/>
      <c r="AH3" s="97"/>
      <c r="AI3" s="97"/>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row>
    <row r="4" spans="1:245" s="99" customFormat="1" ht="53.25" customHeight="1" x14ac:dyDescent="0.2">
      <c r="A4" s="95" t="s">
        <v>111</v>
      </c>
      <c r="B4" s="96" t="s">
        <v>330</v>
      </c>
      <c r="C4" s="96" t="s">
        <v>331</v>
      </c>
      <c r="D4" s="96" t="s">
        <v>332</v>
      </c>
      <c r="E4" s="96" t="s">
        <v>386</v>
      </c>
      <c r="F4" s="98"/>
      <c r="G4" s="96"/>
      <c r="H4" s="96"/>
      <c r="I4" s="96"/>
      <c r="J4" s="96"/>
      <c r="K4" s="97"/>
      <c r="L4" s="96"/>
      <c r="M4" s="96"/>
      <c r="N4" s="96"/>
      <c r="O4" s="97"/>
      <c r="P4" s="97"/>
      <c r="Q4" s="96"/>
      <c r="R4" s="96"/>
      <c r="S4" s="96"/>
      <c r="T4" s="96"/>
      <c r="U4" s="96"/>
      <c r="V4" s="96"/>
      <c r="W4" s="96"/>
      <c r="X4" s="101"/>
      <c r="Y4" s="96"/>
      <c r="Z4" s="97"/>
      <c r="AA4" s="96"/>
      <c r="AB4" s="96"/>
      <c r="AC4" s="97"/>
      <c r="AD4" s="97"/>
      <c r="AE4" s="97"/>
      <c r="AF4" s="97"/>
      <c r="AG4" s="97"/>
      <c r="AH4" s="97"/>
      <c r="AI4" s="97"/>
      <c r="AQ4" s="102"/>
      <c r="AR4" s="102"/>
      <c r="AS4" s="102"/>
      <c r="AT4" s="102"/>
      <c r="AU4" s="102"/>
      <c r="AV4" s="102"/>
      <c r="AW4" s="102"/>
      <c r="GA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row>
    <row r="5" spans="1:245" s="107" customFormat="1" x14ac:dyDescent="0.2">
      <c r="A5" s="103" t="s">
        <v>112</v>
      </c>
      <c r="B5" s="104" t="s">
        <v>333</v>
      </c>
      <c r="C5" s="104" t="s">
        <v>334</v>
      </c>
      <c r="D5" s="105" t="s">
        <v>335</v>
      </c>
      <c r="E5" s="105" t="s">
        <v>387</v>
      </c>
      <c r="F5" s="106"/>
      <c r="G5" s="104"/>
      <c r="H5" s="104"/>
      <c r="I5" s="104"/>
      <c r="J5" s="104"/>
      <c r="K5" s="104"/>
      <c r="L5" s="105"/>
      <c r="M5" s="104"/>
      <c r="N5" s="105"/>
      <c r="O5" s="105"/>
      <c r="P5" s="105"/>
      <c r="Q5" s="104"/>
      <c r="R5" s="105"/>
      <c r="S5" s="104"/>
      <c r="T5" s="105"/>
      <c r="U5" s="104"/>
      <c r="V5" s="105"/>
      <c r="W5" s="104"/>
      <c r="X5" s="105"/>
      <c r="Y5" s="104"/>
      <c r="Z5" s="104"/>
      <c r="AA5" s="105"/>
      <c r="AB5" s="105"/>
      <c r="AC5" s="105"/>
      <c r="AD5" s="105"/>
      <c r="AE5" s="105"/>
      <c r="AF5" s="105"/>
      <c r="AG5" s="105"/>
      <c r="AH5" s="105"/>
      <c r="AI5" s="105"/>
      <c r="DO5" s="108"/>
      <c r="GC5" s="109"/>
      <c r="GD5" s="109"/>
      <c r="GE5" s="109"/>
      <c r="GF5" s="109"/>
      <c r="GG5" s="109"/>
      <c r="GH5" s="109"/>
      <c r="GI5" s="109"/>
      <c r="GJ5" s="109"/>
      <c r="GK5" s="109"/>
      <c r="GL5" s="109"/>
      <c r="GM5" s="109"/>
      <c r="GN5" s="109"/>
      <c r="GO5" s="109"/>
      <c r="GP5" s="109"/>
      <c r="GQ5" s="109"/>
      <c r="GR5" s="109"/>
      <c r="GS5" s="109"/>
      <c r="GT5" s="109"/>
      <c r="GU5" s="109"/>
      <c r="GV5" s="109"/>
      <c r="GW5" s="110"/>
      <c r="GX5" s="109"/>
      <c r="GY5" s="109"/>
      <c r="GZ5" s="109"/>
      <c r="HA5" s="109"/>
      <c r="HB5" s="109"/>
    </row>
    <row r="6" spans="1:245" s="107" customFormat="1" x14ac:dyDescent="0.2">
      <c r="A6" s="103" t="s">
        <v>113</v>
      </c>
      <c r="B6" s="104"/>
      <c r="C6" s="104"/>
      <c r="D6" s="105"/>
      <c r="E6" s="105"/>
      <c r="F6" s="106"/>
      <c r="G6" s="104"/>
      <c r="H6" s="104"/>
      <c r="I6" s="104"/>
      <c r="J6" s="104"/>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row>
    <row r="7" spans="1:245" s="114" customFormat="1" x14ac:dyDescent="0.2">
      <c r="A7" s="95" t="s">
        <v>114</v>
      </c>
      <c r="B7" s="111" t="s">
        <v>336</v>
      </c>
      <c r="C7" s="111" t="s">
        <v>337</v>
      </c>
      <c r="D7" s="112" t="s">
        <v>338</v>
      </c>
      <c r="E7" s="112" t="s">
        <v>338</v>
      </c>
      <c r="F7" s="113"/>
      <c r="G7" s="111"/>
      <c r="H7" s="111"/>
      <c r="I7" s="111"/>
      <c r="J7" s="111"/>
      <c r="K7" s="112"/>
      <c r="L7" s="112"/>
      <c r="M7" s="111"/>
      <c r="N7" s="112"/>
      <c r="O7" s="112"/>
      <c r="P7" s="112"/>
      <c r="Q7" s="111"/>
      <c r="R7" s="112"/>
      <c r="S7" s="111"/>
      <c r="T7" s="112"/>
      <c r="U7" s="112"/>
      <c r="V7" s="112"/>
      <c r="W7" s="112"/>
      <c r="X7" s="112"/>
      <c r="Y7" s="112"/>
      <c r="Z7" s="112"/>
      <c r="AA7" s="112"/>
      <c r="AB7" s="112"/>
      <c r="AC7" s="112"/>
      <c r="AD7" s="112"/>
      <c r="AE7" s="112"/>
      <c r="AF7" s="112"/>
      <c r="AG7" s="112"/>
      <c r="AH7" s="112"/>
      <c r="AI7" s="112"/>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row>
    <row r="8" spans="1:245" s="114" customFormat="1" x14ac:dyDescent="0.2">
      <c r="A8" s="95" t="s">
        <v>115</v>
      </c>
      <c r="B8" s="111"/>
      <c r="C8" s="111"/>
      <c r="D8" s="112" t="s">
        <v>339</v>
      </c>
      <c r="E8" s="112" t="s">
        <v>388</v>
      </c>
      <c r="F8" s="113"/>
      <c r="G8" s="111"/>
      <c r="H8" s="111"/>
      <c r="I8" s="111"/>
      <c r="J8" s="111"/>
      <c r="K8" s="112"/>
      <c r="L8" s="112"/>
      <c r="M8" s="112"/>
      <c r="N8" s="111"/>
      <c r="O8" s="112"/>
      <c r="P8" s="112"/>
      <c r="Q8" s="112"/>
      <c r="R8" s="112"/>
      <c r="S8" s="111"/>
      <c r="T8" s="112"/>
      <c r="U8" s="112"/>
      <c r="V8" s="112"/>
      <c r="W8" s="112"/>
      <c r="X8" s="112"/>
      <c r="Y8" s="112"/>
      <c r="Z8" s="112"/>
      <c r="AA8" s="112"/>
      <c r="AB8" s="112"/>
      <c r="AC8" s="112"/>
      <c r="AD8" s="112"/>
      <c r="AE8" s="112"/>
      <c r="AF8" s="112"/>
      <c r="AG8" s="112"/>
      <c r="AH8" s="112"/>
      <c r="AI8" s="112"/>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row>
    <row r="9" spans="1:245" s="107" customFormat="1" x14ac:dyDescent="0.2">
      <c r="A9" s="103" t="s">
        <v>116</v>
      </c>
      <c r="B9" s="104" t="s">
        <v>340</v>
      </c>
      <c r="C9" s="116"/>
      <c r="D9" s="105" t="s">
        <v>341</v>
      </c>
      <c r="E9" s="105" t="s">
        <v>341</v>
      </c>
      <c r="F9" s="105"/>
      <c r="G9" s="104"/>
      <c r="H9" s="104"/>
      <c r="I9" s="104"/>
      <c r="J9" s="104"/>
      <c r="K9" s="105"/>
      <c r="L9" s="104"/>
      <c r="M9" s="104"/>
      <c r="N9" s="105"/>
      <c r="O9" s="105"/>
      <c r="P9" s="105"/>
      <c r="Q9" s="116"/>
      <c r="R9" s="105"/>
      <c r="S9" s="104"/>
      <c r="T9" s="104"/>
      <c r="U9" s="104"/>
      <c r="V9" s="105"/>
      <c r="W9" s="105"/>
      <c r="X9" s="105"/>
      <c r="Y9" s="105"/>
      <c r="Z9" s="105"/>
      <c r="AA9" s="105"/>
      <c r="AB9" s="105"/>
      <c r="AC9" s="105"/>
      <c r="AD9" s="105"/>
      <c r="AE9" s="105"/>
      <c r="AF9" s="105"/>
      <c r="AG9" s="105"/>
      <c r="AH9" s="105"/>
      <c r="AI9" s="105"/>
      <c r="AY9" s="108"/>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row>
    <row r="10" spans="1:245" s="107" customFormat="1" ht="25.5" x14ac:dyDescent="0.2">
      <c r="A10" s="103" t="s">
        <v>117</v>
      </c>
      <c r="B10" s="104" t="s">
        <v>342</v>
      </c>
      <c r="C10" s="104" t="s">
        <v>343</v>
      </c>
      <c r="D10" s="105" t="s">
        <v>344</v>
      </c>
      <c r="E10" s="105" t="s">
        <v>344</v>
      </c>
      <c r="F10" s="105"/>
      <c r="G10" s="104"/>
      <c r="H10" s="104"/>
      <c r="I10" s="104"/>
      <c r="J10" s="104"/>
      <c r="K10" s="105"/>
      <c r="L10" s="105"/>
      <c r="M10" s="105"/>
      <c r="N10" s="105"/>
      <c r="O10" s="105"/>
      <c r="P10" s="105"/>
      <c r="Q10" s="104"/>
      <c r="R10" s="105"/>
      <c r="S10" s="105"/>
      <c r="T10" s="105"/>
      <c r="U10" s="105"/>
      <c r="V10" s="105"/>
      <c r="W10" s="105"/>
      <c r="X10" s="105"/>
      <c r="Y10" s="105"/>
      <c r="Z10" s="105"/>
      <c r="AA10" s="105"/>
      <c r="AB10" s="105"/>
      <c r="AC10" s="105"/>
      <c r="AD10" s="105"/>
      <c r="AE10" s="105"/>
      <c r="AF10" s="105"/>
      <c r="AG10" s="105"/>
      <c r="AH10" s="105"/>
      <c r="AI10" s="105"/>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row>
    <row r="11" spans="1:245" s="114" customFormat="1" x14ac:dyDescent="0.2">
      <c r="A11" s="95" t="s">
        <v>118</v>
      </c>
      <c r="B11" s="111"/>
      <c r="C11" s="111"/>
      <c r="D11" s="112"/>
      <c r="E11" s="112"/>
      <c r="F11" s="113"/>
      <c r="G11" s="111"/>
      <c r="H11" s="111"/>
      <c r="I11" s="111"/>
      <c r="J11" s="111"/>
      <c r="K11" s="112"/>
      <c r="L11" s="112"/>
      <c r="M11" s="112"/>
      <c r="N11" s="112"/>
      <c r="O11" s="112"/>
      <c r="P11" s="112"/>
      <c r="Q11" s="112"/>
      <c r="R11" s="112"/>
      <c r="S11" s="111"/>
      <c r="T11" s="112"/>
      <c r="U11" s="112"/>
      <c r="V11" s="112"/>
      <c r="W11" s="112"/>
      <c r="X11" s="111"/>
      <c r="Y11" s="112"/>
      <c r="Z11" s="112"/>
      <c r="AA11" s="112"/>
      <c r="AB11" s="112"/>
      <c r="AC11" s="112"/>
      <c r="AD11" s="112"/>
      <c r="AE11" s="112"/>
      <c r="AF11" s="112"/>
      <c r="AG11" s="112"/>
      <c r="AH11" s="112"/>
      <c r="AI11" s="112"/>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row>
    <row r="12" spans="1:245" s="114" customFormat="1" ht="25.5" x14ac:dyDescent="0.2">
      <c r="A12" s="95" t="s">
        <v>119</v>
      </c>
      <c r="B12" s="111"/>
      <c r="C12" s="111"/>
      <c r="D12" s="112"/>
      <c r="E12" s="112"/>
      <c r="F12" s="113"/>
      <c r="G12" s="111"/>
      <c r="H12" s="111"/>
      <c r="I12" s="111"/>
      <c r="J12" s="111"/>
      <c r="K12" s="112"/>
      <c r="L12" s="112"/>
      <c r="M12" s="112"/>
      <c r="N12" s="112"/>
      <c r="O12" s="112"/>
      <c r="P12" s="112"/>
      <c r="Q12" s="112"/>
      <c r="R12" s="112"/>
      <c r="S12" s="111"/>
      <c r="T12" s="112"/>
      <c r="U12" s="112"/>
      <c r="V12" s="112"/>
      <c r="W12" s="112"/>
      <c r="X12" s="111"/>
      <c r="Y12" s="112"/>
      <c r="Z12" s="112"/>
      <c r="AA12" s="112"/>
      <c r="AB12" s="112"/>
      <c r="AC12" s="112"/>
      <c r="AD12" s="112"/>
      <c r="AE12" s="112"/>
      <c r="AF12" s="112"/>
      <c r="AG12" s="112"/>
      <c r="AH12" s="112"/>
      <c r="AI12" s="112"/>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row>
    <row r="13" spans="1:245" s="107" customFormat="1" x14ac:dyDescent="0.2">
      <c r="A13" s="103" t="s">
        <v>120</v>
      </c>
      <c r="B13" s="104"/>
      <c r="C13" s="104"/>
      <c r="D13" s="105"/>
      <c r="E13" s="105"/>
      <c r="F13" s="106"/>
      <c r="G13" s="104"/>
      <c r="H13" s="104"/>
      <c r="I13" s="104"/>
      <c r="J13" s="104"/>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row>
    <row r="14" spans="1:245" s="107" customFormat="1" x14ac:dyDescent="0.2">
      <c r="A14" s="103" t="s">
        <v>121</v>
      </c>
      <c r="B14" s="104"/>
      <c r="C14" s="104"/>
      <c r="D14" s="105"/>
      <c r="E14" s="105"/>
      <c r="F14" s="106"/>
      <c r="G14" s="104"/>
      <c r="H14" s="104"/>
      <c r="I14" s="104"/>
      <c r="J14" s="104"/>
      <c r="K14" s="105"/>
      <c r="L14" s="105"/>
      <c r="M14" s="105"/>
      <c r="N14" s="104"/>
      <c r="O14" s="105"/>
      <c r="P14" s="105"/>
      <c r="Q14" s="105"/>
      <c r="R14" s="105"/>
      <c r="S14" s="105"/>
      <c r="T14" s="105"/>
      <c r="U14" s="105"/>
      <c r="V14" s="105"/>
      <c r="W14" s="105"/>
      <c r="X14" s="105"/>
      <c r="Y14" s="105"/>
      <c r="Z14" s="105"/>
      <c r="AA14" s="105"/>
      <c r="AB14" s="105"/>
      <c r="AC14" s="105"/>
      <c r="AD14" s="105"/>
      <c r="AE14" s="105"/>
      <c r="AF14" s="105"/>
      <c r="AG14" s="105"/>
      <c r="AH14" s="105"/>
      <c r="AI14" s="105"/>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row>
    <row r="15" spans="1:245" s="99" customFormat="1" x14ac:dyDescent="0.2">
      <c r="A15" s="95" t="s">
        <v>122</v>
      </c>
      <c r="B15" s="96" t="s">
        <v>345</v>
      </c>
      <c r="C15" s="96"/>
      <c r="D15" s="97"/>
      <c r="E15" s="97"/>
      <c r="F15" s="98"/>
      <c r="G15" s="96"/>
      <c r="H15" s="96"/>
      <c r="I15" s="96"/>
      <c r="J15" s="96"/>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row>
    <row r="16" spans="1:245" s="114" customFormat="1" x14ac:dyDescent="0.2">
      <c r="A16" s="95" t="s">
        <v>123</v>
      </c>
      <c r="B16" s="111" t="s">
        <v>346</v>
      </c>
      <c r="C16" s="111"/>
      <c r="D16" s="112"/>
      <c r="E16" s="112"/>
      <c r="F16" s="113"/>
      <c r="G16" s="111"/>
      <c r="H16" s="111"/>
      <c r="I16" s="111"/>
      <c r="J16" s="11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CC16" s="99"/>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row>
    <row r="17" spans="1:210" s="120" customFormat="1" x14ac:dyDescent="0.2">
      <c r="A17" s="103" t="s">
        <v>124</v>
      </c>
      <c r="B17" s="117" t="s">
        <v>347</v>
      </c>
      <c r="C17" s="117"/>
      <c r="D17" s="118"/>
      <c r="E17" s="118"/>
      <c r="F17" s="119"/>
      <c r="G17" s="117"/>
      <c r="H17" s="117"/>
      <c r="I17" s="117"/>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row>
    <row r="18" spans="1:210" s="120" customFormat="1" x14ac:dyDescent="0.2">
      <c r="A18" s="103" t="s">
        <v>125</v>
      </c>
      <c r="B18" s="117"/>
      <c r="C18" s="117"/>
      <c r="D18" s="118" t="s">
        <v>348</v>
      </c>
      <c r="E18" s="118"/>
      <c r="F18" s="119"/>
      <c r="G18" s="117"/>
      <c r="H18" s="117"/>
      <c r="I18" s="117"/>
      <c r="J18" s="117"/>
      <c r="K18" s="118"/>
      <c r="L18" s="118"/>
      <c r="M18" s="118"/>
      <c r="N18" s="118"/>
      <c r="O18" s="118"/>
      <c r="P18" s="118"/>
      <c r="Q18" s="118"/>
      <c r="R18" s="118"/>
      <c r="S18" s="118"/>
      <c r="T18" s="118"/>
      <c r="U18" s="118"/>
      <c r="V18" s="118"/>
      <c r="W18" s="118"/>
      <c r="X18" s="122"/>
      <c r="Y18" s="118"/>
      <c r="Z18" s="118"/>
      <c r="AA18" s="118"/>
      <c r="AB18" s="118"/>
      <c r="AC18" s="118"/>
      <c r="AD18" s="118"/>
      <c r="AE18" s="118"/>
      <c r="AF18" s="118"/>
      <c r="AG18" s="118"/>
      <c r="AH18" s="118"/>
      <c r="AI18" s="118"/>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row>
    <row r="19" spans="1:210" s="99" customFormat="1" x14ac:dyDescent="0.2">
      <c r="A19" s="95" t="s">
        <v>126</v>
      </c>
      <c r="B19" s="96"/>
      <c r="C19" s="96"/>
      <c r="D19" s="97"/>
      <c r="E19" s="97"/>
      <c r="F19" s="98"/>
      <c r="G19" s="96"/>
      <c r="H19" s="96"/>
      <c r="I19" s="96"/>
      <c r="J19" s="96"/>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row>
    <row r="20" spans="1:210" s="127" customFormat="1" ht="15" x14ac:dyDescent="0.25">
      <c r="A20" s="123" t="s">
        <v>127</v>
      </c>
      <c r="B20" t="s">
        <v>349</v>
      </c>
      <c r="C20" t="s">
        <v>350</v>
      </c>
      <c r="D20" t="s">
        <v>351</v>
      </c>
      <c r="E20"/>
      <c r="F20"/>
      <c r="G20" s="124"/>
      <c r="H20" s="124"/>
      <c r="I20" s="124"/>
      <c r="J20" s="124"/>
      <c r="K20" s="125"/>
      <c r="L20" s="125"/>
      <c r="M20" s="126"/>
      <c r="N20" s="125"/>
      <c r="P20" s="128"/>
      <c r="Q20" s="125"/>
      <c r="R20" s="125"/>
      <c r="T20" s="125"/>
      <c r="U20" s="125"/>
      <c r="V20" s="125"/>
      <c r="W20" s="125"/>
      <c r="X20" s="125"/>
      <c r="Y20" s="125"/>
      <c r="Z20" s="125"/>
      <c r="AA20" s="128"/>
      <c r="AB20" s="128"/>
      <c r="AC20" s="128"/>
      <c r="AD20" s="128"/>
      <c r="AE20" s="128"/>
      <c r="AF20" s="128"/>
      <c r="AG20" s="128"/>
      <c r="AH20" s="128"/>
      <c r="AI20" s="128"/>
      <c r="AJ20" s="128"/>
      <c r="AK20" s="128"/>
      <c r="AL20" s="128"/>
      <c r="AM20" s="128"/>
      <c r="AN20" s="128"/>
      <c r="AO20" s="128"/>
      <c r="AP20" s="128"/>
      <c r="AQ20" s="128"/>
      <c r="AR20" s="128"/>
      <c r="AS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X20" s="128"/>
      <c r="BY20" s="128"/>
      <c r="BZ20" s="128"/>
      <c r="CA20" s="128"/>
      <c r="CB20" s="128"/>
      <c r="CC20" s="128"/>
      <c r="CD20" s="128"/>
      <c r="CE20" s="128"/>
      <c r="CF20" s="128"/>
      <c r="CG20" s="128"/>
      <c r="CH20" s="128"/>
      <c r="CI20" s="128"/>
      <c r="CK20" s="128"/>
      <c r="CL20" s="128"/>
      <c r="CN20" s="128"/>
      <c r="CO20" s="128"/>
      <c r="CP20" s="128"/>
      <c r="CQ20" s="128"/>
      <c r="CR20" s="128"/>
      <c r="CS20" s="128"/>
      <c r="CT20" s="128"/>
      <c r="CU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GC20" s="126"/>
      <c r="GE20" s="126"/>
      <c r="GI20" s="126"/>
      <c r="GJ20" s="126"/>
      <c r="GK20" s="126"/>
      <c r="GM20" s="126"/>
      <c r="GN20" s="126"/>
      <c r="GO20" s="126"/>
      <c r="GP20" s="126"/>
      <c r="GQ20" s="126"/>
      <c r="GR20" s="126"/>
      <c r="GS20" s="126"/>
      <c r="GT20" s="126"/>
      <c r="GU20" s="126"/>
      <c r="GV20" s="126"/>
      <c r="GW20" s="126"/>
      <c r="GX20" s="126"/>
      <c r="GY20" s="126"/>
      <c r="GZ20" s="126"/>
      <c r="HA20" s="126"/>
      <c r="HB20" s="126"/>
    </row>
    <row r="21" spans="1:210" s="111" customFormat="1" ht="25.5" x14ac:dyDescent="0.25">
      <c r="A21" s="129" t="s">
        <v>128</v>
      </c>
      <c r="B21" s="130" t="s">
        <v>352</v>
      </c>
      <c r="C21" s="130"/>
      <c r="D21" s="130" t="s">
        <v>353</v>
      </c>
      <c r="E21" s="130"/>
      <c r="F21" s="132"/>
      <c r="G21" s="130"/>
      <c r="H21" s="130"/>
      <c r="I21" s="130"/>
      <c r="J21" s="130"/>
      <c r="K21" s="131"/>
      <c r="L21" s="131"/>
      <c r="M21" s="133"/>
      <c r="N21" s="131"/>
      <c r="P21" s="134"/>
      <c r="Q21" s="131"/>
      <c r="R21" s="131"/>
      <c r="T21" s="131"/>
      <c r="U21" s="131"/>
      <c r="V21" s="131"/>
      <c r="W21" s="131"/>
      <c r="X21" s="131"/>
      <c r="Y21" s="131"/>
      <c r="Z21" s="131"/>
      <c r="AA21" s="134"/>
      <c r="AB21" s="134"/>
      <c r="AC21" s="134"/>
      <c r="AD21" s="134"/>
      <c r="AE21" s="134"/>
      <c r="AF21" s="134"/>
      <c r="AG21" s="134"/>
      <c r="AH21" s="134"/>
      <c r="AI21" s="134"/>
      <c r="AJ21" s="134"/>
      <c r="AK21" s="134"/>
      <c r="AL21" s="134"/>
      <c r="AM21" s="134"/>
      <c r="AN21" s="134"/>
      <c r="AO21" s="134"/>
      <c r="AP21" s="134"/>
      <c r="AQ21" s="134"/>
      <c r="AR21" s="134"/>
      <c r="AS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X21" s="134"/>
      <c r="BY21" s="134"/>
      <c r="BZ21" s="134"/>
      <c r="CA21" s="134"/>
      <c r="CB21" s="134"/>
      <c r="CC21" s="134"/>
      <c r="CD21" s="134"/>
      <c r="CE21" s="134"/>
      <c r="CF21" s="134"/>
      <c r="CG21" s="134"/>
      <c r="CH21" s="134"/>
      <c r="CI21" s="134"/>
      <c r="CK21" s="134"/>
      <c r="CL21" s="134"/>
      <c r="CN21" s="134"/>
      <c r="CO21" s="134"/>
      <c r="CP21" s="134"/>
      <c r="CQ21" s="134"/>
      <c r="CR21" s="134"/>
      <c r="CS21" s="134"/>
      <c r="CT21" s="134"/>
      <c r="CU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GC21" s="133"/>
      <c r="GE21" s="133"/>
      <c r="GI21" s="133"/>
      <c r="GJ21" s="133"/>
      <c r="GK21" s="133"/>
      <c r="GM21" s="133"/>
      <c r="GN21" s="133"/>
      <c r="GO21" s="133"/>
      <c r="GP21" s="133"/>
      <c r="GQ21" s="133"/>
      <c r="GR21" s="133"/>
      <c r="GS21" s="133"/>
      <c r="GT21" s="133"/>
      <c r="GU21" s="133"/>
      <c r="GV21" s="133"/>
      <c r="GW21" s="133"/>
      <c r="GX21" s="133"/>
      <c r="GY21" s="133"/>
      <c r="GZ21" s="133"/>
      <c r="HA21" s="133"/>
      <c r="HB21" s="133"/>
    </row>
    <row r="22" spans="1:210" s="107" customFormat="1" x14ac:dyDescent="0.2">
      <c r="A22" s="103" t="s">
        <v>129</v>
      </c>
      <c r="B22" s="104" t="s">
        <v>97</v>
      </c>
      <c r="C22" s="104"/>
      <c r="D22" s="105"/>
      <c r="E22" s="105"/>
      <c r="F22" s="106"/>
      <c r="G22" s="104"/>
      <c r="H22" s="104"/>
      <c r="I22" s="104"/>
      <c r="J22" s="104"/>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row>
    <row r="23" spans="1:210" s="120" customFormat="1" ht="25.5" x14ac:dyDescent="0.2">
      <c r="A23" s="103" t="s">
        <v>130</v>
      </c>
      <c r="B23" s="117" t="s">
        <v>336</v>
      </c>
      <c r="C23" s="117"/>
      <c r="D23" s="118"/>
      <c r="E23" s="118"/>
      <c r="F23" s="119"/>
      <c r="G23" s="104"/>
      <c r="H23" s="117"/>
      <c r="I23" s="117"/>
      <c r="J23" s="117"/>
      <c r="K23" s="105"/>
      <c r="L23" s="118"/>
      <c r="M23" s="104"/>
      <c r="N23" s="118"/>
      <c r="O23" s="118"/>
      <c r="P23" s="118"/>
      <c r="Q23" s="117"/>
      <c r="R23" s="118"/>
      <c r="S23" s="117"/>
      <c r="T23" s="118"/>
      <c r="U23" s="118"/>
      <c r="V23" s="118"/>
      <c r="W23" s="118"/>
      <c r="X23" s="117"/>
      <c r="Y23" s="118"/>
      <c r="Z23" s="118"/>
      <c r="AA23" s="118"/>
      <c r="AB23" s="118"/>
      <c r="AC23" s="118"/>
      <c r="AD23" s="118"/>
      <c r="AE23" s="118"/>
      <c r="AF23" s="118"/>
      <c r="AG23" s="118"/>
      <c r="AH23" s="118"/>
      <c r="AI23" s="118"/>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row>
    <row r="24" spans="1:210" s="114" customFormat="1" ht="25.5" x14ac:dyDescent="0.2">
      <c r="A24" s="95" t="s">
        <v>131</v>
      </c>
      <c r="B24" s="111" t="s">
        <v>354</v>
      </c>
      <c r="C24" s="96"/>
      <c r="D24" s="112"/>
      <c r="E24" s="112"/>
      <c r="F24" s="113"/>
      <c r="G24" s="96"/>
      <c r="H24" s="111"/>
      <c r="I24" s="111"/>
      <c r="J24" s="111"/>
      <c r="K24" s="97"/>
      <c r="L24" s="112"/>
      <c r="M24" s="96"/>
      <c r="N24" s="112"/>
      <c r="O24" s="112"/>
      <c r="P24" s="112"/>
      <c r="Q24" s="97"/>
      <c r="R24" s="112"/>
      <c r="S24" s="96"/>
      <c r="T24" s="112"/>
      <c r="U24" s="112"/>
      <c r="V24" s="112"/>
      <c r="W24" s="112"/>
      <c r="X24" s="112"/>
      <c r="Y24" s="112"/>
      <c r="Z24" s="112"/>
      <c r="AA24" s="112"/>
      <c r="AB24" s="112"/>
      <c r="AC24" s="112"/>
      <c r="AD24" s="112"/>
      <c r="AE24" s="112"/>
      <c r="AF24" s="112"/>
      <c r="AG24" s="112"/>
      <c r="AH24" s="112"/>
      <c r="AI24" s="112"/>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row>
    <row r="25" spans="1:210" s="99" customFormat="1" x14ac:dyDescent="0.2">
      <c r="A25" s="95" t="s">
        <v>132</v>
      </c>
      <c r="B25" s="96" t="s">
        <v>355</v>
      </c>
      <c r="C25" s="96"/>
      <c r="D25" s="97"/>
      <c r="E25" s="97"/>
      <c r="F25" s="98"/>
      <c r="G25" s="96"/>
      <c r="H25" s="96"/>
      <c r="I25" s="96"/>
      <c r="J25" s="96"/>
      <c r="K25" s="97"/>
      <c r="L25" s="97"/>
      <c r="M25" s="96"/>
      <c r="N25" s="97"/>
      <c r="O25" s="97"/>
      <c r="P25" s="97"/>
      <c r="Q25" s="96"/>
      <c r="R25" s="97"/>
      <c r="S25" s="96"/>
      <c r="T25" s="97"/>
      <c r="U25" s="97"/>
      <c r="V25" s="97"/>
      <c r="W25" s="97"/>
      <c r="X25" s="97"/>
      <c r="Y25" s="97"/>
      <c r="Z25" s="97"/>
      <c r="AA25" s="97"/>
      <c r="AB25" s="97"/>
      <c r="AC25" s="97"/>
      <c r="AD25" s="97"/>
      <c r="AE25" s="97"/>
      <c r="AF25" s="97"/>
      <c r="AG25" s="97"/>
      <c r="AH25" s="97"/>
      <c r="AI25" s="97"/>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row>
    <row r="26" spans="1:210" s="107" customFormat="1" ht="102" x14ac:dyDescent="0.2">
      <c r="A26" s="108" t="s">
        <v>133</v>
      </c>
      <c r="B26" s="104" t="s">
        <v>356</v>
      </c>
      <c r="C26" s="104" t="s">
        <v>357</v>
      </c>
      <c r="D26" s="104" t="s">
        <v>358</v>
      </c>
      <c r="E26" s="104" t="s">
        <v>390</v>
      </c>
      <c r="F26" s="211"/>
      <c r="G26" s="104"/>
      <c r="H26" s="104"/>
      <c r="I26" s="104"/>
      <c r="J26" s="104"/>
      <c r="K26" s="135"/>
      <c r="L26" s="104"/>
      <c r="M26" s="104"/>
      <c r="N26" s="104"/>
      <c r="O26" s="104"/>
      <c r="P26" s="104"/>
      <c r="Q26" s="104"/>
      <c r="R26" s="104"/>
      <c r="S26" s="104"/>
      <c r="T26" s="104"/>
      <c r="U26" s="104"/>
      <c r="V26" s="104"/>
      <c r="W26" s="104"/>
      <c r="X26" s="104"/>
      <c r="Y26" s="104"/>
      <c r="Z26" s="104"/>
      <c r="AA26" s="136"/>
      <c r="AB26" s="136"/>
      <c r="AC26" s="136"/>
      <c r="AD26" s="104"/>
      <c r="AE26" s="136"/>
      <c r="AF26" s="136"/>
      <c r="AG26" s="136"/>
      <c r="AH26" s="136"/>
      <c r="AI26" s="136"/>
      <c r="AJ26" s="108"/>
      <c r="AK26" s="137"/>
      <c r="AL26" s="137"/>
      <c r="AM26" s="137"/>
      <c r="AN26" s="137"/>
      <c r="AO26" s="137"/>
      <c r="AP26" s="137"/>
      <c r="AQ26" s="137"/>
      <c r="AR26" s="137"/>
      <c r="AS26" s="137"/>
      <c r="AU26" s="108"/>
      <c r="AV26" s="108"/>
      <c r="AW26" s="108"/>
      <c r="AX26" s="108"/>
      <c r="BL26" s="137"/>
      <c r="DS26" s="108"/>
      <c r="DT26" s="108"/>
      <c r="GC26" s="109"/>
      <c r="GD26" s="109"/>
      <c r="GE26" s="109"/>
      <c r="GF26" s="109"/>
      <c r="GG26" s="109"/>
      <c r="GH26" s="109"/>
      <c r="GI26" s="109"/>
      <c r="GJ26" s="109"/>
      <c r="GK26" s="110"/>
      <c r="GL26" s="109"/>
      <c r="GM26" s="109"/>
      <c r="GN26" s="109"/>
      <c r="GO26" s="109"/>
      <c r="GP26" s="109"/>
      <c r="GQ26" s="109"/>
      <c r="GR26" s="109"/>
      <c r="GS26" s="109"/>
      <c r="GT26" s="109"/>
      <c r="GU26" s="109"/>
      <c r="GV26" s="109"/>
      <c r="GW26" s="109"/>
      <c r="GX26" s="109"/>
      <c r="GY26" s="109"/>
      <c r="GZ26" s="109"/>
      <c r="HA26" s="138"/>
      <c r="HB26" s="138"/>
    </row>
    <row r="27" spans="1:210" s="107" customFormat="1" ht="25.5" x14ac:dyDescent="0.25">
      <c r="A27" s="103" t="s">
        <v>134</v>
      </c>
      <c r="B27" s="104" t="s">
        <v>359</v>
      </c>
      <c r="C27" s="104"/>
      <c r="D27" s="105" t="s">
        <v>360</v>
      </c>
      <c r="E27" s="105" t="s">
        <v>389</v>
      </c>
      <c r="F27" s="106"/>
      <c r="G27" s="104"/>
      <c r="H27" s="104"/>
      <c r="I27" s="104"/>
      <c r="J27" s="104"/>
      <c r="K27" s="105"/>
      <c r="L27" s="105"/>
      <c r="M27" s="105"/>
      <c r="N27" s="105"/>
      <c r="O27" s="105"/>
      <c r="P27" s="105"/>
      <c r="Q27" s="105"/>
      <c r="R27" s="105"/>
      <c r="S27" s="104"/>
      <c r="T27" s="105"/>
      <c r="U27" s="105"/>
      <c r="V27" s="105"/>
      <c r="W27" s="105"/>
      <c r="X27" s="104"/>
      <c r="Y27" s="105"/>
      <c r="Z27" s="105"/>
      <c r="AA27" s="105"/>
      <c r="AB27" s="105"/>
      <c r="AC27" s="105"/>
      <c r="AD27" s="105"/>
      <c r="AE27" s="105"/>
      <c r="AF27" s="105"/>
      <c r="AG27" s="105"/>
      <c r="AH27" s="105"/>
      <c r="AI27" s="105"/>
    </row>
    <row r="28" spans="1:210" s="139" customFormat="1" ht="12.75" customHeight="1" x14ac:dyDescent="0.25">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1:210" s="139" customFormat="1" ht="12.75" customHeight="1" x14ac:dyDescent="0.25">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row>
    <row r="30" spans="1:210" s="139" customFormat="1" ht="12.75" customHeight="1" x14ac:dyDescent="0.25">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row>
    <row r="31" spans="1:210" s="139" customFormat="1" ht="12.75" customHeight="1" x14ac:dyDescent="0.2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row>
    <row r="32" spans="1:210" s="139" customFormat="1" ht="12.75" customHeight="1" x14ac:dyDescent="0.25">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row>
    <row r="33" spans="2:35" s="139" customFormat="1" ht="12.75" customHeight="1" x14ac:dyDescent="0.25">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row>
    <row r="34" spans="2:35" s="139" customFormat="1" ht="12.75" customHeight="1" x14ac:dyDescent="0.25">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row>
    <row r="35" spans="2:35" s="139" customFormat="1" ht="12.75" customHeight="1" x14ac:dyDescent="0.25">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row>
    <row r="36" spans="2:35" s="139" customFormat="1" ht="12.75" customHeight="1" x14ac:dyDescent="0.25">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row>
    <row r="37" spans="2:35" s="139" customFormat="1" ht="12.75" customHeight="1" x14ac:dyDescent="0.2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row>
    <row r="38" spans="2:35" s="139" customFormat="1" ht="12.75" customHeight="1" x14ac:dyDescent="0.25">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row>
    <row r="39" spans="2:35" s="139" customFormat="1" ht="12.75" customHeight="1" x14ac:dyDescent="0.25">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row>
    <row r="40" spans="2:35" s="139" customFormat="1" ht="12.75" customHeight="1" x14ac:dyDescent="0.25">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row>
    <row r="50" spans="1:35" ht="12.75" customHeight="1" x14ac:dyDescent="0.2">
      <c r="A50" s="141" t="s">
        <v>135</v>
      </c>
    </row>
    <row r="51" spans="1:35" s="144" customFormat="1" ht="12.75" customHeight="1" x14ac:dyDescent="0.25">
      <c r="B51" s="145" t="s">
        <v>136</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row>
    <row r="52" spans="1:35" ht="12.75" customHeight="1" x14ac:dyDescent="0.2">
      <c r="B52" s="146" t="s">
        <v>76</v>
      </c>
    </row>
    <row r="53" spans="1:35" ht="12.75" customHeight="1" x14ac:dyDescent="0.2">
      <c r="B53" s="147" t="s">
        <v>137</v>
      </c>
    </row>
    <row r="54" spans="1:35" ht="12.75" customHeight="1" x14ac:dyDescent="0.2">
      <c r="B54" s="147" t="s">
        <v>138</v>
      </c>
    </row>
    <row r="55" spans="1:35" ht="12.75" customHeight="1" x14ac:dyDescent="0.2">
      <c r="B55" s="147" t="s">
        <v>139</v>
      </c>
    </row>
    <row r="56" spans="1:35" ht="12.75" customHeight="1" x14ac:dyDescent="0.2">
      <c r="B56" s="147" t="s">
        <v>140</v>
      </c>
    </row>
    <row r="57" spans="1:35" ht="12.75" customHeight="1" x14ac:dyDescent="0.2">
      <c r="B57" s="147" t="s">
        <v>141</v>
      </c>
    </row>
    <row r="58" spans="1:35" ht="12.75" customHeight="1" x14ac:dyDescent="0.2">
      <c r="B58" s="147" t="s">
        <v>142</v>
      </c>
    </row>
    <row r="59" spans="1:35" ht="12.75" customHeight="1" x14ac:dyDescent="0.2">
      <c r="B59" s="147" t="s">
        <v>143</v>
      </c>
    </row>
    <row r="60" spans="1:35" ht="12.75" customHeight="1" x14ac:dyDescent="0.2">
      <c r="B60" s="147" t="s">
        <v>144</v>
      </c>
    </row>
  </sheetData>
  <sheetProtection formatCells="0" insertHyperlinks="0"/>
  <dataValidations count="3">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ormula1>lstSourceType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ormula1>"Yes, No"</formula1>
    </dataValidation>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B4" sqref="B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286" t="s">
        <v>16</v>
      </c>
      <c r="B1" s="286"/>
      <c r="C1" s="286"/>
      <c r="D1" s="286"/>
      <c r="E1" s="286"/>
      <c r="F1" s="286"/>
      <c r="G1" s="286"/>
      <c r="H1" s="286"/>
      <c r="I1" s="286"/>
      <c r="J1" s="286"/>
      <c r="K1" s="28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48" t="s">
        <v>145</v>
      </c>
      <c r="C2" s="149"/>
      <c r="D2" s="149"/>
      <c r="E2" s="149"/>
      <c r="F2" s="149"/>
      <c r="G2" s="149"/>
      <c r="H2" s="149"/>
    </row>
    <row r="3" spans="1:39" s="147" customFormat="1" ht="40.5" customHeight="1" x14ac:dyDescent="0.2">
      <c r="B3" s="150" t="s">
        <v>146</v>
      </c>
      <c r="C3" s="151" t="s">
        <v>147</v>
      </c>
      <c r="D3" s="151" t="s">
        <v>148</v>
      </c>
      <c r="E3" s="151" t="s">
        <v>83</v>
      </c>
      <c r="F3" s="151" t="s">
        <v>149</v>
      </c>
      <c r="G3" s="151" t="s">
        <v>150</v>
      </c>
      <c r="H3" s="151" t="s">
        <v>151</v>
      </c>
      <c r="I3" s="152" t="s">
        <v>15</v>
      </c>
      <c r="J3" s="151" t="s">
        <v>152</v>
      </c>
      <c r="K3" s="151" t="s">
        <v>153</v>
      </c>
    </row>
    <row r="4" spans="1:39" s="147" customFormat="1" x14ac:dyDescent="0.2">
      <c r="B4" s="67" t="s">
        <v>363</v>
      </c>
      <c r="C4" s="49">
        <v>1</v>
      </c>
      <c r="D4" s="153">
        <v>2</v>
      </c>
      <c r="E4" s="153">
        <v>1</v>
      </c>
      <c r="F4" s="153">
        <v>1</v>
      </c>
      <c r="G4" s="153">
        <v>1</v>
      </c>
      <c r="H4" s="154">
        <v>1</v>
      </c>
      <c r="I4" s="155" t="str">
        <f t="shared" ref="I4:I6" si="0">IF(D4&lt;&gt;"",D4&amp;","&amp;E4&amp;","&amp;F4&amp;","&amp;G4&amp;","&amp;H4,"0,0,0,0,0")</f>
        <v>2,1,1,1,1</v>
      </c>
      <c r="J4" s="156" t="str">
        <f>IF(MAX(D4:H4)&gt;=5, "Requirements not met", "Requirements met")</f>
        <v>Requirements met</v>
      </c>
      <c r="K4" s="157" t="str">
        <f>IF(MAX(D4:H4)&gt;=5, "Not OK", "OK")</f>
        <v>OK</v>
      </c>
    </row>
    <row r="5" spans="1:39" s="147" customFormat="1" x14ac:dyDescent="0.2">
      <c r="B5" s="67" t="s">
        <v>364</v>
      </c>
      <c r="C5" s="49" t="s">
        <v>365</v>
      </c>
      <c r="D5" s="153">
        <v>2</v>
      </c>
      <c r="E5" s="153">
        <v>1</v>
      </c>
      <c r="F5" s="153">
        <v>1</v>
      </c>
      <c r="G5" s="153">
        <v>1</v>
      </c>
      <c r="H5" s="154">
        <v>1</v>
      </c>
      <c r="I5" s="155" t="str">
        <f t="shared" si="0"/>
        <v>2,1,1,1,1</v>
      </c>
      <c r="J5" s="156" t="str">
        <f>IF(MAX(D5:H5)&gt;=5, "Requirements not met", "Requirements met")</f>
        <v>Requirements met</v>
      </c>
      <c r="K5" s="157" t="str">
        <f>IF(MAX(D5:H5)&gt;=5, "Not OK", "OK")</f>
        <v>OK</v>
      </c>
    </row>
    <row r="6" spans="1:39" s="147" customFormat="1" x14ac:dyDescent="0.2">
      <c r="B6" s="67"/>
      <c r="C6" s="49"/>
      <c r="D6" s="153"/>
      <c r="E6" s="153"/>
      <c r="F6" s="153"/>
      <c r="G6" s="153"/>
      <c r="H6" s="154"/>
      <c r="I6" s="155" t="str">
        <f t="shared" si="0"/>
        <v>0,0,0,0,0</v>
      </c>
      <c r="J6" s="156" t="str">
        <f>IF(MAX(D6:H6)&gt;=5, "Requirements not met", "Requirements met")</f>
        <v>Requirements met</v>
      </c>
      <c r="K6" s="157" t="str">
        <f>IF(MAX(D6:H6)&gt;=5, "Not OK", "OK")</f>
        <v>OK</v>
      </c>
    </row>
    <row r="7" spans="1:39" s="147" customFormat="1" x14ac:dyDescent="0.2">
      <c r="B7" s="69"/>
      <c r="C7" s="158"/>
      <c r="D7" s="153"/>
      <c r="E7" s="153"/>
      <c r="F7" s="153"/>
      <c r="G7" s="153"/>
      <c r="H7" s="154"/>
      <c r="I7" s="155" t="str">
        <f>IF(D7&lt;&gt;"",D7&amp;","&amp;E7&amp;","&amp;F7&amp;","&amp;G7&amp;","&amp;H7,"0,0,0,0,0")</f>
        <v>0,0,0,0,0</v>
      </c>
      <c r="J7" s="156" t="str">
        <f>IF(MAX(D7:H7)&gt;=5, "Requirements not met", "Requirements met")</f>
        <v>Requirements met</v>
      </c>
      <c r="K7" s="157" t="str">
        <f>IF(MAX(D7:H7)&gt;=5, "Not OK", "OK")</f>
        <v>OK</v>
      </c>
    </row>
    <row r="8" spans="1:39" s="147" customFormat="1" ht="12.75" customHeight="1" x14ac:dyDescent="0.2">
      <c r="B8" s="159" t="s">
        <v>70</v>
      </c>
      <c r="C8" s="160"/>
      <c r="D8" s="160"/>
      <c r="E8" s="160"/>
      <c r="F8" s="160"/>
      <c r="G8" s="160"/>
      <c r="H8" s="160"/>
      <c r="I8" s="161" t="str">
        <f>MAX(D4:D7)&amp;","&amp;MAX(E4:E7)&amp;","&amp;MAX(F4:F7)&amp;","&amp;MAX(G4:G7)&amp;","&amp;MAX(H4:H7)</f>
        <v>2,1,1,1,1</v>
      </c>
      <c r="J8" s="287"/>
      <c r="K8" s="287"/>
    </row>
    <row r="9" spans="1:39" ht="20.25" x14ac:dyDescent="0.3">
      <c r="B9" s="11"/>
      <c r="C9" s="11"/>
      <c r="D9" s="11"/>
      <c r="E9" s="11"/>
      <c r="F9" s="11"/>
      <c r="G9" s="11"/>
      <c r="H9" s="11"/>
      <c r="I9" s="84"/>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48" t="s">
        <v>154</v>
      </c>
      <c r="C10" s="11"/>
      <c r="D10" s="11"/>
      <c r="E10" s="11"/>
      <c r="F10" s="11"/>
      <c r="G10" s="11"/>
      <c r="H10" s="84"/>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63" customFormat="1" ht="13.5" thickBot="1" x14ac:dyDescent="0.25">
      <c r="A11" s="162" t="s">
        <v>155</v>
      </c>
    </row>
    <row r="12" spans="1:39" ht="17.25" customHeight="1" thickBot="1" x14ac:dyDescent="0.25">
      <c r="B12" s="288" t="s">
        <v>156</v>
      </c>
      <c r="C12" s="290" t="s">
        <v>157</v>
      </c>
      <c r="D12" s="291"/>
      <c r="E12" s="291"/>
      <c r="F12" s="291"/>
      <c r="G12" s="292"/>
    </row>
    <row r="13" spans="1:39" ht="13.5" thickBot="1" x14ac:dyDescent="0.25">
      <c r="B13" s="289"/>
      <c r="C13" s="164">
        <v>1</v>
      </c>
      <c r="D13" s="164">
        <v>2</v>
      </c>
      <c r="E13" s="164">
        <v>3</v>
      </c>
      <c r="F13" s="164">
        <v>4</v>
      </c>
      <c r="G13" s="164">
        <v>5</v>
      </c>
    </row>
    <row r="14" spans="1:39" ht="72.75" thickBot="1" x14ac:dyDescent="0.25">
      <c r="B14" s="293" t="s">
        <v>158</v>
      </c>
      <c r="C14" s="165" t="s">
        <v>159</v>
      </c>
      <c r="D14" s="165" t="s">
        <v>160</v>
      </c>
      <c r="E14" s="165" t="s">
        <v>161</v>
      </c>
      <c r="F14" s="165" t="s">
        <v>162</v>
      </c>
      <c r="G14" s="165" t="s">
        <v>163</v>
      </c>
    </row>
    <row r="15" spans="1:39" ht="24" customHeight="1" thickBot="1" x14ac:dyDescent="0.25">
      <c r="B15" s="294"/>
      <c r="C15" s="296" t="s">
        <v>164</v>
      </c>
      <c r="D15" s="297"/>
      <c r="E15" s="296" t="s">
        <v>165</v>
      </c>
      <c r="F15" s="298"/>
      <c r="G15" s="297"/>
    </row>
    <row r="16" spans="1:39" ht="36.75" thickBot="1" x14ac:dyDescent="0.25">
      <c r="B16" s="295"/>
      <c r="C16" s="166" t="s">
        <v>166</v>
      </c>
      <c r="D16" s="299" t="s">
        <v>167</v>
      </c>
      <c r="E16" s="300"/>
      <c r="F16" s="301" t="s">
        <v>168</v>
      </c>
      <c r="G16" s="302"/>
    </row>
    <row r="17" spans="1:18" ht="60.75" thickBot="1" x14ac:dyDescent="0.25">
      <c r="B17" s="167" t="s">
        <v>83</v>
      </c>
      <c r="C17" s="165" t="s">
        <v>169</v>
      </c>
      <c r="D17" s="165" t="s">
        <v>170</v>
      </c>
      <c r="E17" s="165" t="s">
        <v>171</v>
      </c>
      <c r="F17" s="165" t="s">
        <v>172</v>
      </c>
      <c r="G17" s="165" t="s">
        <v>173</v>
      </c>
    </row>
    <row r="18" spans="1:18" ht="44.25" customHeight="1" thickBot="1" x14ac:dyDescent="0.25">
      <c r="B18" s="167" t="s">
        <v>149</v>
      </c>
      <c r="C18" s="165" t="s">
        <v>174</v>
      </c>
      <c r="D18" s="165" t="s">
        <v>175</v>
      </c>
      <c r="E18" s="165" t="s">
        <v>176</v>
      </c>
      <c r="F18" s="165" t="s">
        <v>177</v>
      </c>
      <c r="G18" s="165" t="s">
        <v>178</v>
      </c>
    </row>
    <row r="19" spans="1:18" ht="44.25" customHeight="1" thickBot="1" x14ac:dyDescent="0.25">
      <c r="B19" s="167" t="s">
        <v>150</v>
      </c>
      <c r="C19" s="165" t="s">
        <v>179</v>
      </c>
      <c r="D19" s="165" t="s">
        <v>180</v>
      </c>
      <c r="E19" s="165" t="s">
        <v>181</v>
      </c>
      <c r="F19" s="165" t="s">
        <v>182</v>
      </c>
      <c r="G19" s="165" t="s">
        <v>183</v>
      </c>
    </row>
    <row r="20" spans="1:18" ht="44.25" customHeight="1" thickBot="1" x14ac:dyDescent="0.25">
      <c r="B20" s="167" t="s">
        <v>184</v>
      </c>
      <c r="C20" s="165" t="s">
        <v>185</v>
      </c>
      <c r="D20" s="296" t="s">
        <v>186</v>
      </c>
      <c r="E20" s="297"/>
      <c r="F20" s="165" t="s">
        <v>187</v>
      </c>
      <c r="G20" s="165" t="s">
        <v>188</v>
      </c>
    </row>
    <row r="21" spans="1:18" x14ac:dyDescent="0.2">
      <c r="B21" s="168"/>
      <c r="C21" s="169"/>
      <c r="D21" s="169"/>
      <c r="E21" s="169"/>
      <c r="F21" s="169"/>
      <c r="G21" s="169"/>
    </row>
    <row r="22" spans="1:18" customFormat="1" ht="15" x14ac:dyDescent="0.25">
      <c r="A22" s="170" t="s">
        <v>189</v>
      </c>
      <c r="C22" s="171"/>
      <c r="D22" s="171"/>
      <c r="E22" s="171"/>
      <c r="F22" s="171"/>
      <c r="G22" s="171"/>
      <c r="H22" s="171"/>
      <c r="I22" s="171"/>
      <c r="J22" s="171"/>
      <c r="K22" s="171"/>
      <c r="L22" s="171"/>
      <c r="M22" s="171"/>
      <c r="N22" s="171"/>
      <c r="O22" s="171"/>
      <c r="P22" s="171"/>
      <c r="Q22" s="171"/>
      <c r="R22" s="171"/>
    </row>
    <row r="23" spans="1:18" customFormat="1" ht="15" x14ac:dyDescent="0.25">
      <c r="B23" s="172" t="s">
        <v>190</v>
      </c>
      <c r="C23" s="173"/>
      <c r="D23" s="173"/>
      <c r="E23" s="173"/>
      <c r="F23" s="173"/>
      <c r="G23" s="173"/>
      <c r="H23" s="174"/>
      <c r="I23" s="171"/>
      <c r="J23" s="171"/>
      <c r="K23" s="171"/>
      <c r="L23" s="171"/>
      <c r="M23" s="171"/>
      <c r="N23" s="171"/>
      <c r="O23" s="171"/>
      <c r="P23" s="171"/>
      <c r="Q23" s="171"/>
      <c r="R23" s="171"/>
    </row>
    <row r="24" spans="1:18" customFormat="1" ht="65.25" customHeight="1" x14ac:dyDescent="0.25">
      <c r="B24" s="175"/>
      <c r="C24" s="283" t="s">
        <v>191</v>
      </c>
      <c r="D24" s="284"/>
      <c r="E24" s="284"/>
      <c r="F24" s="284"/>
      <c r="G24" s="284"/>
      <c r="H24" s="285"/>
      <c r="N24" s="176"/>
      <c r="O24" s="176"/>
      <c r="P24" s="176"/>
      <c r="Q24" s="176"/>
      <c r="R24" s="176"/>
    </row>
    <row r="25" spans="1:18" customFormat="1" ht="15" x14ac:dyDescent="0.25">
      <c r="B25" s="175"/>
      <c r="C25" s="177" t="s">
        <v>192</v>
      </c>
      <c r="D25" s="178"/>
      <c r="E25" s="178"/>
      <c r="F25" s="178"/>
      <c r="G25" s="178"/>
      <c r="H25" s="179"/>
      <c r="I25" s="171"/>
      <c r="J25" s="171"/>
      <c r="K25" s="171"/>
      <c r="L25" s="171"/>
      <c r="M25" s="171"/>
      <c r="N25" s="171"/>
      <c r="O25" s="171"/>
      <c r="P25" s="171"/>
      <c r="Q25" s="171"/>
      <c r="R25" s="171"/>
    </row>
    <row r="26" spans="1:18" customFormat="1" ht="15" x14ac:dyDescent="0.25">
      <c r="B26" s="175"/>
      <c r="C26" s="180" t="s">
        <v>193</v>
      </c>
      <c r="D26" s="181"/>
      <c r="E26" s="181"/>
      <c r="F26" s="181"/>
      <c r="G26" s="181"/>
      <c r="H26" s="182"/>
      <c r="I26" s="171"/>
      <c r="J26" s="171"/>
      <c r="K26" s="171"/>
      <c r="L26" s="171"/>
      <c r="M26" s="171"/>
      <c r="N26" s="171"/>
      <c r="O26" s="171"/>
      <c r="P26" s="171"/>
      <c r="Q26" s="171"/>
      <c r="R26" s="171"/>
    </row>
    <row r="27" spans="1:18" customFormat="1" ht="15" x14ac:dyDescent="0.25">
      <c r="B27" s="175"/>
      <c r="C27" s="180" t="s">
        <v>194</v>
      </c>
      <c r="D27" s="181"/>
      <c r="E27" s="181"/>
      <c r="F27" s="181"/>
      <c r="G27" s="181"/>
      <c r="H27" s="182"/>
      <c r="I27" s="171"/>
      <c r="J27" s="171"/>
      <c r="K27" s="171"/>
      <c r="L27" s="171"/>
      <c r="M27" s="171"/>
      <c r="N27" s="171"/>
      <c r="O27" s="171"/>
      <c r="P27" s="171"/>
      <c r="Q27" s="171"/>
      <c r="R27" s="171"/>
    </row>
    <row r="28" spans="1:18" customFormat="1" ht="15" x14ac:dyDescent="0.25">
      <c r="B28" s="175"/>
      <c r="C28" s="180" t="s">
        <v>195</v>
      </c>
      <c r="D28" s="181"/>
      <c r="E28" s="181"/>
      <c r="F28" s="181"/>
      <c r="G28" s="181"/>
      <c r="H28" s="182"/>
      <c r="I28" s="171"/>
      <c r="J28" s="171"/>
      <c r="K28" s="171"/>
      <c r="L28" s="171"/>
      <c r="M28" s="171"/>
      <c r="N28" s="171"/>
      <c r="O28" s="171"/>
      <c r="P28" s="171"/>
      <c r="Q28" s="171"/>
      <c r="R28" s="171"/>
    </row>
    <row r="29" spans="1:18" customFormat="1" ht="15" x14ac:dyDescent="0.25">
      <c r="B29" s="175"/>
      <c r="C29" s="180" t="s">
        <v>196</v>
      </c>
      <c r="D29" s="181"/>
      <c r="E29" s="181"/>
      <c r="F29" s="181"/>
      <c r="G29" s="181"/>
      <c r="H29" s="182"/>
      <c r="I29" s="171"/>
      <c r="J29" s="171"/>
      <c r="K29" s="171"/>
      <c r="L29" s="171"/>
      <c r="M29" s="171"/>
      <c r="N29" s="171"/>
      <c r="O29" s="171"/>
      <c r="P29" s="171"/>
      <c r="Q29" s="171"/>
      <c r="R29" s="171"/>
    </row>
    <row r="30" spans="1:18" customFormat="1" ht="41.25" customHeight="1" x14ac:dyDescent="0.25">
      <c r="B30" s="175"/>
      <c r="C30" s="303" t="s">
        <v>197</v>
      </c>
      <c r="D30" s="304"/>
      <c r="E30" s="304"/>
      <c r="F30" s="304"/>
      <c r="G30" s="304"/>
      <c r="H30" s="305"/>
      <c r="N30" s="183"/>
      <c r="O30" s="183"/>
      <c r="P30" s="183"/>
      <c r="Q30" s="171"/>
      <c r="R30" s="171"/>
    </row>
    <row r="31" spans="1:18" customFormat="1" ht="38.25" customHeight="1" x14ac:dyDescent="0.25">
      <c r="B31" s="184"/>
      <c r="C31" s="283" t="s">
        <v>198</v>
      </c>
      <c r="D31" s="284"/>
      <c r="E31" s="284"/>
      <c r="F31" s="284"/>
      <c r="G31" s="284"/>
      <c r="H31" s="285"/>
      <c r="N31" s="176"/>
      <c r="O31" s="176"/>
      <c r="P31" s="176"/>
      <c r="Q31" s="176"/>
      <c r="R31" s="171"/>
    </row>
    <row r="32" spans="1:18" customFormat="1" ht="43.5" customHeight="1" x14ac:dyDescent="0.25">
      <c r="B32" s="283" t="s">
        <v>199</v>
      </c>
      <c r="C32" s="284"/>
      <c r="D32" s="284"/>
      <c r="E32" s="284"/>
      <c r="F32" s="284"/>
      <c r="G32" s="284"/>
      <c r="H32" s="285"/>
      <c r="I32" s="171"/>
      <c r="J32" s="171"/>
      <c r="K32" s="171"/>
      <c r="L32" s="171"/>
      <c r="M32" s="171"/>
      <c r="N32" s="171"/>
      <c r="O32" s="171"/>
      <c r="P32" s="171"/>
      <c r="Q32" s="171"/>
      <c r="R32" s="171"/>
    </row>
    <row r="33" spans="1:9" customFormat="1" ht="49.5" customHeight="1" x14ac:dyDescent="0.25">
      <c r="B33" s="283" t="s">
        <v>200</v>
      </c>
      <c r="C33" s="284"/>
      <c r="D33" s="284"/>
      <c r="E33" s="284"/>
      <c r="F33" s="284"/>
      <c r="G33" s="284"/>
      <c r="H33" s="285"/>
      <c r="I33" s="185"/>
    </row>
    <row r="34" spans="1:9" customFormat="1" ht="46.5" customHeight="1" x14ac:dyDescent="0.25">
      <c r="B34" s="283" t="s">
        <v>201</v>
      </c>
      <c r="C34" s="284"/>
      <c r="D34" s="284"/>
      <c r="E34" s="284"/>
      <c r="F34" s="284"/>
      <c r="G34" s="284"/>
      <c r="H34" s="285"/>
      <c r="I34" s="185"/>
    </row>
    <row r="35" spans="1:9" customFormat="1" ht="30" customHeight="1" x14ac:dyDescent="0.25">
      <c r="B35" s="283" t="s">
        <v>202</v>
      </c>
      <c r="C35" s="284"/>
      <c r="D35" s="284"/>
      <c r="E35" s="284"/>
      <c r="F35" s="284"/>
      <c r="G35" s="284"/>
      <c r="H35" s="285"/>
      <c r="I35" s="185"/>
    </row>
    <row r="36" spans="1:9" customFormat="1" ht="15" customHeight="1" x14ac:dyDescent="0.25">
      <c r="A36" s="186" t="s">
        <v>203</v>
      </c>
      <c r="B36" s="186"/>
      <c r="I36" s="187"/>
    </row>
    <row r="37" spans="1:9" customFormat="1" ht="30" customHeight="1" x14ac:dyDescent="0.25">
      <c r="B37" s="307" t="s">
        <v>204</v>
      </c>
      <c r="C37" s="308"/>
      <c r="D37" s="308"/>
      <c r="E37" s="308"/>
      <c r="F37" s="308"/>
      <c r="G37" s="308"/>
      <c r="H37" s="309"/>
    </row>
    <row r="38" spans="1:9" customFormat="1" ht="12.75" customHeight="1" x14ac:dyDescent="0.25">
      <c r="B38" s="310" t="s">
        <v>205</v>
      </c>
      <c r="C38" s="311"/>
      <c r="D38" s="311"/>
      <c r="E38" s="311"/>
      <c r="F38" s="311"/>
      <c r="G38" s="188"/>
      <c r="H38" s="189"/>
    </row>
    <row r="39" spans="1:9" customFormat="1" ht="29.25" customHeight="1" x14ac:dyDescent="0.25">
      <c r="B39" s="312" t="s">
        <v>206</v>
      </c>
      <c r="C39" s="313"/>
      <c r="D39" s="313"/>
      <c r="E39" s="313"/>
      <c r="F39" s="313"/>
      <c r="G39" s="313"/>
      <c r="H39" s="314"/>
    </row>
    <row r="40" spans="1:9" customFormat="1" ht="15" customHeight="1" x14ac:dyDescent="0.25">
      <c r="B40" s="190" t="s">
        <v>207</v>
      </c>
      <c r="C40" s="188"/>
      <c r="D40" s="188"/>
      <c r="E40" s="188"/>
      <c r="F40" s="188"/>
      <c r="G40" s="188"/>
      <c r="H40" s="189"/>
    </row>
    <row r="41" spans="1:9" customFormat="1" ht="30.75" customHeight="1" x14ac:dyDescent="0.25">
      <c r="B41" s="312" t="s">
        <v>208</v>
      </c>
      <c r="C41" s="313"/>
      <c r="D41" s="313"/>
      <c r="E41" s="313"/>
      <c r="F41" s="313"/>
      <c r="G41" s="313"/>
      <c r="H41" s="314"/>
    </row>
    <row r="42" spans="1:9" customFormat="1" ht="12.75" customHeight="1" x14ac:dyDescent="0.25">
      <c r="B42" s="315" t="s">
        <v>209</v>
      </c>
      <c r="C42" s="316"/>
      <c r="D42" s="316"/>
      <c r="E42" s="316"/>
      <c r="F42" s="316"/>
      <c r="G42" s="316"/>
      <c r="H42" s="189"/>
    </row>
    <row r="43" spans="1:9" customFormat="1" ht="35.25" customHeight="1" x14ac:dyDescent="0.25">
      <c r="B43" s="312" t="s">
        <v>210</v>
      </c>
      <c r="C43" s="313"/>
      <c r="D43" s="313"/>
      <c r="E43" s="313"/>
      <c r="F43" s="313"/>
      <c r="G43" s="313"/>
      <c r="H43" s="314"/>
    </row>
    <row r="44" spans="1:9" customFormat="1" ht="24.75" customHeight="1" x14ac:dyDescent="0.25">
      <c r="B44" s="317" t="s">
        <v>211</v>
      </c>
      <c r="C44" s="318"/>
      <c r="D44" s="318"/>
      <c r="E44" s="318"/>
      <c r="F44" s="318"/>
      <c r="G44" s="318"/>
      <c r="H44" s="319"/>
    </row>
    <row r="45" spans="1:9" customFormat="1" ht="27.75" customHeight="1" x14ac:dyDescent="0.25">
      <c r="B45" s="303" t="s">
        <v>212</v>
      </c>
      <c r="C45" s="304"/>
      <c r="D45" s="304"/>
      <c r="E45" s="304"/>
      <c r="F45" s="304"/>
      <c r="G45" s="304"/>
      <c r="H45" s="305"/>
    </row>
    <row r="46" spans="1:9" customFormat="1" ht="21" customHeight="1" x14ac:dyDescent="0.25">
      <c r="B46" s="283" t="s">
        <v>213</v>
      </c>
      <c r="C46" s="284"/>
      <c r="D46" s="284"/>
      <c r="E46" s="284"/>
      <c r="F46" s="284"/>
      <c r="G46" s="284"/>
      <c r="H46" s="285"/>
    </row>
    <row r="47" spans="1:9" customFormat="1" ht="26.25" customHeight="1" x14ac:dyDescent="0.25">
      <c r="B47" s="306" t="s">
        <v>214</v>
      </c>
      <c r="C47" s="306"/>
      <c r="D47" s="306"/>
      <c r="E47" s="306"/>
      <c r="F47" s="306"/>
      <c r="G47" s="306"/>
      <c r="H47" s="306"/>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workbookViewId="0">
      <selection activeCell="D6" sqref="D6"/>
    </sheetView>
  </sheetViews>
  <sheetFormatPr defaultRowHeight="15" x14ac:dyDescent="0.25"/>
  <cols>
    <col min="1" max="1" width="25.85546875" style="193" customWidth="1"/>
    <col min="2" max="3" width="11" style="193" customWidth="1"/>
    <col min="4" max="4" width="22.85546875" style="193" customWidth="1"/>
    <col min="5" max="6" width="11" style="193" customWidth="1"/>
    <col min="7" max="8" width="9.140625" style="193" customWidth="1"/>
    <col min="9" max="9" width="19" style="227"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212" t="s">
        <v>17</v>
      </c>
      <c r="I1" s="214"/>
    </row>
    <row r="2" spans="1:9" s="191" customFormat="1" ht="18" customHeight="1" x14ac:dyDescent="0.25">
      <c r="A2" s="215" t="s">
        <v>17</v>
      </c>
      <c r="B2" s="216" t="s">
        <v>380</v>
      </c>
      <c r="C2" s="217"/>
      <c r="D2" s="218"/>
      <c r="E2" s="218"/>
      <c r="F2" s="218"/>
      <c r="G2" s="218"/>
      <c r="H2" s="218"/>
      <c r="I2" s="219" t="s">
        <v>61</v>
      </c>
    </row>
    <row r="3" spans="1:9" s="191" customFormat="1" x14ac:dyDescent="0.2">
      <c r="A3" s="220" t="s">
        <v>381</v>
      </c>
      <c r="C3" s="192"/>
      <c r="I3" s="221"/>
    </row>
    <row r="4" spans="1:9" s="191" customFormat="1" ht="12.75" x14ac:dyDescent="0.2">
      <c r="A4" s="222" t="s">
        <v>215</v>
      </c>
      <c r="B4" s="222" t="s">
        <v>57</v>
      </c>
      <c r="C4" s="222" t="s">
        <v>69</v>
      </c>
      <c r="D4" s="222" t="s">
        <v>382</v>
      </c>
      <c r="E4" s="223" t="s">
        <v>20</v>
      </c>
      <c r="F4" s="224"/>
      <c r="G4" s="224"/>
      <c r="H4" s="224"/>
      <c r="I4" s="225"/>
    </row>
    <row r="5" spans="1:9" x14ac:dyDescent="0.25">
      <c r="A5" t="s">
        <v>218</v>
      </c>
      <c r="B5">
        <v>1.4546E-6</v>
      </c>
      <c r="C5"/>
      <c r="D5" t="s">
        <v>384</v>
      </c>
      <c r="E5"/>
      <c r="F5"/>
      <c r="G5"/>
      <c r="H5"/>
      <c r="I5" s="226" t="s">
        <v>383</v>
      </c>
    </row>
    <row r="6" spans="1:9" x14ac:dyDescent="0.25">
      <c r="A6" t="s">
        <v>219</v>
      </c>
      <c r="B6">
        <v>1.37932E-5</v>
      </c>
      <c r="C6" t="s">
        <v>366</v>
      </c>
      <c r="D6" t="s">
        <v>384</v>
      </c>
      <c r="I6" s="226">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workbookViewId="0">
      <selection activeCell="F42" sqref="F42"/>
    </sheetView>
  </sheetViews>
  <sheetFormatPr defaultRowHeight="12.75" x14ac:dyDescent="0.2"/>
  <cols>
    <col min="1" max="3" width="9.140625" style="193"/>
    <col min="4" max="4" width="13.42578125" style="193" bestFit="1" customWidth="1"/>
    <col min="5" max="5" width="16.42578125" style="193" bestFit="1" customWidth="1"/>
    <col min="6" max="6" width="23.42578125" style="193" customWidth="1"/>
    <col min="7" max="7" width="11" style="193" bestFit="1" customWidth="1"/>
    <col min="8" max="259" width="9.140625" style="193"/>
    <col min="260" max="260" width="13.42578125" style="193" bestFit="1" customWidth="1"/>
    <col min="261" max="261" width="16.42578125" style="193" bestFit="1" customWidth="1"/>
    <col min="262" max="262" width="23.42578125" style="193" customWidth="1"/>
    <col min="263" max="263" width="11" style="193" bestFit="1" customWidth="1"/>
    <col min="264" max="515" width="9.140625" style="193"/>
    <col min="516" max="516" width="13.42578125" style="193" bestFit="1" customWidth="1"/>
    <col min="517" max="517" width="16.42578125" style="193" bestFit="1" customWidth="1"/>
    <col min="518" max="518" width="23.42578125" style="193" customWidth="1"/>
    <col min="519" max="519" width="11" style="193" bestFit="1" customWidth="1"/>
    <col min="520" max="771" width="9.140625" style="193"/>
    <col min="772" max="772" width="13.42578125" style="193" bestFit="1" customWidth="1"/>
    <col min="773" max="773" width="16.42578125" style="193" bestFit="1" customWidth="1"/>
    <col min="774" max="774" width="23.42578125" style="193" customWidth="1"/>
    <col min="775" max="775" width="11" style="193" bestFit="1" customWidth="1"/>
    <col min="776" max="1027" width="9.140625" style="193"/>
    <col min="1028" max="1028" width="13.42578125" style="193" bestFit="1" customWidth="1"/>
    <col min="1029" max="1029" width="16.42578125" style="193" bestFit="1" customWidth="1"/>
    <col min="1030" max="1030" width="23.42578125" style="193" customWidth="1"/>
    <col min="1031" max="1031" width="11" style="193" bestFit="1" customWidth="1"/>
    <col min="1032" max="1283" width="9.140625" style="193"/>
    <col min="1284" max="1284" width="13.42578125" style="193" bestFit="1" customWidth="1"/>
    <col min="1285" max="1285" width="16.42578125" style="193" bestFit="1" customWidth="1"/>
    <col min="1286" max="1286" width="23.42578125" style="193" customWidth="1"/>
    <col min="1287" max="1287" width="11" style="193" bestFit="1" customWidth="1"/>
    <col min="1288" max="1539" width="9.140625" style="193"/>
    <col min="1540" max="1540" width="13.42578125" style="193" bestFit="1" customWidth="1"/>
    <col min="1541" max="1541" width="16.42578125" style="193" bestFit="1" customWidth="1"/>
    <col min="1542" max="1542" width="23.42578125" style="193" customWidth="1"/>
    <col min="1543" max="1543" width="11" style="193" bestFit="1" customWidth="1"/>
    <col min="1544" max="1795" width="9.140625" style="193"/>
    <col min="1796" max="1796" width="13.42578125" style="193" bestFit="1" customWidth="1"/>
    <col min="1797" max="1797" width="16.42578125" style="193" bestFit="1" customWidth="1"/>
    <col min="1798" max="1798" width="23.42578125" style="193" customWidth="1"/>
    <col min="1799" max="1799" width="11" style="193" bestFit="1" customWidth="1"/>
    <col min="1800" max="2051" width="9.140625" style="193"/>
    <col min="2052" max="2052" width="13.42578125" style="193" bestFit="1" customWidth="1"/>
    <col min="2053" max="2053" width="16.42578125" style="193" bestFit="1" customWidth="1"/>
    <col min="2054" max="2054" width="23.42578125" style="193" customWidth="1"/>
    <col min="2055" max="2055" width="11" style="193" bestFit="1" customWidth="1"/>
    <col min="2056" max="2307" width="9.140625" style="193"/>
    <col min="2308" max="2308" width="13.42578125" style="193" bestFit="1" customWidth="1"/>
    <col min="2309" max="2309" width="16.42578125" style="193" bestFit="1" customWidth="1"/>
    <col min="2310" max="2310" width="23.42578125" style="193" customWidth="1"/>
    <col min="2311" max="2311" width="11" style="193" bestFit="1" customWidth="1"/>
    <col min="2312" max="2563" width="9.140625" style="193"/>
    <col min="2564" max="2564" width="13.42578125" style="193" bestFit="1" customWidth="1"/>
    <col min="2565" max="2565" width="16.42578125" style="193" bestFit="1" customWidth="1"/>
    <col min="2566" max="2566" width="23.42578125" style="193" customWidth="1"/>
    <col min="2567" max="2567" width="11" style="193" bestFit="1" customWidth="1"/>
    <col min="2568" max="2819" width="9.140625" style="193"/>
    <col min="2820" max="2820" width="13.42578125" style="193" bestFit="1" customWidth="1"/>
    <col min="2821" max="2821" width="16.42578125" style="193" bestFit="1" customWidth="1"/>
    <col min="2822" max="2822" width="23.42578125" style="193" customWidth="1"/>
    <col min="2823" max="2823" width="11" style="193" bestFit="1" customWidth="1"/>
    <col min="2824" max="3075" width="9.140625" style="193"/>
    <col min="3076" max="3076" width="13.42578125" style="193" bestFit="1" customWidth="1"/>
    <col min="3077" max="3077" width="16.42578125" style="193" bestFit="1" customWidth="1"/>
    <col min="3078" max="3078" width="23.42578125" style="193" customWidth="1"/>
    <col min="3079" max="3079" width="11" style="193" bestFit="1" customWidth="1"/>
    <col min="3080" max="3331" width="9.140625" style="193"/>
    <col min="3332" max="3332" width="13.42578125" style="193" bestFit="1" customWidth="1"/>
    <col min="3333" max="3333" width="16.42578125" style="193" bestFit="1" customWidth="1"/>
    <col min="3334" max="3334" width="23.42578125" style="193" customWidth="1"/>
    <col min="3335" max="3335" width="11" style="193" bestFit="1" customWidth="1"/>
    <col min="3336" max="3587" width="9.140625" style="193"/>
    <col min="3588" max="3588" width="13.42578125" style="193" bestFit="1" customWidth="1"/>
    <col min="3589" max="3589" width="16.42578125" style="193" bestFit="1" customWidth="1"/>
    <col min="3590" max="3590" width="23.42578125" style="193" customWidth="1"/>
    <col min="3591" max="3591" width="11" style="193" bestFit="1" customWidth="1"/>
    <col min="3592" max="3843" width="9.140625" style="193"/>
    <col min="3844" max="3844" width="13.42578125" style="193" bestFit="1" customWidth="1"/>
    <col min="3845" max="3845" width="16.42578125" style="193" bestFit="1" customWidth="1"/>
    <col min="3846" max="3846" width="23.42578125" style="193" customWidth="1"/>
    <col min="3847" max="3847" width="11" style="193" bestFit="1" customWidth="1"/>
    <col min="3848" max="4099" width="9.140625" style="193"/>
    <col min="4100" max="4100" width="13.42578125" style="193" bestFit="1" customWidth="1"/>
    <col min="4101" max="4101" width="16.42578125" style="193" bestFit="1" customWidth="1"/>
    <col min="4102" max="4102" width="23.42578125" style="193" customWidth="1"/>
    <col min="4103" max="4103" width="11" style="193" bestFit="1" customWidth="1"/>
    <col min="4104" max="4355" width="9.140625" style="193"/>
    <col min="4356" max="4356" width="13.42578125" style="193" bestFit="1" customWidth="1"/>
    <col min="4357" max="4357" width="16.42578125" style="193" bestFit="1" customWidth="1"/>
    <col min="4358" max="4358" width="23.42578125" style="193" customWidth="1"/>
    <col min="4359" max="4359" width="11" style="193" bestFit="1" customWidth="1"/>
    <col min="4360" max="4611" width="9.140625" style="193"/>
    <col min="4612" max="4612" width="13.42578125" style="193" bestFit="1" customWidth="1"/>
    <col min="4613" max="4613" width="16.42578125" style="193" bestFit="1" customWidth="1"/>
    <col min="4614" max="4614" width="23.42578125" style="193" customWidth="1"/>
    <col min="4615" max="4615" width="11" style="193" bestFit="1" customWidth="1"/>
    <col min="4616" max="4867" width="9.140625" style="193"/>
    <col min="4868" max="4868" width="13.42578125" style="193" bestFit="1" customWidth="1"/>
    <col min="4869" max="4869" width="16.42578125" style="193" bestFit="1" customWidth="1"/>
    <col min="4870" max="4870" width="23.42578125" style="193" customWidth="1"/>
    <col min="4871" max="4871" width="11" style="193" bestFit="1" customWidth="1"/>
    <col min="4872" max="5123" width="9.140625" style="193"/>
    <col min="5124" max="5124" width="13.42578125" style="193" bestFit="1" customWidth="1"/>
    <col min="5125" max="5125" width="16.42578125" style="193" bestFit="1" customWidth="1"/>
    <col min="5126" max="5126" width="23.42578125" style="193" customWidth="1"/>
    <col min="5127" max="5127" width="11" style="193" bestFit="1" customWidth="1"/>
    <col min="5128" max="5379" width="9.140625" style="193"/>
    <col min="5380" max="5380" width="13.42578125" style="193" bestFit="1" customWidth="1"/>
    <col min="5381" max="5381" width="16.42578125" style="193" bestFit="1" customWidth="1"/>
    <col min="5382" max="5382" width="23.42578125" style="193" customWidth="1"/>
    <col min="5383" max="5383" width="11" style="193" bestFit="1" customWidth="1"/>
    <col min="5384" max="5635" width="9.140625" style="193"/>
    <col min="5636" max="5636" width="13.42578125" style="193" bestFit="1" customWidth="1"/>
    <col min="5637" max="5637" width="16.42578125" style="193" bestFit="1" customWidth="1"/>
    <col min="5638" max="5638" width="23.42578125" style="193" customWidth="1"/>
    <col min="5639" max="5639" width="11" style="193" bestFit="1" customWidth="1"/>
    <col min="5640" max="5891" width="9.140625" style="193"/>
    <col min="5892" max="5892" width="13.42578125" style="193" bestFit="1" customWidth="1"/>
    <col min="5893" max="5893" width="16.42578125" style="193" bestFit="1" customWidth="1"/>
    <col min="5894" max="5894" width="23.42578125" style="193" customWidth="1"/>
    <col min="5895" max="5895" width="11" style="193" bestFit="1" customWidth="1"/>
    <col min="5896" max="6147" width="9.140625" style="193"/>
    <col min="6148" max="6148" width="13.42578125" style="193" bestFit="1" customWidth="1"/>
    <col min="6149" max="6149" width="16.42578125" style="193" bestFit="1" customWidth="1"/>
    <col min="6150" max="6150" width="23.42578125" style="193" customWidth="1"/>
    <col min="6151" max="6151" width="11" style="193" bestFit="1" customWidth="1"/>
    <col min="6152" max="6403" width="9.140625" style="193"/>
    <col min="6404" max="6404" width="13.42578125" style="193" bestFit="1" customWidth="1"/>
    <col min="6405" max="6405" width="16.42578125" style="193" bestFit="1" customWidth="1"/>
    <col min="6406" max="6406" width="23.42578125" style="193" customWidth="1"/>
    <col min="6407" max="6407" width="11" style="193" bestFit="1" customWidth="1"/>
    <col min="6408" max="6659" width="9.140625" style="193"/>
    <col min="6660" max="6660" width="13.42578125" style="193" bestFit="1" customWidth="1"/>
    <col min="6661" max="6661" width="16.42578125" style="193" bestFit="1" customWidth="1"/>
    <col min="6662" max="6662" width="23.42578125" style="193" customWidth="1"/>
    <col min="6663" max="6663" width="11" style="193" bestFit="1" customWidth="1"/>
    <col min="6664" max="6915" width="9.140625" style="193"/>
    <col min="6916" max="6916" width="13.42578125" style="193" bestFit="1" customWidth="1"/>
    <col min="6917" max="6917" width="16.42578125" style="193" bestFit="1" customWidth="1"/>
    <col min="6918" max="6918" width="23.42578125" style="193" customWidth="1"/>
    <col min="6919" max="6919" width="11" style="193" bestFit="1" customWidth="1"/>
    <col min="6920" max="7171" width="9.140625" style="193"/>
    <col min="7172" max="7172" width="13.42578125" style="193" bestFit="1" customWidth="1"/>
    <col min="7173" max="7173" width="16.42578125" style="193" bestFit="1" customWidth="1"/>
    <col min="7174" max="7174" width="23.42578125" style="193" customWidth="1"/>
    <col min="7175" max="7175" width="11" style="193" bestFit="1" customWidth="1"/>
    <col min="7176" max="7427" width="9.140625" style="193"/>
    <col min="7428" max="7428" width="13.42578125" style="193" bestFit="1" customWidth="1"/>
    <col min="7429" max="7429" width="16.42578125" style="193" bestFit="1" customWidth="1"/>
    <col min="7430" max="7430" width="23.42578125" style="193" customWidth="1"/>
    <col min="7431" max="7431" width="11" style="193" bestFit="1" customWidth="1"/>
    <col min="7432" max="7683" width="9.140625" style="193"/>
    <col min="7684" max="7684" width="13.42578125" style="193" bestFit="1" customWidth="1"/>
    <col min="7685" max="7685" width="16.42578125" style="193" bestFit="1" customWidth="1"/>
    <col min="7686" max="7686" width="23.42578125" style="193" customWidth="1"/>
    <col min="7687" max="7687" width="11" style="193" bestFit="1" customWidth="1"/>
    <col min="7688" max="7939" width="9.140625" style="193"/>
    <col min="7940" max="7940" width="13.42578125" style="193" bestFit="1" customWidth="1"/>
    <col min="7941" max="7941" width="16.42578125" style="193" bestFit="1" customWidth="1"/>
    <col min="7942" max="7942" width="23.42578125" style="193" customWidth="1"/>
    <col min="7943" max="7943" width="11" style="193" bestFit="1" customWidth="1"/>
    <col min="7944" max="8195" width="9.140625" style="193"/>
    <col min="8196" max="8196" width="13.42578125" style="193" bestFit="1" customWidth="1"/>
    <col min="8197" max="8197" width="16.42578125" style="193" bestFit="1" customWidth="1"/>
    <col min="8198" max="8198" width="23.42578125" style="193" customWidth="1"/>
    <col min="8199" max="8199" width="11" style="193" bestFit="1" customWidth="1"/>
    <col min="8200" max="8451" width="9.140625" style="193"/>
    <col min="8452" max="8452" width="13.42578125" style="193" bestFit="1" customWidth="1"/>
    <col min="8453" max="8453" width="16.42578125" style="193" bestFit="1" customWidth="1"/>
    <col min="8454" max="8454" width="23.42578125" style="193" customWidth="1"/>
    <col min="8455" max="8455" width="11" style="193" bestFit="1" customWidth="1"/>
    <col min="8456" max="8707" width="9.140625" style="193"/>
    <col min="8708" max="8708" width="13.42578125" style="193" bestFit="1" customWidth="1"/>
    <col min="8709" max="8709" width="16.42578125" style="193" bestFit="1" customWidth="1"/>
    <col min="8710" max="8710" width="23.42578125" style="193" customWidth="1"/>
    <col min="8711" max="8711" width="11" style="193" bestFit="1" customWidth="1"/>
    <col min="8712" max="8963" width="9.140625" style="193"/>
    <col min="8964" max="8964" width="13.42578125" style="193" bestFit="1" customWidth="1"/>
    <col min="8965" max="8965" width="16.42578125" style="193" bestFit="1" customWidth="1"/>
    <col min="8966" max="8966" width="23.42578125" style="193" customWidth="1"/>
    <col min="8967" max="8967" width="11" style="193" bestFit="1" customWidth="1"/>
    <col min="8968" max="9219" width="9.140625" style="193"/>
    <col min="9220" max="9220" width="13.42578125" style="193" bestFit="1" customWidth="1"/>
    <col min="9221" max="9221" width="16.42578125" style="193" bestFit="1" customWidth="1"/>
    <col min="9222" max="9222" width="23.42578125" style="193" customWidth="1"/>
    <col min="9223" max="9223" width="11" style="193" bestFit="1" customWidth="1"/>
    <col min="9224" max="9475" width="9.140625" style="193"/>
    <col min="9476" max="9476" width="13.42578125" style="193" bestFit="1" customWidth="1"/>
    <col min="9477" max="9477" width="16.42578125" style="193" bestFit="1" customWidth="1"/>
    <col min="9478" max="9478" width="23.42578125" style="193" customWidth="1"/>
    <col min="9479" max="9479" width="11" style="193" bestFit="1" customWidth="1"/>
    <col min="9480" max="9731" width="9.140625" style="193"/>
    <col min="9732" max="9732" width="13.42578125" style="193" bestFit="1" customWidth="1"/>
    <col min="9733" max="9733" width="16.42578125" style="193" bestFit="1" customWidth="1"/>
    <col min="9734" max="9734" width="23.42578125" style="193" customWidth="1"/>
    <col min="9735" max="9735" width="11" style="193" bestFit="1" customWidth="1"/>
    <col min="9736" max="9987" width="9.140625" style="193"/>
    <col min="9988" max="9988" width="13.42578125" style="193" bestFit="1" customWidth="1"/>
    <col min="9989" max="9989" width="16.42578125" style="193" bestFit="1" customWidth="1"/>
    <col min="9990" max="9990" width="23.42578125" style="193" customWidth="1"/>
    <col min="9991" max="9991" width="11" style="193" bestFit="1" customWidth="1"/>
    <col min="9992" max="10243" width="9.140625" style="193"/>
    <col min="10244" max="10244" width="13.42578125" style="193" bestFit="1" customWidth="1"/>
    <col min="10245" max="10245" width="16.42578125" style="193" bestFit="1" customWidth="1"/>
    <col min="10246" max="10246" width="23.42578125" style="193" customWidth="1"/>
    <col min="10247" max="10247" width="11" style="193" bestFit="1" customWidth="1"/>
    <col min="10248" max="10499" width="9.140625" style="193"/>
    <col min="10500" max="10500" width="13.42578125" style="193" bestFit="1" customWidth="1"/>
    <col min="10501" max="10501" width="16.42578125" style="193" bestFit="1" customWidth="1"/>
    <col min="10502" max="10502" width="23.42578125" style="193" customWidth="1"/>
    <col min="10503" max="10503" width="11" style="193" bestFit="1" customWidth="1"/>
    <col min="10504" max="10755" width="9.140625" style="193"/>
    <col min="10756" max="10756" width="13.42578125" style="193" bestFit="1" customWidth="1"/>
    <col min="10757" max="10757" width="16.42578125" style="193" bestFit="1" customWidth="1"/>
    <col min="10758" max="10758" width="23.42578125" style="193" customWidth="1"/>
    <col min="10759" max="10759" width="11" style="193" bestFit="1" customWidth="1"/>
    <col min="10760" max="11011" width="9.140625" style="193"/>
    <col min="11012" max="11012" width="13.42578125" style="193" bestFit="1" customWidth="1"/>
    <col min="11013" max="11013" width="16.42578125" style="193" bestFit="1" customWidth="1"/>
    <col min="11014" max="11014" width="23.42578125" style="193" customWidth="1"/>
    <col min="11015" max="11015" width="11" style="193" bestFit="1" customWidth="1"/>
    <col min="11016" max="11267" width="9.140625" style="193"/>
    <col min="11268" max="11268" width="13.42578125" style="193" bestFit="1" customWidth="1"/>
    <col min="11269" max="11269" width="16.42578125" style="193" bestFit="1" customWidth="1"/>
    <col min="11270" max="11270" width="23.42578125" style="193" customWidth="1"/>
    <col min="11271" max="11271" width="11" style="193" bestFit="1" customWidth="1"/>
    <col min="11272" max="11523" width="9.140625" style="193"/>
    <col min="11524" max="11524" width="13.42578125" style="193" bestFit="1" customWidth="1"/>
    <col min="11525" max="11525" width="16.42578125" style="193" bestFit="1" customWidth="1"/>
    <col min="11526" max="11526" width="23.42578125" style="193" customWidth="1"/>
    <col min="11527" max="11527" width="11" style="193" bestFit="1" customWidth="1"/>
    <col min="11528" max="11779" width="9.140625" style="193"/>
    <col min="11780" max="11780" width="13.42578125" style="193" bestFit="1" customWidth="1"/>
    <col min="11781" max="11781" width="16.42578125" style="193" bestFit="1" customWidth="1"/>
    <col min="11782" max="11782" width="23.42578125" style="193" customWidth="1"/>
    <col min="11783" max="11783" width="11" style="193" bestFit="1" customWidth="1"/>
    <col min="11784" max="12035" width="9.140625" style="193"/>
    <col min="12036" max="12036" width="13.42578125" style="193" bestFit="1" customWidth="1"/>
    <col min="12037" max="12037" width="16.42578125" style="193" bestFit="1" customWidth="1"/>
    <col min="12038" max="12038" width="23.42578125" style="193" customWidth="1"/>
    <col min="12039" max="12039" width="11" style="193" bestFit="1" customWidth="1"/>
    <col min="12040" max="12291" width="9.140625" style="193"/>
    <col min="12292" max="12292" width="13.42578125" style="193" bestFit="1" customWidth="1"/>
    <col min="12293" max="12293" width="16.42578125" style="193" bestFit="1" customWidth="1"/>
    <col min="12294" max="12294" width="23.42578125" style="193" customWidth="1"/>
    <col min="12295" max="12295" width="11" style="193" bestFit="1" customWidth="1"/>
    <col min="12296" max="12547" width="9.140625" style="193"/>
    <col min="12548" max="12548" width="13.42578125" style="193" bestFit="1" customWidth="1"/>
    <col min="12549" max="12549" width="16.42578125" style="193" bestFit="1" customWidth="1"/>
    <col min="12550" max="12550" width="23.42578125" style="193" customWidth="1"/>
    <col min="12551" max="12551" width="11" style="193" bestFit="1" customWidth="1"/>
    <col min="12552" max="12803" width="9.140625" style="193"/>
    <col min="12804" max="12804" width="13.42578125" style="193" bestFit="1" customWidth="1"/>
    <col min="12805" max="12805" width="16.42578125" style="193" bestFit="1" customWidth="1"/>
    <col min="12806" max="12806" width="23.42578125" style="193" customWidth="1"/>
    <col min="12807" max="12807" width="11" style="193" bestFit="1" customWidth="1"/>
    <col min="12808" max="13059" width="9.140625" style="193"/>
    <col min="13060" max="13060" width="13.42578125" style="193" bestFit="1" customWidth="1"/>
    <col min="13061" max="13061" width="16.42578125" style="193" bestFit="1" customWidth="1"/>
    <col min="13062" max="13062" width="23.42578125" style="193" customWidth="1"/>
    <col min="13063" max="13063" width="11" style="193" bestFit="1" customWidth="1"/>
    <col min="13064" max="13315" width="9.140625" style="193"/>
    <col min="13316" max="13316" width="13.42578125" style="193" bestFit="1" customWidth="1"/>
    <col min="13317" max="13317" width="16.42578125" style="193" bestFit="1" customWidth="1"/>
    <col min="13318" max="13318" width="23.42578125" style="193" customWidth="1"/>
    <col min="13319" max="13319" width="11" style="193" bestFit="1" customWidth="1"/>
    <col min="13320" max="13571" width="9.140625" style="193"/>
    <col min="13572" max="13572" width="13.42578125" style="193" bestFit="1" customWidth="1"/>
    <col min="13573" max="13573" width="16.42578125" style="193" bestFit="1" customWidth="1"/>
    <col min="13574" max="13574" width="23.42578125" style="193" customWidth="1"/>
    <col min="13575" max="13575" width="11" style="193" bestFit="1" customWidth="1"/>
    <col min="13576" max="13827" width="9.140625" style="193"/>
    <col min="13828" max="13828" width="13.42578125" style="193" bestFit="1" customWidth="1"/>
    <col min="13829" max="13829" width="16.42578125" style="193" bestFit="1" customWidth="1"/>
    <col min="13830" max="13830" width="23.42578125" style="193" customWidth="1"/>
    <col min="13831" max="13831" width="11" style="193" bestFit="1" customWidth="1"/>
    <col min="13832" max="14083" width="9.140625" style="193"/>
    <col min="14084" max="14084" width="13.42578125" style="193" bestFit="1" customWidth="1"/>
    <col min="14085" max="14085" width="16.42578125" style="193" bestFit="1" customWidth="1"/>
    <col min="14086" max="14086" width="23.42578125" style="193" customWidth="1"/>
    <col min="14087" max="14087" width="11" style="193" bestFit="1" customWidth="1"/>
    <col min="14088" max="14339" width="9.140625" style="193"/>
    <col min="14340" max="14340" width="13.42578125" style="193" bestFit="1" customWidth="1"/>
    <col min="14341" max="14341" width="16.42578125" style="193" bestFit="1" customWidth="1"/>
    <col min="14342" max="14342" width="23.42578125" style="193" customWidth="1"/>
    <col min="14343" max="14343" width="11" style="193" bestFit="1" customWidth="1"/>
    <col min="14344" max="14595" width="9.140625" style="193"/>
    <col min="14596" max="14596" width="13.42578125" style="193" bestFit="1" customWidth="1"/>
    <col min="14597" max="14597" width="16.42578125" style="193" bestFit="1" customWidth="1"/>
    <col min="14598" max="14598" width="23.42578125" style="193" customWidth="1"/>
    <col min="14599" max="14599" width="11" style="193" bestFit="1" customWidth="1"/>
    <col min="14600" max="14851" width="9.140625" style="193"/>
    <col min="14852" max="14852" width="13.42578125" style="193" bestFit="1" customWidth="1"/>
    <col min="14853" max="14853" width="16.42578125" style="193" bestFit="1" customWidth="1"/>
    <col min="14854" max="14854" width="23.42578125" style="193" customWidth="1"/>
    <col min="14855" max="14855" width="11" style="193" bestFit="1" customWidth="1"/>
    <col min="14856" max="15107" width="9.140625" style="193"/>
    <col min="15108" max="15108" width="13.42578125" style="193" bestFit="1" customWidth="1"/>
    <col min="15109" max="15109" width="16.42578125" style="193" bestFit="1" customWidth="1"/>
    <col min="15110" max="15110" width="23.42578125" style="193" customWidth="1"/>
    <col min="15111" max="15111" width="11" style="193" bestFit="1" customWidth="1"/>
    <col min="15112" max="15363" width="9.140625" style="193"/>
    <col min="15364" max="15364" width="13.42578125" style="193" bestFit="1" customWidth="1"/>
    <col min="15365" max="15365" width="16.42578125" style="193" bestFit="1" customWidth="1"/>
    <col min="15366" max="15366" width="23.42578125" style="193" customWidth="1"/>
    <col min="15367" max="15367" width="11" style="193" bestFit="1" customWidth="1"/>
    <col min="15368" max="15619" width="9.140625" style="193"/>
    <col min="15620" max="15620" width="13.42578125" style="193" bestFit="1" customWidth="1"/>
    <col min="15621" max="15621" width="16.42578125" style="193" bestFit="1" customWidth="1"/>
    <col min="15622" max="15622" width="23.42578125" style="193" customWidth="1"/>
    <col min="15623" max="15623" width="11" style="193" bestFit="1" customWidth="1"/>
    <col min="15624" max="15875" width="9.140625" style="193"/>
    <col min="15876" max="15876" width="13.42578125" style="193" bestFit="1" customWidth="1"/>
    <col min="15877" max="15877" width="16.42578125" style="193" bestFit="1" customWidth="1"/>
    <col min="15878" max="15878" width="23.42578125" style="193" customWidth="1"/>
    <col min="15879" max="15879" width="11" style="193" bestFit="1" customWidth="1"/>
    <col min="15880" max="16131" width="9.140625" style="193"/>
    <col min="16132" max="16132" width="13.42578125" style="193" bestFit="1" customWidth="1"/>
    <col min="16133" max="16133" width="16.42578125" style="193" bestFit="1" customWidth="1"/>
    <col min="16134" max="16134" width="23.42578125" style="193" customWidth="1"/>
    <col min="16135" max="16135" width="11" style="193" bestFit="1" customWidth="1"/>
    <col min="16136" max="16384" width="9.140625" style="193"/>
  </cols>
  <sheetData>
    <row r="1" spans="1:38" ht="20.25" x14ac:dyDescent="0.3">
      <c r="A1" s="194"/>
      <c r="B1" s="195"/>
      <c r="C1" s="194"/>
      <c r="D1" s="195"/>
      <c r="E1" s="194"/>
      <c r="F1" s="194"/>
      <c r="G1" s="194"/>
      <c r="H1" s="210" t="s">
        <v>18</v>
      </c>
      <c r="I1" s="196"/>
      <c r="J1" s="196"/>
      <c r="K1" s="196"/>
      <c r="L1" s="196"/>
      <c r="M1" s="196"/>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1:38" x14ac:dyDescent="0.2">
      <c r="A2" s="196"/>
      <c r="B2" s="320"/>
      <c r="C2" s="320"/>
      <c r="D2" s="320"/>
      <c r="E2" s="320"/>
      <c r="F2" s="197"/>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row>
    <row r="3" spans="1:38" x14ac:dyDescent="0.2">
      <c r="A3" s="196"/>
      <c r="B3" s="320" t="s">
        <v>216</v>
      </c>
      <c r="C3" s="320"/>
      <c r="D3" s="320"/>
      <c r="E3" s="320"/>
      <c r="F3" s="197" t="s">
        <v>61</v>
      </c>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1:38" x14ac:dyDescent="0.2">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row>
    <row r="5" spans="1:38" x14ac:dyDescent="0.2">
      <c r="A5" s="196"/>
      <c r="B5" s="198"/>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1:38" x14ac:dyDescent="0.2">
      <c r="A6" s="196"/>
      <c r="B6" s="199"/>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row>
    <row r="7" spans="1:38" x14ac:dyDescent="0.2">
      <c r="A7" s="196"/>
      <c r="B7" s="198"/>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row>
    <row r="8" spans="1:38" x14ac:dyDescent="0.2">
      <c r="A8" s="196"/>
      <c r="B8" s="199"/>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row>
    <row r="9" spans="1:38" x14ac:dyDescent="0.2">
      <c r="A9" s="196"/>
      <c r="B9" s="198"/>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row>
    <row r="10" spans="1:38" x14ac:dyDescent="0.2">
      <c r="A10" s="196"/>
      <c r="B10" s="200"/>
      <c r="C10" s="196"/>
      <c r="D10" s="196"/>
      <c r="E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row>
    <row r="11" spans="1:38" x14ac:dyDescent="0.2">
      <c r="A11" s="196"/>
      <c r="B11" s="201"/>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row>
    <row r="12" spans="1:38" x14ac:dyDescent="0.2">
      <c r="A12" s="196"/>
      <c r="B12" s="202"/>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row>
    <row r="13" spans="1:38" x14ac:dyDescent="0.2">
      <c r="A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row>
    <row r="14" spans="1:38" x14ac:dyDescent="0.2">
      <c r="A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row>
    <row r="15" spans="1:38" x14ac:dyDescent="0.2">
      <c r="A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row>
    <row r="16" spans="1:38" x14ac:dyDescent="0.2">
      <c r="A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row>
    <row r="17" spans="1:38" x14ac:dyDescent="0.2">
      <c r="A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row>
    <row r="18" spans="1:38" x14ac:dyDescent="0.2">
      <c r="A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row>
    <row r="19" spans="1:38" x14ac:dyDescent="0.2">
      <c r="A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row>
    <row r="20" spans="1:38" x14ac:dyDescent="0.2">
      <c r="A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row>
    <row r="21" spans="1:38" x14ac:dyDescent="0.2">
      <c r="A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row>
    <row r="22" spans="1:38" x14ac:dyDescent="0.2">
      <c r="A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row>
    <row r="23" spans="1:38" x14ac:dyDescent="0.2">
      <c r="A23" s="196"/>
      <c r="B23" s="196"/>
      <c r="C23" s="196"/>
      <c r="D23" s="196"/>
      <c r="E23" s="196"/>
      <c r="F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row>
    <row r="24" spans="1:38" x14ac:dyDescent="0.2">
      <c r="A24" s="196"/>
      <c r="B24" s="196"/>
      <c r="C24" s="196"/>
      <c r="D24" s="196"/>
      <c r="E24" s="196"/>
      <c r="F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row>
    <row r="25" spans="1:38" x14ac:dyDescent="0.2">
      <c r="A25" s="196"/>
      <c r="B25" s="171"/>
      <c r="C25" s="203"/>
      <c r="D25" s="171"/>
      <c r="E25" s="171"/>
      <c r="F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row>
    <row r="26" spans="1:38" x14ac:dyDescent="0.2">
      <c r="A26" s="196"/>
      <c r="B26" s="204"/>
      <c r="C26" s="205"/>
      <c r="D26" s="171"/>
      <c r="E26" s="171"/>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row>
    <row r="27" spans="1:38" x14ac:dyDescent="0.2">
      <c r="A27" s="196"/>
      <c r="B27" s="204"/>
      <c r="C27" s="205"/>
      <c r="D27" s="171"/>
      <c r="E27" s="171"/>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row>
    <row r="28" spans="1:38" x14ac:dyDescent="0.2">
      <c r="A28" s="196"/>
      <c r="B28" s="204"/>
      <c r="C28" s="205"/>
      <c r="D28" s="171"/>
      <c r="E28" s="171"/>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row>
    <row r="29" spans="1:38" x14ac:dyDescent="0.2">
      <c r="B29" s="204"/>
      <c r="C29" s="196"/>
      <c r="D29" s="196"/>
      <c r="E29" s="196"/>
    </row>
    <row r="30" spans="1:38" x14ac:dyDescent="0.2">
      <c r="B30" s="204"/>
      <c r="C30" s="196"/>
      <c r="D30" s="196"/>
      <c r="E30" s="196"/>
    </row>
    <row r="31" spans="1:38" x14ac:dyDescent="0.2">
      <c r="B31" s="201"/>
      <c r="C31" s="196"/>
      <c r="D31" s="196"/>
      <c r="E31" s="196"/>
    </row>
    <row r="37" spans="10:10" x14ac:dyDescent="0.2">
      <c r="J37" s="206"/>
    </row>
  </sheetData>
  <mergeCells count="2">
    <mergeCell ref="B2:E2"/>
    <mergeCell ref="B3:E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
  <sheetViews>
    <sheetView zoomScaleNormal="100" workbookViewId="0">
      <selection activeCell="H9" sqref="H9"/>
    </sheetView>
  </sheetViews>
  <sheetFormatPr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210" t="s">
        <v>20</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97" t="s">
        <v>217</v>
      </c>
      <c r="D3" s="197" t="s">
        <v>9</v>
      </c>
    </row>
    <row r="4" spans="1:38" x14ac:dyDescent="0.2">
      <c r="D4" s="3" t="s">
        <v>391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E74F8192-D11D-49A6-AD32-435B4F294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7DD566-56D9-4F5B-B2F3-99A152FA7C95}">
  <ds:schemaRefs>
    <ds:schemaRef ds:uri="http://schemas.microsoft.com/sharepoint/v3/contenttype/forms"/>
  </ds:schemaRefs>
</ds:datastoreItem>
</file>

<file path=customXml/itemProps3.xml><?xml version="1.0" encoding="utf-8"?>
<ds:datastoreItem xmlns:ds="http://schemas.openxmlformats.org/officeDocument/2006/customXml" ds:itemID="{53E77E51-9595-4BDD-8BB6-884C9D066F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Info</vt:lpstr>
      <vt:lpstr>Data Summary</vt:lpstr>
      <vt:lpstr>Reference Source Info</vt:lpstr>
      <vt:lpstr>DQI</vt:lpstr>
      <vt:lpstr>Energy</vt:lpstr>
      <vt:lpstr>Conversions</vt:lpstr>
      <vt:lpstr>Assumptions</vt:lpstr>
      <vt:lpstr>Chart</vt:lpstr>
      <vt:lpstr>'Reference Source Info'!Print_Area</vt:lpstr>
      <vt:lpstr>'Reference Source Info'!Print_Titles</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Michele A. Mutchek</dc:creator>
  <cp:lastModifiedBy>Krynock, Michelle M. (CONTR)</cp:lastModifiedBy>
  <dcterms:created xsi:type="dcterms:W3CDTF">2015-03-30T17:11:39Z</dcterms:created>
  <dcterms:modified xsi:type="dcterms:W3CDTF">2017-01-03T20:31:43Z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