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codeName="ThisWorkbook" defaultThemeVersion="153222"/>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0" yWindow="0" windowWidth="14370" windowHeight="7980"/>
  </bookViews>
  <sheets>
    <sheet name="Info" sheetId="1" r:id="rId1"/>
    <sheet name="Data Summary" sheetId="2" r:id="rId2"/>
    <sheet name="Reference Source Info" sheetId="4" r:id="rId3"/>
    <sheet name="DQI" sheetId="5" r:id="rId4"/>
    <sheet name="Energy Calculations" sheetId="9" r:id="rId5"/>
    <sheet name="Material Calculations" sheetId="10" r:id="rId6"/>
    <sheet name="Conversions" sheetId="7" r:id="rId7"/>
    <sheet name="Assumptions" sheetId="8" r:id="rId8"/>
    <sheet name="Chart" sheetId="16" r:id="rId9"/>
    <sheet name="GaBi 6 Import" sheetId="17" r:id="rId10"/>
  </sheets>
  <calcPr calcId="171027"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2" l="1"/>
  <c r="E33" i="2"/>
  <c r="F32" i="2"/>
  <c r="G31" i="2"/>
  <c r="F31" i="2"/>
  <c r="G30" i="2"/>
  <c r="F30" i="2"/>
  <c r="G29" i="2"/>
  <c r="F29" i="2"/>
  <c r="E29" i="2"/>
  <c r="G28" i="2"/>
  <c r="F28" i="2"/>
  <c r="G27" i="2"/>
  <c r="F27" i="2"/>
  <c r="G26" i="2"/>
  <c r="F26" i="2"/>
  <c r="E26" i="2"/>
  <c r="G25" i="2"/>
  <c r="F25" i="2"/>
  <c r="G24" i="2"/>
  <c r="F24" i="2"/>
  <c r="G23" i="2"/>
  <c r="F23" i="2"/>
  <c r="E23" i="2"/>
  <c r="O71" i="10"/>
  <c r="O70" i="10"/>
  <c r="B12" i="10"/>
  <c r="E30" i="2" s="1"/>
  <c r="D14" i="10"/>
  <c r="D18" i="10" s="1"/>
  <c r="C14" i="10"/>
  <c r="C18" i="10" s="1"/>
  <c r="B14" i="10"/>
  <c r="E32" i="2" s="1"/>
  <c r="B13" i="10"/>
  <c r="E31" i="2" s="1"/>
  <c r="B11" i="10"/>
  <c r="B10" i="10"/>
  <c r="E28" i="2" s="1"/>
  <c r="B9" i="10"/>
  <c r="E27" i="2" s="1"/>
  <c r="B8" i="10"/>
  <c r="B7" i="10"/>
  <c r="E25" i="2" s="1"/>
  <c r="B6" i="10"/>
  <c r="E24" i="2" s="1"/>
  <c r="D37" i="2"/>
  <c r="D36" i="2"/>
  <c r="G32" i="2" l="1"/>
  <c r="B18" i="10"/>
  <c r="E36" i="2"/>
  <c r="E37" i="2"/>
  <c r="E35" i="2" l="1"/>
  <c r="B24" i="2" l="1"/>
  <c r="B25" i="2"/>
  <c r="B26" i="2"/>
  <c r="B27" i="2"/>
  <c r="B28" i="2"/>
  <c r="B29" i="2"/>
  <c r="B30" i="2"/>
  <c r="B31" i="2"/>
  <c r="B32" i="2"/>
  <c r="B33" i="2"/>
  <c r="B34" i="2"/>
  <c r="B35" i="2"/>
  <c r="B36" i="2"/>
  <c r="B37" i="2"/>
  <c r="H52" i="2"/>
  <c r="D3" i="1"/>
  <c r="C27" i="1" s="1"/>
  <c r="H59" i="2"/>
  <c r="I8" i="5"/>
  <c r="N5" i="2" s="1"/>
  <c r="K7" i="5"/>
  <c r="J7" i="5"/>
  <c r="I7" i="5"/>
  <c r="K6" i="5"/>
  <c r="J6" i="5"/>
  <c r="I6" i="5"/>
  <c r="K5" i="5"/>
  <c r="J5" i="5"/>
  <c r="I5" i="5"/>
  <c r="N59" i="2" s="1"/>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G58" i="2"/>
  <c r="H58" i="2"/>
  <c r="H49" i="2"/>
  <c r="H45" i="2"/>
  <c r="H43" i="2"/>
  <c r="B23" i="2"/>
  <c r="G11" i="2"/>
  <c r="D4" i="1"/>
  <c r="N51" i="2" l="1"/>
  <c r="N44" i="2"/>
  <c r="N52" i="2"/>
  <c r="N45" i="2"/>
  <c r="N43" i="2"/>
  <c r="N46" i="2"/>
  <c r="N47" i="2"/>
  <c r="N48" i="2"/>
  <c r="N49" i="2"/>
  <c r="N50" i="2"/>
  <c r="H44" i="2"/>
  <c r="H48" i="2"/>
  <c r="H51" i="2"/>
  <c r="H46" i="2"/>
  <c r="H50" i="2"/>
  <c r="H47" i="2"/>
  <c r="G43" i="2"/>
  <c r="I43" i="2" s="1"/>
  <c r="G44" i="2"/>
  <c r="I44" i="2" s="1"/>
  <c r="I58" i="2"/>
  <c r="G51" i="2"/>
  <c r="I51" i="2" s="1"/>
  <c r="G49" i="2"/>
  <c r="I49" i="2" s="1"/>
  <c r="G47" i="2"/>
  <c r="I47" i="2" s="1"/>
  <c r="G52" i="2"/>
  <c r="I52" i="2" s="1"/>
  <c r="G50" i="2"/>
  <c r="I50" i="2" s="1"/>
  <c r="G48" i="2"/>
  <c r="I48" i="2" s="1"/>
  <c r="G46" i="2" l="1"/>
  <c r="I46" i="2" s="1"/>
  <c r="G59" i="2"/>
  <c r="I59" i="2" s="1"/>
  <c r="G45" i="2"/>
  <c r="I45" i="2" s="1"/>
</calcChain>
</file>

<file path=xl/sharedStrings.xml><?xml version="1.0" encoding="utf-8"?>
<sst xmlns="http://schemas.openxmlformats.org/spreadsheetml/2006/main" count="1005" uniqueCount="524">
  <si>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</si>
  <si>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</si>
  <si>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</si>
  <si>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</si>
  <si>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</si>
  <si>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</si>
  <si>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</si>
  <si>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</si>
  <si>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</si>
  <si>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</si>
  <si>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</si>
  <si>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</si>
  <si>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</si>
  <si>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</si>
  <si>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</si>
  <si>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</si>
  <si>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</si>
  <si>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</si>
  <si>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</si>
  <si>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</si>
  <si>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</si>
  <si>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</si>
  <si>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</si>
  <si>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</si>
  <si>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</si>
  <si>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</si>
  <si>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</si>
  <si>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</si>
  <si>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</si>
  <si>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</si>
  <si>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</si>
  <si>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</si>
  <si>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</si>
  <si>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</si>
  <si>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</si>
  <si>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</si>
  <si>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</si>
  <si>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</si>
  <si>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</si>
  <si>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</si>
  <si>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</si>
  <si>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</si>
  <si>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</si>
  <si>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</si>
  <si>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</si>
  <si>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</si>
  <si>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</si>
  <si>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</si>
  <si>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</si>
  <si>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</si>
  <si>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</si>
  <si>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</si>
  <si>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</si>
  <si>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</si>
  <si>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</si>
  <si>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</si>
  <si>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</si>
  <si>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</si>
  <si>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</si>
  <si>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</si>
  <si>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</si>
  <si>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</si>
  <si>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</si>
  <si>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</si>
  <si>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</si>
  <si>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</si>
  <si>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</si>
  <si>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</si>
  <si>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</si>
  <si>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</si>
  <si>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</si>
  <si>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</si>
  <si>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</si>
  <si>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</si>
  <si>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</si>
  <si>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</si>
  <si>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</si>
  <si>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</si>
  <si>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</si>
  <si>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</si>
  <si>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</si>
  <si>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</si>
  <si>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</si>
  <si>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</si>
  <si>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</si>
  <si>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</si>
  <si>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</si>
  <si>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</si>
  <si>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</si>
  <si>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</si>
  <si>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</si>
  <si>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</si>
  <si>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</si>
  <si>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</si>
  <si>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</si>
  <si>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</si>
  <si>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</si>
  <si>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</si>
  <si>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</si>
  <si>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</si>
  <si>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</si>
  <si>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</si>
  <si>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</si>
  <si>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</si>
  <si>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</si>
  <si>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</si>
  <si>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</si>
  <si>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</si>
  <si>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</si>
  <si>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</si>
  <si>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</si>
  <si>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</si>
  <si>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</si>
  <si>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</si>
  <si>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</si>
  <si>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</si>
  <si>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</si>
  <si>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</si>
  <si>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</si>
  <si>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</si>
  <si>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</si>
  <si>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</si>
  <si>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</si>
  <si>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</si>
  <si>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</si>
  <si>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</si>
  <si>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</si>
  <si>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</si>
  <si>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</si>
  <si>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</si>
  <si>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</si>
  <si>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</si>
  <si>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</si>
  <si>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</si>
  <si>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</si>
  <si>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</si>
  <si>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</si>
  <si>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</si>
  <si>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</si>
  <si>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</si>
  <si>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</si>
  <si>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</si>
  <si>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</si>
  <si>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</si>
  <si>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</si>
  <si>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</si>
  <si>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</si>
  <si>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</si>
  <si>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</si>
  <si>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</si>
  <si>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</si>
  <si>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</si>
  <si>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</si>
  <si>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</si>
  <si>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</si>
  <si>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</si>
  <si>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</si>
  <si>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</si>
  <si>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</si>
  <si>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</si>
  <si>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</si>
  <si>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</si>
  <si>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</si>
  <si>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</si>
  <si>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</si>
  <si>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</si>
  <si>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</si>
  <si>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</si>
  <si>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</si>
  <si>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</si>
  <si>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</si>
  <si>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</si>
  <si>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</si>
  <si>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</si>
  <si>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</si>
  <si>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</si>
  <si>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</si>
  <si>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</si>
  <si>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</si>
  <si>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</si>
  <si>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</si>
  <si>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</si>
  <si>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</si>
  <si>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</si>
  <si>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</si>
  <si>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</si>
  <si>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</si>
  <si>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</si>
  <si>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</si>
  <si>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</si>
  <si>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</si>
  <si>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</si>
  <si>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</si>
  <si>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</si>
  <si>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</si>
  <si>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</si>
  <si>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</si>
  <si>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</si>
  <si>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</si>
  <si>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</si>
  <si>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</si>
  <si>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</si>
  <si>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</si>
  <si>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</si>
  <si>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</si>
  <si>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</si>
  <si>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</si>
  <si>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</si>
  <si>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</si>
  <si>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</si>
  <si>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</si>
  <si>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</si>
  <si>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</si>
  <si>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</si>
  <si>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</si>
  <si>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</si>
  <si>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</si>
  <si>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</si>
  <si>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</si>
  <si>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</si>
  <si>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</si>
  <si>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</si>
  <si>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</si>
  <si>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kWh</t>
  </si>
  <si>
    <t>Manufacturing energy intensity is the same for different cell sizes of the same type</t>
  </si>
  <si>
    <t>manufacturing energy intensity</t>
  </si>
  <si>
    <t>2014</t>
  </si>
  <si>
    <t>USA</t>
  </si>
  <si>
    <t>June 26, 2015</t>
  </si>
  <si>
    <t>calculated</t>
  </si>
  <si>
    <t>No</t>
  </si>
  <si>
    <t>Not including equipment needed for balance of plant</t>
  </si>
  <si>
    <t>en_input</t>
  </si>
  <si>
    <t>Ethanol</t>
  </si>
  <si>
    <t>kg/kW</t>
  </si>
  <si>
    <t>Trichloroethylene</t>
  </si>
  <si>
    <t>http://energy.gov/sites/prod/files/2014/06/f16/fcto_battelle_cost_analysis_apu_feb2014.pdf</t>
  </si>
  <si>
    <t>Batelle</t>
  </si>
  <si>
    <t>Manufacturing Cost Analysis of 1 kW and 5 kW Solid Oxide Fuel Cell (SOFC) for Auxiliary Power Applications</t>
  </si>
  <si>
    <t>February 7</t>
  </si>
  <si>
    <r>
      <t xml:space="preserve">Batelle, 2014. </t>
    </r>
    <r>
      <rPr>
        <i/>
        <sz val="10"/>
        <rFont val="Arial"/>
        <family val="2"/>
      </rPr>
      <t>Manufacturing Cost Analysis of 1 kW and 5 kW Solid Oxide Fuel Cell (SOFC) for Auxiliary Power Application</t>
    </r>
    <r>
      <rPr>
        <sz val="10"/>
        <rFont val="Arial"/>
        <family val="2"/>
      </rPr>
      <t>. http://energy.gov/sites/prod/files/2014/06/f16/fcto_battelle_cost_analysis_apu_feb2014.pdf (Accessed June 26, 2015)</t>
    </r>
  </si>
  <si>
    <t>Publication</t>
  </si>
  <si>
    <t>Includes scrap rates</t>
  </si>
  <si>
    <t>This unit process is composed of this document and the file, DF_Stage3_M_SOFC_Manufacture_2015.01.docx, which provides additional details regarding calculations, data quality, and references as relevant.</t>
  </si>
  <si>
    <t>scrap total</t>
  </si>
  <si>
    <t>scrap_ceramic</t>
  </si>
  <si>
    <t>scrap_metal</t>
  </si>
  <si>
    <t>scrap_tot_mass</t>
  </si>
  <si>
    <t>kg/cell</t>
  </si>
  <si>
    <t>stk_ceramic*scrap_ceramic + stk_Cr_alloy*scrap_metal</t>
  </si>
  <si>
    <t>energy intensity, material inputs</t>
  </si>
  <si>
    <t>scrap rates</t>
  </si>
  <si>
    <t>Energy Calculations</t>
  </si>
  <si>
    <t>Calculates energy intensity of cells and stack size</t>
  </si>
  <si>
    <t>Calculates material inputs per cell and scrap material</t>
  </si>
  <si>
    <t>Material Calculations</t>
  </si>
  <si>
    <t>kW</t>
  </si>
  <si>
    <t>W</t>
  </si>
  <si>
    <t>scrap rate, ceramic, fraction</t>
  </si>
  <si>
    <t>3% scrap rate for ceramic</t>
  </si>
  <si>
    <t>0.5% scrap rate for metal</t>
  </si>
  <si>
    <t>scrap rate, metal, fraction</t>
  </si>
  <si>
    <t>unitless</t>
  </si>
  <si>
    <t>[unitless] fraction of ceramic cell materials scrapped during manufacturing process</t>
  </si>
  <si>
    <t>[unitless] fraction of metals scrapped during manufacturing process</t>
  </si>
  <si>
    <t>Chromium (Cr) alloy</t>
  </si>
  <si>
    <t>Solid oxide fuel cell (SOFC) Manufacture</t>
  </si>
  <si>
    <t>Calculates energy and material inputs associated with manufacturing solid oxide fuel cells (SOFC), excluding upstream production of materials</t>
  </si>
  <si>
    <t>Scrapped materials [solid waste]</t>
  </si>
  <si>
    <t>Fuel cells [material]</t>
  </si>
  <si>
    <t>Energy input [electricity]</t>
  </si>
  <si>
    <t>Chrome alloy input [material]</t>
  </si>
  <si>
    <t>Scrap rates for ceramic materials and metals taken from this source</t>
  </si>
  <si>
    <t>Abbreviations used throughout this DS: solid oxide fuel cell (SOFC); kilowatt-hour (kWh); watt (W); kilogram (kg); square centimeters (cm^2); solid oxide fuel cell (cell); block of solid oxide fuel cells (block), stack of solid oxide fuel cells (stack)</t>
  </si>
  <si>
    <t>Stainless steels</t>
  </si>
  <si>
    <t>Insulation</t>
  </si>
  <si>
    <t>Nickel Oxide</t>
  </si>
  <si>
    <t>Lanthanum Strontium Manganite (LSM)</t>
  </si>
  <si>
    <t>Yttria-stabilized Zirconia (YSZ)</t>
  </si>
  <si>
    <t>Binders</t>
  </si>
  <si>
    <t>Solvents</t>
  </si>
  <si>
    <t>Energy and Carbon Payback Times for Solid Oxide Fuel Cell Based Domestic CHP</t>
  </si>
  <si>
    <t>Iain Staffell</t>
  </si>
  <si>
    <t>Andrew Ingram, Kevin Kendall</t>
  </si>
  <si>
    <t>2012</t>
  </si>
  <si>
    <t>2509-2523</t>
  </si>
  <si>
    <t>Journal of Hydrogen Energy</t>
  </si>
  <si>
    <t>37</t>
  </si>
  <si>
    <t>2011</t>
  </si>
  <si>
    <t>Industry standards as of 2011</t>
  </si>
  <si>
    <r>
      <t xml:space="preserve">Staffell, Iain, Andrew Ingram and Kevin Kendall. 2011. </t>
    </r>
    <r>
      <rPr>
        <i/>
        <sz val="10"/>
        <rFont val="Arial"/>
        <family val="2"/>
      </rPr>
      <t>Energy and Carbon Payback Times for Solid Oxide Fuel Cell Based Domestic CHP.</t>
    </r>
    <r>
      <rPr>
        <sz val="10"/>
        <rFont val="Arial"/>
        <family val="2"/>
      </rPr>
      <t>Journal of Hydrogen Energy. Vol 37. pg 2509-2523</t>
    </r>
  </si>
  <si>
    <t>Life cycle analysis of SOFCs with focus on manufacturing stage - used for energy and material calculations, especially table 5</t>
  </si>
  <si>
    <t>Low</t>
  </si>
  <si>
    <t>Expected</t>
  </si>
  <si>
    <t>High</t>
  </si>
  <si>
    <t>kWh/kW</t>
  </si>
  <si>
    <t>Fuel Cells Scotland</t>
  </si>
  <si>
    <t>Sulzer Hexis</t>
  </si>
  <si>
    <t>[1, 2]</t>
  </si>
  <si>
    <t>Siemens</t>
  </si>
  <si>
    <t>[3-5]</t>
  </si>
  <si>
    <t>Merged inventory</t>
  </si>
  <si>
    <t>Cells:</t>
  </si>
  <si>
    <t>Yttria stabilised zirconia (YSZ)</t>
  </si>
  <si>
    <t>g</t>
  </si>
  <si>
    <t>Nickel oxide</t>
  </si>
  <si>
    <t>Lanthanum strontium manganite (LSM)</t>
  </si>
  <si>
    <t>Electricity for sintering</t>
  </si>
  <si>
    <t>Electricity for other processes</t>
  </si>
  <si>
    <t>Interconnects:</t>
  </si>
  <si>
    <t>Stainless steel</t>
  </si>
  <si>
    <t>-</t>
  </si>
  <si>
    <t>Chromium alloy (95% Cr,4% Fe,1% YSZ)</t>
  </si>
  <si>
    <t>.. of which chromium</t>
  </si>
  <si>
    <t>LSM</t>
  </si>
  <si>
    <t>Electricity</t>
  </si>
  <si>
    <t>Binders and solvents:</t>
  </si>
  <si>
    <t>Total mass of binders</t>
  </si>
  <si>
    <t>.. of which PVB</t>
  </si>
  <si>
    <t>.. of which PEG 200</t>
  </si>
  <si>
    <t>.. of which Dimethyl terephthalate</t>
  </si>
  <si>
    <t>Other structural components:</t>
  </si>
  <si>
    <t>Stainless steel 304</t>
  </si>
  <si>
    <t>Copper</t>
  </si>
  <si>
    <t>Nickel</t>
  </si>
  <si>
    <t>Aluminium oxide</t>
  </si>
  <si>
    <t>Magnesium oxide</t>
  </si>
  <si>
    <t>Silicone rubber</t>
  </si>
  <si>
    <t>Microporous insulation</t>
  </si>
  <si>
    <t>?</t>
  </si>
  <si>
    <t>Expected from Table 7 in SI, Low and High From Table 5</t>
  </si>
  <si>
    <t>Expected from Table 7 in SI, Low and High From Table 6</t>
  </si>
  <si>
    <t>Expected from Table 7 in SI, Low and High From Table 7</t>
  </si>
  <si>
    <t>Expected from Table 7 in SI, Low and High From Table 8</t>
  </si>
  <si>
    <t>Expected from Table 7 in SI, Low and High From Table 9</t>
  </si>
  <si>
    <t>Expected from Table 7 in SI, Low and High From Table 10</t>
  </si>
  <si>
    <t>Expected from Table 7 in SI, Low and High From Table 11</t>
  </si>
  <si>
    <t>Expected from Table 7 in SI, Low and High From Table 12</t>
  </si>
  <si>
    <t>Expected from Table 7 in SI, Low and High From Table 13</t>
  </si>
  <si>
    <t>Table 7, Supplementary Information</t>
  </si>
  <si>
    <t>[kWh/kW] kilowatt-hour of electricity needed to build an SOFC unit with 1 kW capacity</t>
  </si>
  <si>
    <t>steel</t>
  </si>
  <si>
    <t>[kg/kW] kilogram of chrome alloy needed to build an SOFC unit with 1 kW capacity</t>
  </si>
  <si>
    <t>Cr_alloy</t>
  </si>
  <si>
    <t>[kg/kW] kilogram of stainless steel needed to build an SOFC unit with 1 kW capacity</t>
  </si>
  <si>
    <t>insulation</t>
  </si>
  <si>
    <t>[kg/kW] kilogram of insulation needed to build an SOFC unit with 1 kW capacity</t>
  </si>
  <si>
    <t>Ni_oxide</t>
  </si>
  <si>
    <t>[kg/kW] kilogram of nickel oxide needed to build an SOFC unit with 1 kW capacity</t>
  </si>
  <si>
    <t>[kg/kW] kilogram of Lanthanum Strontium Manganite (LSM) needed to build an SOFC unit with 1 kW capacity</t>
  </si>
  <si>
    <t>YSZ</t>
  </si>
  <si>
    <t>[kg/kW] kilogram of Yttria-stabilized Zirconia (YSZ) needed to build an SOFC unit with 1 kW capacity</t>
  </si>
  <si>
    <t>binders</t>
  </si>
  <si>
    <t>[kg/kW] kilogram of binders needed to build an SOFC unit with 1 kW capacity</t>
  </si>
  <si>
    <t>solvents</t>
  </si>
  <si>
    <t>[kg/kW] kilogram of solvents needed to build an SOFC unit with 1 kW capacity</t>
  </si>
  <si>
    <t>copper</t>
  </si>
  <si>
    <t>[kg/kW] kilogram of ZrO2(Y2O3) needed to build an SOFC unit with 1 kW capacity</t>
  </si>
  <si>
    <t>[kg/kW] kilogram of material scrapped during manufacturing process to build an SOFC unit with 1 kW capacity</t>
  </si>
  <si>
    <t>metal</t>
  </si>
  <si>
    <t>[kg/kW] kilogram of material required to make the metal parts of an SOFC unit with 1 kW capacity</t>
  </si>
  <si>
    <t>ceramic</t>
  </si>
  <si>
    <t>[kg/kW] kilogram of material required to make the ceramic parts of an SOFC unit with 1 kW capacity</t>
  </si>
  <si>
    <t>This unit process provides a summary of relevant input and output flows associated with the manufacture of planar solid oxide fuel cells (SOFC). Inputs include electricity and a variety of materials, especially ceramics and chromium alloy. Outputs include a unit of fuel cells with output capacity of 1 kW and scrap materials. Items required for balance of plant and are not included. A unit of fuel cells is left defined generally- a stack, portion of a stack, or multiple small stacks. This unit process does not include production of materials required, only energy and material input for the assembly process.</t>
  </si>
  <si>
    <t>Reference [1]:</t>
  </si>
  <si>
    <t>insulation input [material]</t>
  </si>
  <si>
    <t>nickel oxide input [material]</t>
  </si>
  <si>
    <t>lanthanum strontium manganite input [material]</t>
  </si>
  <si>
    <t>yttria-stabilized zirconia input [material]</t>
  </si>
  <si>
    <t>binder input [material]</t>
  </si>
  <si>
    <t>solvent input [material]</t>
  </si>
  <si>
    <t>copper input [material]</t>
  </si>
  <si>
    <t>fuel cell capacity</t>
  </si>
  <si>
    <r>
      <t>Note: All inputs and outputs are normalized per the reference flow (e.g., per kW fuel cell capacity</t>
    </r>
    <r>
      <rPr>
        <sz val="10"/>
        <color indexed="8"/>
        <rFont val="Arial"/>
        <family val="2"/>
      </rPr>
      <t>)</t>
    </r>
  </si>
  <si>
    <t xml:space="preserve"> [Technosphere] </t>
  </si>
  <si>
    <t>steel input [material]</t>
  </si>
  <si>
    <t>[Technosphere]</t>
  </si>
  <si>
    <t>GaBi 6</t>
  </si>
  <si>
    <t>Processes\NETL Power\Power 2012\Saline Aquifer</t>
  </si>
  <si>
    <t>Database</t>
  </si>
  <si>
    <t>NETL Comp DB with TAR Models Loaded 07132012 - Loaded 10052012 [C:\Users\558108\Documents\GaBi\DB\Converted DBs to GaBi 5.0 Format\NETL Comp DB with TAR Models Loaded 07132012 - Loaded 10052012.GabiDB]</t>
  </si>
  <si>
    <t>Name</t>
  </si>
  <si>
    <t>u-so - Unit process, single operation</t>
  </si>
  <si>
    <t>Documentation</t>
  </si>
  <si>
    <t>Process information</t>
  </si>
  <si>
    <t>Key information</t>
  </si>
  <si>
    <t>Treatment, standards, routes</t>
  </si>
  <si>
    <t>Mix and location types</t>
  </si>
  <si>
    <t>Further quantitative specifications</t>
  </si>
  <si>
    <t>Synonyms</t>
  </si>
  <si>
    <t>Complementing processes</t>
  </si>
  <si>
    <t>Statistical classification</t>
  </si>
  <si>
    <t>General comment</t>
  </si>
  <si>
    <t>Quantitative reference</t>
  </si>
  <si>
    <t>Type of quantitative reference</t>
  </si>
  <si>
    <t>Reference flow(s)</t>
  </si>
  <si>
    <t>Functional unit, production period, or other parameter</t>
  </si>
  <si>
    <t>Time representativeness</t>
  </si>
  <si>
    <t>Reference year</t>
  </si>
  <si>
    <t>Data set valid until</t>
  </si>
  <si>
    <t>Geography</t>
  </si>
  <si>
    <t>Meridian</t>
  </si>
  <si>
    <t>Latitude</t>
  </si>
  <si>
    <t>Geographical representativeness</t>
  </si>
  <si>
    <t>Technological representativeness</t>
  </si>
  <si>
    <t>Technology description including background system</t>
  </si>
  <si>
    <t>Included data sets</t>
  </si>
  <si>
    <t>Technical purpose of product or process</t>
  </si>
  <si>
    <t>Pictogramme of technology</t>
  </si>
  <si>
    <t>No image</t>
  </si>
  <si>
    <t>Flow diagram(s) or picture(s)</t>
  </si>
  <si>
    <t>Mathematical model</t>
  </si>
  <si>
    <t>Model description</t>
  </si>
  <si>
    <t>Modelling and validation</t>
  </si>
  <si>
    <t>LCI method and allocation</t>
  </si>
  <si>
    <t>LCI method principle</t>
  </si>
  <si>
    <t>Deviation from LCI method principle/explanations</t>
  </si>
  <si>
    <t>LCI method approaches</t>
  </si>
  <si>
    <t>Deviations from LCI method approaches/explanations</t>
  </si>
  <si>
    <t>Modeling constants</t>
  </si>
  <si>
    <t>Deviation from Modeling constants / explanations</t>
  </si>
  <si>
    <t>LCA methodology report</t>
  </si>
  <si>
    <t>Data sources and handling</t>
  </si>
  <si>
    <t>Data cut-off and completeness principles</t>
  </si>
  <si>
    <t>Deviation from data cut-off and completeness principles / explanations</t>
  </si>
  <si>
    <t>Data selection and combination principles</t>
  </si>
  <si>
    <t>Deviation from data selection and combination principles / explanations</t>
  </si>
  <si>
    <t>Data treatment and extrapolations principles</t>
  </si>
  <si>
    <t>Deviation from data treatment and extrapolations principles / explanations</t>
  </si>
  <si>
    <t>Data handling report</t>
  </si>
  <si>
    <t>Data source(s) used for this data set</t>
  </si>
  <si>
    <t>Percentage supply or production covered</t>
  </si>
  <si>
    <t>Annual supply or production volume</t>
  </si>
  <si>
    <t>Sampling procedure</t>
  </si>
  <si>
    <t>Data collection period</t>
  </si>
  <si>
    <t>Uncertainty adjustments</t>
  </si>
  <si>
    <t>Use advice for data set</t>
  </si>
  <si>
    <t>Supported impact assessment methods</t>
  </si>
  <si>
    <t>Validation</t>
  </si>
  <si>
    <t>Review</t>
  </si>
  <si>
    <t>Compliance declarations</t>
  </si>
  <si>
    <t>Compliance system</t>
  </si>
  <si>
    <t>Overall compliance</t>
  </si>
  <si>
    <t>Nomenclature and hierarchy compliance</t>
  </si>
  <si>
    <t>Methodological compliance</t>
  </si>
  <si>
    <t>Review compliance</t>
  </si>
  <si>
    <t>Documentation compliance</t>
  </si>
  <si>
    <t>Administrative information</t>
  </si>
  <si>
    <t>Commissioner and goal</t>
  </si>
  <si>
    <t>Commissioner of data set</t>
  </si>
  <si>
    <t>Project</t>
  </si>
  <si>
    <t>Intended applications</t>
  </si>
  <si>
    <t>Dataset generator/modeller</t>
  </si>
  <si>
    <t>Data entry by</t>
  </si>
  <si>
    <t>Converted dataset from</t>
  </si>
  <si>
    <t>Official approval of data set by producer/operator</t>
  </si>
  <si>
    <t>Publication and ownership</t>
  </si>
  <si>
    <t>Workflow and publication status</t>
  </si>
  <si>
    <t>Working draft</t>
  </si>
  <si>
    <t>Unchanged republication of</t>
  </si>
  <si>
    <t>Registration authority</t>
  </si>
  <si>
    <t>Registration number</t>
  </si>
  <si>
    <t>Entities or persons with exclusive access to this data set</t>
  </si>
  <si>
    <t>License type</t>
  </si>
  <si>
    <t>Free of charge for all users and uses</t>
  </si>
  <si>
    <t>Access and use restrictions</t>
  </si>
  <si>
    <t>Owner of the data set</t>
  </si>
  <si>
    <t>Minimum</t>
  </si>
  <si>
    <t>Maximum</t>
  </si>
  <si>
    <t>Standard deviation</t>
  </si>
  <si>
    <t>Comment, units, defaults</t>
  </si>
  <si>
    <t>No statement</t>
  </si>
  <si>
    <t>Inputs</t>
  </si>
  <si>
    <t>Quantity</t>
  </si>
  <si>
    <t>Tracked flows</t>
  </si>
  <si>
    <t>Comment</t>
  </si>
  <si>
    <t>Outputs</t>
  </si>
  <si>
    <t>Flow costs</t>
  </si>
  <si>
    <t>Inputs/Outputs</t>
  </si>
  <si>
    <t>Price</t>
  </si>
  <si>
    <t>Overhead ratio</t>
  </si>
  <si>
    <t>Cost</t>
  </si>
  <si>
    <t>Machine costs</t>
  </si>
  <si>
    <t>Machine</t>
  </si>
  <si>
    <t>Cycle time</t>
  </si>
  <si>
    <t>Direct cost per hour</t>
  </si>
  <si>
    <t>Personnel costs</t>
  </si>
  <si>
    <t>Employees</t>
  </si>
  <si>
    <t>Hourly wage</t>
  </si>
  <si>
    <t>LCWE</t>
  </si>
  <si>
    <t>Alias/factor</t>
  </si>
  <si>
    <t>Qualified working time (QWT): Defaults</t>
  </si>
  <si>
    <t>internal</t>
  </si>
  <si>
    <t>external</t>
  </si>
  <si>
    <t>GQL A</t>
  </si>
  <si>
    <t>Working time (LCWE)</t>
  </si>
  <si>
    <t>Seconds worked</t>
  </si>
  <si>
    <t>(No statement)</t>
  </si>
  <si>
    <t>GQL B</t>
  </si>
  <si>
    <t>GQL C</t>
  </si>
  <si>
    <t>GQL D</t>
  </si>
  <si>
    <t>GQL E</t>
  </si>
  <si>
    <t>Health and Safety (HSWT): Defaults</t>
  </si>
  <si>
    <t>Lethal accidents</t>
  </si>
  <si>
    <t>Number (LCWE)</t>
  </si>
  <si>
    <t>Cases</t>
  </si>
  <si>
    <t>Serious non-lethal accidents</t>
  </si>
  <si>
    <t>Unhealthy labour conditions</t>
  </si>
  <si>
    <t>Humanity of working conditions (HWT): Defaults</t>
  </si>
  <si>
    <t>Actual women employment</t>
  </si>
  <si>
    <t>Child labour</t>
  </si>
  <si>
    <t>Discrimination in job access</t>
  </si>
  <si>
    <t>Forced labour</t>
  </si>
  <si>
    <t>Hazardous child labour</t>
  </si>
  <si>
    <t>No collective bargaining</t>
  </si>
  <si>
    <t>No right to organise</t>
  </si>
  <si>
    <t>Unequal remuneration</t>
  </si>
  <si>
    <t>This unit process provides a summary of relevant input and output flows associated with the manufacture of planar solid oxide fuel cells (SOFC). Inputs include electricity and a variety of materials, especially ceramics and chromium alloy. Outputs include a unit of fuel cells with output capacity of 1 kW and scrap materials. Items required for balance of plant and are not included. A unit of fuel cells is left defined generally- a stack, portion of a stack, or multiple small stacks. This unit process does not include production of materials required, only energy and material input for the assembly process. The reference flow of this unit process is: 1 kW of fuel cell capacity</t>
  </si>
  <si>
    <t>Cr_alloy + steel + copper</t>
  </si>
  <si>
    <t>insulation + Ni_oxide + LSM + YSZ + binders + solvents</t>
  </si>
  <si>
    <t>GaBi 6 Import</t>
  </si>
  <si>
    <t>Data Summary page formatted for importation into the GaBi 6</t>
  </si>
  <si>
    <t>scrap_metal*metal+ceramic*scrap_ceramic</t>
  </si>
  <si>
    <t>[kg/kW] kilogram of copper needed to build an SOFC unit with 1 kW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</si>
</sst>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00"/>
    <numFmt numFmtId="165" formatCode="0.000000"/>
    <numFmt numFmtId="166" formatCode="#,##0.000"/>
    <numFmt numFmtId="167" formatCode="[$-409]m/d/yy\ h:mm\ AM/PM;@"/>
  </numFmts>
  <fonts count="31" x14ac:knownFonts="1">
    <font>
      <sz val="11"/>
      <color theme="1"/>
      <name val="Calibri"/>
      <family val="2"/>
      <scheme val="minor"/>
    </font>
    <font>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b/>
      <sz val="10"/>
      <color rgb="FF000000"/>
      <name val="Calibri"/>
      <family val="2"/>
    </font>
    <font>
      <sz val="10"/>
      <color rgb="FF000000"/>
      <name val="Calibri"/>
      <family val="2"/>
    </font>
    <font>
      <i/>
      <sz val="10"/>
      <color rgb="FFC0504D"/>
      <name val="Calibri"/>
      <family val="2"/>
    </font>
    <font>
      <i/>
      <sz val="10"/>
      <color rgb="FF000000"/>
      <name val="Calibri"/>
      <family val="2"/>
    </font>
    <font>
      <sz val="11"/>
      <color rgb="FF3F3F76"/>
      <name val="Calibri"/>
      <family val="2"/>
      <scheme val="minor"/>
    </font>
  </fonts>
  <fills count="1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rgb="FFFFCC99"/>
      </patternFill>
    </fill>
  </fills>
  <borders count="41">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medium">
        <color rgb="FF000000"/>
      </top>
      <bottom/>
      <diagonal/>
    </border>
    <border>
      <left/>
      <right/>
      <top/>
      <bottom style="medium">
        <color rgb="FF000000"/>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style="medium">
        <color indexed="64"/>
      </right>
      <top/>
      <bottom style="medium">
        <color rgb="FF000000"/>
      </bottom>
      <diagonal/>
    </border>
    <border>
      <left/>
      <right style="medium">
        <color indexed="64"/>
      </right>
      <top/>
      <bottom/>
      <diagonal/>
    </border>
    <border>
      <left style="thin">
        <color rgb="FF7F7F7F"/>
      </left>
      <right style="thin">
        <color rgb="FF7F7F7F"/>
      </right>
      <top style="thin">
        <color rgb="FF7F7F7F"/>
      </top>
      <bottom style="thin">
        <color rgb="FF7F7F7F"/>
      </bottom>
      <diagonal/>
    </border>
    <border>
      <left/>
      <right style="medium">
        <color indexed="64"/>
      </right>
      <top style="thin">
        <color indexed="64"/>
      </top>
      <bottom/>
      <diagonal/>
    </border>
  </borders>
  <cellStyleXfs count="5">
    <xf numFmtId="0" fontId="0" fillId="0" borderId="0"/>
    <xf numFmtId="43" fontId="1" fillId="0" borderId="0" applyFont="0" applyFill="0" applyBorder="0" applyAlignment="0" applyProtection="0"/>
    <xf numFmtId="0" fontId="2" fillId="0" borderId="0"/>
    <xf numFmtId="0" fontId="16" fillId="0" borderId="0" applyNumberFormat="0" applyFill="0" applyBorder="0" applyAlignment="0" applyProtection="0">
      <alignment vertical="top"/>
      <protection locked="0"/>
    </xf>
    <xf numFmtId="0" fontId="30" fillId="15" borderId="39" applyNumberFormat="0" applyAlignment="0" applyProtection="0"/>
  </cellStyleXfs>
  <cellXfs count="372">
    <xf numFmtId="0" fontId="0" fillId="0" borderId="0" xfId="0"/>
    <xf numFmtId="0" fontId="3" fillId="2" borderId="0" xfId="2" applyFont="1" applyFill="1" applyAlignment="1"/>
    <xf numFmtId="0" fontId="2" fillId="2" borderId="0" xfId="2" applyFill="1"/>
    <xf numFmtId="0" fontId="2" fillId="0" borderId="0" xfId="2"/>
    <xf numFmtId="0" fontId="4" fillId="3" borderId="1" xfId="2" applyFont="1" applyFill="1" applyBorder="1" applyAlignment="1">
      <alignment horizontal="left" vertical="center"/>
    </xf>
    <xf numFmtId="0" fontId="4" fillId="3" borderId="2" xfId="2" applyFont="1" applyFill="1" applyBorder="1" applyAlignment="1">
      <alignment horizontal="left" vertical="center"/>
    </xf>
    <xf numFmtId="0" fontId="4" fillId="3" borderId="3" xfId="2" applyFont="1" applyFill="1" applyBorder="1" applyAlignment="1">
      <alignment horizontal="left" vertical="center"/>
    </xf>
    <xf numFmtId="0" fontId="4" fillId="3" borderId="4" xfId="2" applyFont="1" applyFill="1" applyBorder="1" applyAlignment="1">
      <alignment horizontal="left" vertical="center"/>
    </xf>
    <xf numFmtId="0" fontId="4" fillId="3" borderId="1" xfId="2" applyFont="1" applyFill="1" applyBorder="1" applyAlignment="1">
      <alignment horizontal="left" vertical="center" wrapText="1"/>
    </xf>
    <xf numFmtId="0" fontId="4" fillId="2" borderId="0" xfId="2" applyFont="1" applyFill="1"/>
    <xf numFmtId="0" fontId="2" fillId="4" borderId="6" xfId="2" applyFont="1" applyFill="1" applyBorder="1" applyAlignment="1">
      <alignment horizontal="left" vertical="center"/>
    </xf>
    <xf numFmtId="0" fontId="2" fillId="0" borderId="0" xfId="2" applyFill="1"/>
    <xf numFmtId="0" fontId="2" fillId="4" borderId="9" xfId="2" applyFont="1" applyFill="1" applyBorder="1" applyAlignment="1">
      <alignment horizontal="left" vertical="center"/>
    </xf>
    <xf numFmtId="0" fontId="5" fillId="5" borderId="9" xfId="2" applyFont="1" applyFill="1" applyBorder="1" applyAlignment="1">
      <alignment horizontal="left" vertical="center"/>
    </xf>
    <xf numFmtId="0" fontId="2" fillId="5" borderId="9" xfId="2" applyFont="1" applyFill="1" applyBorder="1" applyAlignment="1">
      <alignment horizontal="left" vertical="center"/>
    </xf>
    <xf numFmtId="0" fontId="2" fillId="5" borderId="10" xfId="2" applyFont="1" applyFill="1" applyBorder="1" applyAlignment="1">
      <alignment horizontal="left" vertical="center"/>
    </xf>
    <xf numFmtId="0" fontId="2" fillId="5" borderId="13" xfId="2" applyFont="1" applyFill="1" applyBorder="1" applyAlignment="1">
      <alignment horizontal="left" vertical="center"/>
    </xf>
    <xf numFmtId="14" fontId="2" fillId="2" borderId="0" xfId="2" applyNumberFormat="1" applyFont="1" applyFill="1" applyAlignment="1">
      <alignment horizontal="left"/>
    </xf>
    <xf numFmtId="0" fontId="2" fillId="2" borderId="0" xfId="2" applyFont="1" applyFill="1"/>
    <xf numFmtId="0" fontId="2" fillId="6" borderId="0" xfId="2" applyFont="1" applyFill="1"/>
    <xf numFmtId="0" fontId="2" fillId="6" borderId="0" xfId="2" applyFill="1"/>
    <xf numFmtId="49" fontId="2" fillId="2" borderId="0" xfId="2" applyNumberFormat="1" applyFont="1" applyFill="1"/>
    <xf numFmtId="0" fontId="4" fillId="0" borderId="1" xfId="2" applyFont="1" applyBorder="1" applyAlignment="1" applyProtection="1">
      <protection locked="0"/>
    </xf>
    <xf numFmtId="0" fontId="2" fillId="0" borderId="17" xfId="2" applyBorder="1" applyAlignment="1" applyProtection="1">
      <protection locked="0"/>
    </xf>
    <xf numFmtId="0" fontId="2" fillId="0" borderId="18" xfId="2" applyBorder="1" applyProtection="1">
      <protection locked="0"/>
    </xf>
    <xf numFmtId="0" fontId="4" fillId="0" borderId="18" xfId="2" applyFont="1" applyBorder="1" applyProtection="1">
      <protection locked="0"/>
    </xf>
    <xf numFmtId="0" fontId="2" fillId="2" borderId="0" xfId="2" applyFill="1" applyAlignment="1">
      <alignment horizontal="center"/>
    </xf>
    <xf numFmtId="0" fontId="4" fillId="7" borderId="0" xfId="2" applyFont="1" applyFill="1" applyBorder="1" applyAlignment="1" applyProtection="1">
      <alignment horizontal="left"/>
      <protection locked="0"/>
    </xf>
    <xf numFmtId="0" fontId="2" fillId="2" borderId="0" xfId="2" applyFill="1" applyAlignment="1">
      <alignment horizontal="right"/>
    </xf>
    <xf numFmtId="0" fontId="2" fillId="0" borderId="2" xfId="2" applyFill="1" applyBorder="1"/>
    <xf numFmtId="0" fontId="2" fillId="0" borderId="4" xfId="2" applyFill="1" applyBorder="1"/>
    <xf numFmtId="0" fontId="2" fillId="2" borderId="0" xfId="2" applyFill="1" applyBorder="1" applyAlignment="1">
      <alignment vertical="top" wrapText="1"/>
    </xf>
    <xf numFmtId="0" fontId="7" fillId="2" borderId="0" xfId="2" applyFont="1" applyFill="1"/>
    <xf numFmtId="0" fontId="7" fillId="0" borderId="0" xfId="2" applyFont="1"/>
    <xf numFmtId="0" fontId="9" fillId="8" borderId="19" xfId="2" applyFont="1" applyFill="1" applyBorder="1"/>
    <xf numFmtId="0" fontId="2" fillId="8" borderId="20" xfId="2" applyFill="1" applyBorder="1"/>
    <xf numFmtId="0" fontId="2" fillId="8" borderId="21" xfId="2" applyFill="1" applyBorder="1"/>
    <xf numFmtId="0" fontId="2" fillId="8" borderId="22" xfId="2" applyFill="1" applyBorder="1"/>
    <xf numFmtId="0" fontId="2" fillId="8" borderId="0" xfId="2" applyFill="1" applyBorder="1"/>
    <xf numFmtId="0" fontId="2" fillId="8" borderId="23" xfId="2" applyFill="1" applyBorder="1"/>
    <xf numFmtId="0" fontId="10" fillId="8" borderId="24" xfId="0" applyFont="1" applyFill="1" applyBorder="1"/>
    <xf numFmtId="0" fontId="2" fillId="8" borderId="9" xfId="2" applyFill="1" applyBorder="1"/>
    <xf numFmtId="0" fontId="2" fillId="8" borderId="25" xfId="2" applyFill="1" applyBorder="1"/>
    <xf numFmtId="0" fontId="6" fillId="2" borderId="0" xfId="2" applyFont="1" applyFill="1" applyAlignment="1">
      <alignment horizontal="center"/>
    </xf>
    <xf numFmtId="0" fontId="4" fillId="3" borderId="16" xfId="2" applyFont="1" applyFill="1" applyBorder="1" applyAlignment="1">
      <alignment horizontal="center"/>
    </xf>
    <xf numFmtId="0" fontId="2" fillId="0" borderId="16" xfId="2" applyFont="1" applyBorder="1" applyProtection="1">
      <protection locked="0"/>
    </xf>
    <xf numFmtId="0" fontId="12" fillId="0" borderId="16" xfId="0" applyFont="1" applyFill="1" applyBorder="1" applyAlignment="1">
      <alignment wrapText="1"/>
    </xf>
    <xf numFmtId="0" fontId="12" fillId="0" borderId="16" xfId="0" applyFont="1" applyBorder="1" applyProtection="1">
      <protection locked="0"/>
    </xf>
    <xf numFmtId="0" fontId="12" fillId="0" borderId="16" xfId="0" applyFont="1" applyFill="1" applyBorder="1" applyProtection="1">
      <protection locked="0"/>
    </xf>
    <xf numFmtId="0" fontId="12" fillId="0" borderId="16" xfId="0" applyFont="1" applyBorder="1" applyAlignment="1" applyProtection="1">
      <alignment horizontal="center"/>
      <protection locked="0"/>
    </xf>
    <xf numFmtId="0" fontId="4" fillId="9" borderId="16" xfId="2" applyFont="1" applyFill="1" applyBorder="1"/>
    <xf numFmtId="0" fontId="2" fillId="9" borderId="16" xfId="2" applyFill="1" applyBorder="1" applyAlignment="1">
      <alignment vertical="top"/>
    </xf>
    <xf numFmtId="0" fontId="2" fillId="9" borderId="16" xfId="2" applyFill="1" applyBorder="1"/>
    <xf numFmtId="0" fontId="2" fillId="9" borderId="16" xfId="2" applyFill="1" applyBorder="1" applyAlignment="1">
      <alignment horizontal="left"/>
    </xf>
    <xf numFmtId="0" fontId="2" fillId="9" borderId="16" xfId="2" applyFill="1" applyBorder="1" applyAlignment="1"/>
    <xf numFmtId="0" fontId="2" fillId="0" borderId="16" xfId="2" applyBorder="1" applyAlignment="1" applyProtection="1">
      <alignment vertical="top"/>
      <protection locked="0"/>
    </xf>
    <xf numFmtId="11" fontId="12" fillId="10" borderId="16" xfId="1" applyNumberFormat="1" applyFont="1" applyFill="1" applyBorder="1" applyAlignment="1" applyProtection="1">
      <alignment vertical="top"/>
      <protection hidden="1"/>
    </xf>
    <xf numFmtId="0" fontId="12" fillId="10" borderId="16" xfId="0" applyFont="1" applyFill="1" applyBorder="1" applyAlignment="1" applyProtection="1">
      <alignment vertical="top"/>
      <protection hidden="1"/>
    </xf>
    <xf numFmtId="0" fontId="2" fillId="0" borderId="16" xfId="2" applyBorder="1" applyAlignment="1" applyProtection="1">
      <alignment horizontal="center" vertical="top"/>
      <protection locked="0"/>
    </xf>
    <xf numFmtId="0" fontId="2" fillId="0" borderId="16" xfId="2" applyBorder="1" applyAlignment="1" applyProtection="1">
      <alignment vertical="top" wrapText="1"/>
      <protection locked="0"/>
    </xf>
    <xf numFmtId="0" fontId="12" fillId="0" borderId="16" xfId="0" applyFont="1" applyFill="1" applyBorder="1"/>
    <xf numFmtId="0" fontId="12" fillId="0" borderId="16" xfId="0" applyFont="1" applyBorder="1"/>
    <xf numFmtId="0" fontId="4" fillId="9" borderId="16" xfId="2" applyFont="1" applyFill="1" applyBorder="1" applyAlignment="1">
      <alignment vertical="top"/>
    </xf>
    <xf numFmtId="0" fontId="2" fillId="9" borderId="16" xfId="2" applyFill="1" applyBorder="1" applyAlignment="1">
      <alignment horizontal="center" vertical="top"/>
    </xf>
    <xf numFmtId="0" fontId="2" fillId="9" borderId="16" xfId="2" applyFill="1" applyBorder="1" applyAlignment="1">
      <alignment vertical="top" wrapText="1"/>
    </xf>
    <xf numFmtId="0" fontId="2" fillId="0" borderId="16" xfId="2" applyFont="1" applyFill="1" applyBorder="1" applyAlignment="1" applyProtection="1">
      <alignment vertical="top"/>
      <protection locked="0"/>
    </xf>
    <xf numFmtId="0" fontId="2" fillId="0" borderId="16" xfId="2" applyFont="1" applyFill="1" applyBorder="1"/>
    <xf numFmtId="0" fontId="12" fillId="0" borderId="16" xfId="0" applyFont="1" applyBorder="1" applyAlignment="1" applyProtection="1">
      <alignment vertical="top"/>
      <protection locked="0"/>
    </xf>
    <xf numFmtId="0" fontId="2" fillId="0" borderId="16" xfId="2" applyFill="1" applyBorder="1" applyAlignment="1" applyProtection="1">
      <alignment horizontal="center" vertical="top" wrapText="1"/>
      <protection locked="0"/>
    </xf>
    <xf numFmtId="0" fontId="2" fillId="9" borderId="16" xfId="2" applyFont="1" applyFill="1" applyBorder="1" applyAlignment="1">
      <alignment vertical="top"/>
    </xf>
    <xf numFmtId="11" fontId="2" fillId="9" borderId="16" xfId="1" applyNumberFormat="1" applyFont="1" applyFill="1" applyBorder="1" applyAlignment="1" applyProtection="1">
      <alignment vertical="top"/>
      <protection hidden="1"/>
    </xf>
    <xf numFmtId="0" fontId="2" fillId="9" borderId="16" xfId="2" applyFill="1" applyBorder="1" applyAlignment="1" applyProtection="1">
      <alignment vertical="top"/>
      <protection hidden="1"/>
    </xf>
    <xf numFmtId="0" fontId="8" fillId="2" borderId="0" xfId="2" applyFont="1" applyFill="1"/>
    <xf numFmtId="0" fontId="4" fillId="0" borderId="0" xfId="2" applyFont="1"/>
    <xf numFmtId="0" fontId="13" fillId="2" borderId="0" xfId="2" applyFont="1" applyFill="1"/>
    <xf numFmtId="0" fontId="14" fillId="0" borderId="0" xfId="2" applyFont="1" applyFill="1" applyAlignment="1">
      <alignment horizontal="center"/>
    </xf>
    <xf numFmtId="11" fontId="12" fillId="0" borderId="16" xfId="0" applyNumberFormat="1" applyFont="1" applyFill="1" applyBorder="1"/>
    <xf numFmtId="0" fontId="4" fillId="3" borderId="0" xfId="2" applyFont="1" applyFill="1" applyAlignment="1">
      <alignment vertical="top" wrapText="1"/>
    </xf>
    <xf numFmtId="0" fontId="15" fillId="3" borderId="0" xfId="2" applyFont="1" applyFill="1" applyAlignment="1">
      <alignment horizontal="left" vertical="top" wrapText="1"/>
    </xf>
    <xf numFmtId="0" fontId="2" fillId="3" borderId="0" xfId="2" applyFont="1" applyFill="1" applyAlignment="1">
      <alignment horizontal="left" vertical="top" wrapText="1"/>
    </xf>
    <xf numFmtId="0" fontId="2" fillId="3" borderId="0" xfId="2" applyFill="1" applyAlignment="1">
      <alignment horizontal="left" vertical="top" wrapText="1"/>
    </xf>
    <xf numFmtId="0" fontId="2" fillId="3" borderId="0" xfId="2" applyFill="1" applyAlignment="1">
      <alignment vertical="top" wrapText="1"/>
    </xf>
    <xf numFmtId="0" fontId="2" fillId="11" borderId="0" xfId="2" applyFont="1" applyFill="1" applyAlignment="1" applyProtection="1">
      <alignment vertical="top" wrapText="1"/>
      <protection hidden="1"/>
    </xf>
    <xf numFmtId="0" fontId="4" fillId="11" borderId="0" xfId="2" applyFont="1" applyFill="1" applyAlignment="1" applyProtection="1">
      <alignment horizontal="left" vertical="top" wrapText="1"/>
      <protection hidden="1"/>
    </xf>
    <xf numFmtId="0" fontId="4" fillId="11" borderId="0" xfId="2" applyFont="1" applyFill="1" applyAlignment="1" applyProtection="1">
      <alignment horizontal="center" vertical="top" wrapText="1"/>
      <protection hidden="1"/>
    </xf>
    <xf numFmtId="0" fontId="4" fillId="11" borderId="0" xfId="2" applyFont="1" applyFill="1" applyAlignment="1" applyProtection="1">
      <alignment vertical="top" wrapText="1"/>
      <protection hidden="1"/>
    </xf>
    <xf numFmtId="0" fontId="2" fillId="0" borderId="0" xfId="2" applyFont="1" applyFill="1" applyAlignment="1">
      <alignment vertical="top" wrapText="1"/>
    </xf>
    <xf numFmtId="0" fontId="2" fillId="0" borderId="0" xfId="2" applyFont="1" applyFill="1" applyAlignment="1" applyProtection="1">
      <alignment horizontal="left" vertical="top" wrapText="1"/>
      <protection locked="0"/>
    </xf>
    <xf numFmtId="0" fontId="2" fillId="0" borderId="0" xfId="2" applyFill="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2" fillId="0" borderId="0" xfId="2" applyFill="1" applyAlignment="1" applyProtection="1">
      <alignment vertical="top" wrapText="1"/>
      <protection locked="0"/>
    </xf>
    <xf numFmtId="0" fontId="2" fillId="0" borderId="0" xfId="2" applyFill="1" applyProtection="1">
      <protection locked="0"/>
    </xf>
    <xf numFmtId="0" fontId="11" fillId="0" borderId="0" xfId="2" applyFont="1" applyFill="1" applyAlignment="1" applyProtection="1">
      <alignment horizontal="left" vertical="top" wrapText="1"/>
      <protection locked="0"/>
    </xf>
    <xf numFmtId="0" fontId="2" fillId="0" borderId="0" xfId="2" applyFont="1" applyFill="1" applyAlignment="1" applyProtection="1">
      <alignment vertical="top" wrapText="1"/>
      <protection locked="0"/>
    </xf>
    <xf numFmtId="0" fontId="2" fillId="12" borderId="0" xfId="2" applyFont="1" applyFill="1" applyAlignment="1">
      <alignment vertical="top" wrapText="1"/>
    </xf>
    <xf numFmtId="0" fontId="2" fillId="12" borderId="0" xfId="2" applyFont="1" applyFill="1" applyAlignment="1" applyProtection="1">
      <alignment horizontal="left" vertical="top" wrapText="1"/>
      <protection locked="0"/>
    </xf>
    <xf numFmtId="0" fontId="2" fillId="12" borderId="0" xfId="2" applyFill="1" applyAlignment="1" applyProtection="1">
      <alignment horizontal="left" vertical="top" wrapText="1"/>
      <protection locked="0"/>
    </xf>
    <xf numFmtId="0" fontId="12" fillId="12" borderId="0" xfId="0" applyFont="1" applyFill="1" applyAlignment="1" applyProtection="1">
      <alignment horizontal="left" vertical="top" wrapText="1"/>
      <protection locked="0"/>
    </xf>
    <xf numFmtId="0" fontId="2" fillId="12" borderId="0" xfId="2" applyFill="1" applyAlignment="1" applyProtection="1">
      <alignment vertical="top" wrapText="1"/>
      <protection locked="0"/>
    </xf>
    <xf numFmtId="0" fontId="2" fillId="12" borderId="0" xfId="2" applyFont="1" applyFill="1" applyAlignment="1" applyProtection="1">
      <alignment vertical="top" wrapText="1"/>
      <protection locked="0"/>
    </xf>
    <xf numFmtId="0" fontId="2" fillId="12" borderId="0" xfId="2" applyFill="1" applyProtection="1">
      <protection locked="0"/>
    </xf>
    <xf numFmtId="0" fontId="6" fillId="12" borderId="0" xfId="2" applyFont="1" applyFill="1" applyProtection="1">
      <protection locked="0"/>
    </xf>
    <xf numFmtId="49" fontId="2" fillId="0" borderId="0" xfId="2" applyNumberFormat="1" applyFont="1" applyFill="1" applyAlignment="1" applyProtection="1">
      <alignment horizontal="left" vertical="top" wrapText="1"/>
      <protection locked="0"/>
    </xf>
    <xf numFmtId="49" fontId="2" fillId="0" borderId="0" xfId="2" applyNumberFormat="1" applyFill="1" applyAlignment="1" applyProtection="1">
      <alignment horizontal="left" vertical="top" wrapText="1"/>
      <protection locked="0"/>
    </xf>
    <xf numFmtId="49" fontId="12" fillId="0" borderId="0" xfId="0" applyNumberFormat="1" applyFont="1" applyFill="1" applyAlignment="1" applyProtection="1">
      <alignment horizontal="left" vertical="top" wrapText="1"/>
      <protection locked="0"/>
    </xf>
    <xf numFmtId="49" fontId="2" fillId="0" borderId="0" xfId="2" applyNumberFormat="1" applyFill="1" applyAlignment="1" applyProtection="1">
      <alignment vertical="top" wrapText="1"/>
      <protection locked="0"/>
    </xf>
    <xf numFmtId="49" fontId="2" fillId="0" borderId="0" xfId="2" applyNumberFormat="1" applyFill="1" applyProtection="1">
      <protection locked="0"/>
    </xf>
    <xf numFmtId="0" fontId="2" fillId="12" borderId="0" xfId="3" applyFont="1" applyFill="1" applyAlignment="1" applyProtection="1">
      <alignment horizontal="left" vertical="top" wrapText="1"/>
      <protection locked="0"/>
    </xf>
    <xf numFmtId="49" fontId="2" fillId="12" borderId="0" xfId="2" applyNumberFormat="1" applyFont="1" applyFill="1" applyAlignment="1" applyProtection="1">
      <alignment horizontal="left" vertical="top" wrapText="1"/>
      <protection locked="0"/>
    </xf>
    <xf numFmtId="49" fontId="2" fillId="12" borderId="0" xfId="2" applyNumberFormat="1" applyFill="1" applyAlignment="1" applyProtection="1">
      <alignment horizontal="left" vertical="top" wrapText="1"/>
      <protection locked="0"/>
    </xf>
    <xf numFmtId="49" fontId="12" fillId="12" borderId="0" xfId="0" applyNumberFormat="1" applyFont="1" applyFill="1" applyAlignment="1" applyProtection="1">
      <alignment horizontal="left" vertical="top" wrapText="1"/>
      <protection locked="0"/>
    </xf>
    <xf numFmtId="49" fontId="2" fillId="12" borderId="0" xfId="2" applyNumberFormat="1" applyFill="1" applyAlignment="1" applyProtection="1">
      <alignment vertical="top" wrapText="1"/>
      <protection locked="0"/>
    </xf>
    <xf numFmtId="49" fontId="2" fillId="12" borderId="0" xfId="2" applyNumberFormat="1" applyFill="1" applyProtection="1">
      <protection locked="0"/>
    </xf>
    <xf numFmtId="0" fontId="11" fillId="12" borderId="0" xfId="2" applyFont="1" applyFill="1" applyAlignment="1" applyProtection="1">
      <alignment horizontal="left"/>
      <protection locked="0"/>
    </xf>
    <xf numFmtId="0" fontId="2" fillId="0" borderId="0" xfId="2" applyFont="1" applyFill="1" applyAlignment="1">
      <alignment horizontal="left" vertical="top"/>
    </xf>
    <xf numFmtId="0" fontId="12" fillId="0" borderId="0" xfId="0" applyFont="1" applyAlignment="1">
      <alignment horizontal="left" vertical="top"/>
    </xf>
    <xf numFmtId="0" fontId="2" fillId="0" borderId="0" xfId="2" applyFont="1" applyAlignment="1">
      <alignment horizontal="left" vertical="top"/>
    </xf>
    <xf numFmtId="0" fontId="2" fillId="0" borderId="0" xfId="0" applyFont="1" applyFill="1" applyAlignment="1" applyProtection="1">
      <alignment horizontal="left" vertical="top"/>
      <protection locked="0"/>
    </xf>
    <xf numFmtId="0" fontId="16" fillId="0" borderId="0" xfId="3" applyFont="1" applyFill="1" applyAlignment="1" applyProtection="1">
      <alignment horizontal="left" vertical="top"/>
      <protection locked="0"/>
    </xf>
    <xf numFmtId="0" fontId="2" fillId="0" borderId="0" xfId="2" applyFont="1" applyFill="1" applyAlignment="1" applyProtection="1">
      <alignment horizontal="left" vertical="top"/>
      <protection locked="0"/>
    </xf>
    <xf numFmtId="0" fontId="2" fillId="0" borderId="0" xfId="3" applyFont="1" applyFill="1" applyAlignment="1" applyProtection="1">
      <alignment horizontal="left" vertical="top"/>
      <protection locked="0"/>
    </xf>
    <xf numFmtId="49" fontId="2" fillId="0" borderId="0" xfId="2" applyNumberFormat="1" applyFont="1" applyFill="1" applyAlignment="1">
      <alignment horizontal="left" vertical="top" wrapText="1"/>
    </xf>
    <xf numFmtId="49" fontId="12" fillId="0" borderId="0" xfId="0" applyNumberFormat="1" applyFont="1" applyAlignment="1">
      <alignment horizontal="left" vertical="top" wrapText="1"/>
    </xf>
    <xf numFmtId="49" fontId="2" fillId="0" borderId="0" xfId="2" applyNumberFormat="1" applyFont="1" applyAlignment="1">
      <alignment horizontal="left" vertical="top" wrapText="1"/>
    </xf>
    <xf numFmtId="49" fontId="2" fillId="0" borderId="0" xfId="0" applyNumberFormat="1" applyFont="1" applyFill="1" applyAlignment="1" applyProtection="1">
      <alignment horizontal="left" vertical="top" wrapText="1"/>
      <protection locked="0"/>
    </xf>
    <xf numFmtId="49" fontId="16" fillId="0" borderId="0" xfId="3" applyNumberFormat="1" applyFont="1" applyFill="1" applyAlignment="1" applyProtection="1">
      <alignment horizontal="left" vertical="top" wrapText="1"/>
      <protection locked="0"/>
    </xf>
    <xf numFmtId="49" fontId="2" fillId="0" borderId="0" xfId="3" applyNumberFormat="1" applyFont="1" applyFill="1" applyAlignment="1" applyProtection="1">
      <alignment horizontal="left" vertical="top" wrapText="1"/>
      <protection locked="0"/>
    </xf>
    <xf numFmtId="0" fontId="2" fillId="12" borderId="0" xfId="0" applyFont="1" applyFill="1" applyAlignment="1" applyProtection="1">
      <alignment horizontal="left" vertical="top" wrapText="1"/>
      <protection locked="0"/>
    </xf>
    <xf numFmtId="0" fontId="2" fillId="12" borderId="0" xfId="2" applyNumberFormat="1" applyFont="1" applyFill="1" applyAlignment="1" applyProtection="1">
      <alignment horizontal="left" vertical="top" wrapText="1"/>
      <protection locked="0"/>
    </xf>
    <xf numFmtId="0" fontId="6" fillId="12" borderId="0" xfId="2" applyFont="1" applyFill="1" applyAlignment="1" applyProtection="1">
      <alignment horizontal="left" vertical="top" wrapText="1"/>
      <protection locked="0"/>
    </xf>
    <xf numFmtId="0" fontId="6" fillId="12" borderId="0" xfId="2" applyFont="1" applyFill="1" applyAlignment="1" applyProtection="1">
      <alignment vertical="top" wrapText="1"/>
      <protection locked="0"/>
    </xf>
    <xf numFmtId="0" fontId="2" fillId="12" borderId="0" xfId="2" applyFont="1" applyFill="1" applyProtection="1">
      <protection locked="0"/>
    </xf>
    <xf numFmtId="0" fontId="2" fillId="13" borderId="0" xfId="2" applyFill="1" applyAlignment="1">
      <alignment vertical="top" wrapText="1"/>
    </xf>
    <xf numFmtId="0" fontId="2" fillId="13" borderId="0" xfId="2" applyFill="1" applyAlignment="1">
      <alignment horizontal="left" vertical="top" wrapText="1"/>
    </xf>
    <xf numFmtId="0" fontId="8" fillId="0" borderId="0" xfId="2" applyFont="1" applyFill="1" applyAlignment="1">
      <alignment wrapText="1"/>
    </xf>
    <xf numFmtId="0" fontId="2" fillId="0" borderId="0" xfId="2" applyAlignment="1">
      <alignment horizontal="left" vertical="top" wrapText="1"/>
    </xf>
    <xf numFmtId="0" fontId="2" fillId="0" borderId="0" xfId="2" applyAlignment="1">
      <alignment vertical="top" wrapText="1"/>
    </xf>
    <xf numFmtId="0" fontId="4" fillId="0" borderId="0" xfId="2" applyFont="1" applyAlignment="1">
      <alignment vertical="top" wrapText="1"/>
    </xf>
    <xf numFmtId="0" fontId="4" fillId="0" borderId="0" xfId="2" applyFont="1" applyAlignment="1">
      <alignment horizontal="left" vertical="top" wrapText="1"/>
    </xf>
    <xf numFmtId="0" fontId="13" fillId="0" borderId="0" xfId="2" applyFont="1" applyAlignment="1">
      <alignment horizontal="left"/>
    </xf>
    <xf numFmtId="0" fontId="2" fillId="0" borderId="0" xfId="2" applyAlignment="1">
      <alignment horizontal="left"/>
    </xf>
    <xf numFmtId="0" fontId="17" fillId="0" borderId="0" xfId="2" applyFont="1" applyFill="1"/>
    <xf numFmtId="0" fontId="2" fillId="0" borderId="0" xfId="2" applyFont="1" applyAlignment="1">
      <alignment horizontal="left" wrapText="1"/>
    </xf>
    <xf numFmtId="0" fontId="4" fillId="0" borderId="16" xfId="2" applyFont="1" applyBorder="1" applyAlignment="1">
      <alignment horizontal="left"/>
    </xf>
    <xf numFmtId="0" fontId="2" fillId="0" borderId="16" xfId="2" applyFont="1" applyBorder="1" applyAlignment="1">
      <alignment horizontal="left" wrapText="1"/>
    </xf>
    <xf numFmtId="0" fontId="2" fillId="0" borderId="16" xfId="2" applyFont="1" applyBorder="1" applyAlignment="1">
      <alignment horizontal="left"/>
    </xf>
    <xf numFmtId="0" fontId="2" fillId="0" borderId="16" xfId="2" applyFont="1" applyBorder="1"/>
    <xf numFmtId="0" fontId="2" fillId="0" borderId="16" xfId="2" applyBorder="1"/>
    <xf numFmtId="0" fontId="2" fillId="5" borderId="16" xfId="2" applyFont="1" applyFill="1" applyBorder="1" applyAlignment="1">
      <alignment horizontal="left" wrapText="1"/>
    </xf>
    <xf numFmtId="0" fontId="6" fillId="5" borderId="16" xfId="2" applyFont="1" applyFill="1" applyBorder="1" applyAlignment="1">
      <alignment horizontal="left" wrapText="1"/>
    </xf>
    <xf numFmtId="0" fontId="6" fillId="5" borderId="16" xfId="2" applyFont="1" applyFill="1" applyBorder="1" applyAlignment="1">
      <alignment horizontal="left"/>
    </xf>
    <xf numFmtId="0" fontId="2" fillId="5" borderId="16" xfId="2" applyFont="1" applyFill="1" applyBorder="1" applyAlignment="1">
      <alignment horizontal="left"/>
    </xf>
    <xf numFmtId="0" fontId="4" fillId="0" borderId="16" xfId="2" applyFont="1" applyFill="1" applyBorder="1" applyAlignment="1">
      <alignment horizontal="left"/>
    </xf>
    <xf numFmtId="0" fontId="2" fillId="0" borderId="16" xfId="2" applyBorder="1" applyAlignment="1">
      <alignment horizontal="left"/>
    </xf>
    <xf numFmtId="0" fontId="4" fillId="14" borderId="16" xfId="2" applyFont="1" applyFill="1" applyBorder="1" applyAlignment="1">
      <alignment horizontal="left" wrapText="1"/>
    </xf>
    <xf numFmtId="0" fontId="18" fillId="7" borderId="0" xfId="2" applyFont="1" applyFill="1"/>
    <xf numFmtId="0" fontId="2" fillId="7" borderId="0" xfId="2" applyFill="1"/>
    <xf numFmtId="0" fontId="4" fillId="10" borderId="28" xfId="2" applyFont="1" applyFill="1" applyBorder="1" applyAlignment="1">
      <alignment horizontal="center"/>
    </xf>
    <xf numFmtId="0" fontId="19" fillId="0" borderId="28" xfId="2" applyFont="1" applyBorder="1" applyAlignment="1">
      <alignment wrapText="1"/>
    </xf>
    <xf numFmtId="0" fontId="20" fillId="0" borderId="28" xfId="2" applyFont="1" applyBorder="1" applyAlignment="1">
      <alignment wrapText="1"/>
    </xf>
    <xf numFmtId="0" fontId="4" fillId="0" borderId="27" xfId="2" applyFont="1" applyBorder="1" applyAlignment="1">
      <alignment wrapText="1"/>
    </xf>
    <xf numFmtId="0" fontId="4" fillId="0" borderId="0" xfId="2" applyFont="1" applyFill="1" applyBorder="1" applyAlignment="1">
      <alignment wrapText="1"/>
    </xf>
    <xf numFmtId="0" fontId="19" fillId="0" borderId="0" xfId="2" applyFont="1" applyBorder="1" applyAlignment="1">
      <alignment wrapText="1"/>
    </xf>
    <xf numFmtId="0" fontId="18" fillId="0" borderId="0" xfId="0" applyFont="1" applyFill="1"/>
    <xf numFmtId="0" fontId="2" fillId="0" borderId="0" xfId="0" applyFont="1"/>
    <xf numFmtId="0" fontId="4" fillId="0" borderId="19" xfId="0" applyFont="1" applyBorder="1" applyAlignment="1">
      <alignment horizontal="left" vertical="center"/>
    </xf>
    <xf numFmtId="0" fontId="2" fillId="0" borderId="20" xfId="0" applyFont="1" applyBorder="1"/>
    <xf numFmtId="0" fontId="2" fillId="0" borderId="21" xfId="0" applyFont="1" applyBorder="1"/>
    <xf numFmtId="0" fontId="0" fillId="0" borderId="22" xfId="0" applyBorder="1"/>
    <xf numFmtId="0" fontId="4" fillId="0" borderId="0" xfId="0" applyFont="1" applyAlignment="1">
      <alignment wrapText="1"/>
    </xf>
    <xf numFmtId="0" fontId="4" fillId="0" borderId="16"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horizontal="left" vertical="center"/>
    </xf>
    <xf numFmtId="0" fontId="2" fillId="0" borderId="0" xfId="0" applyFont="1" applyBorder="1" applyAlignment="1">
      <alignment vertical="center"/>
    </xf>
    <xf numFmtId="0" fontId="2" fillId="0" borderId="23" xfId="0" applyFont="1" applyBorder="1" applyAlignment="1">
      <alignment vertical="center"/>
    </xf>
    <xf numFmtId="0" fontId="2" fillId="0" borderId="0" xfId="0" applyFont="1" applyAlignment="1">
      <alignment wrapText="1"/>
    </xf>
    <xf numFmtId="0" fontId="0" fillId="0" borderId="24" xfId="0" applyBorder="1"/>
    <xf numFmtId="0" fontId="21" fillId="0" borderId="0" xfId="0" applyFont="1"/>
    <xf numFmtId="0" fontId="18" fillId="0" borderId="0" xfId="0" applyFont="1" applyFill="1" applyBorder="1" applyAlignment="1">
      <alignment horizontal="left"/>
    </xf>
    <xf numFmtId="0" fontId="22" fillId="0" borderId="0" xfId="0" applyFont="1"/>
    <xf numFmtId="0" fontId="0" fillId="0" borderId="9" xfId="0" applyBorder="1"/>
    <xf numFmtId="0" fontId="0" fillId="0" borderId="25" xfId="0" applyBorder="1"/>
    <xf numFmtId="0" fontId="2" fillId="0" borderId="24" xfId="0" applyFont="1" applyBorder="1"/>
    <xf numFmtId="0" fontId="2" fillId="0" borderId="0" xfId="2" applyFill="1" applyBorder="1"/>
    <xf numFmtId="0" fontId="23" fillId="0" borderId="0" xfId="2" applyFont="1" applyFill="1" applyBorder="1"/>
    <xf numFmtId="0" fontId="12" fillId="6" borderId="0" xfId="2" applyFont="1" applyFill="1" applyBorder="1"/>
    <xf numFmtId="0" fontId="24" fillId="0" borderId="0" xfId="2" applyFont="1" applyFill="1" applyBorder="1" applyAlignment="1">
      <alignment horizontal="left"/>
    </xf>
    <xf numFmtId="0" fontId="24" fillId="0" borderId="0" xfId="2" applyFont="1" applyFill="1" applyBorder="1"/>
    <xf numFmtId="0" fontId="23" fillId="0" borderId="22" xfId="2" applyFont="1" applyFill="1" applyBorder="1"/>
    <xf numFmtId="0" fontId="12" fillId="0" borderId="0" xfId="2" applyFont="1" applyFill="1"/>
    <xf numFmtId="0" fontId="25" fillId="0" borderId="0" xfId="2" applyFont="1" applyFill="1"/>
    <xf numFmtId="0" fontId="12" fillId="0" borderId="0" xfId="2" applyFont="1" applyFill="1" applyAlignment="1">
      <alignment horizontal="left"/>
    </xf>
    <xf numFmtId="0" fontId="12" fillId="0" borderId="22" xfId="2" applyFont="1" applyFill="1" applyBorder="1"/>
    <xf numFmtId="0" fontId="24" fillId="0" borderId="9" xfId="2" applyFont="1" applyFill="1" applyBorder="1" applyAlignment="1">
      <alignment horizontal="left"/>
    </xf>
    <xf numFmtId="0" fontId="4" fillId="0" borderId="9" xfId="2" applyFont="1" applyFill="1" applyBorder="1"/>
    <xf numFmtId="0" fontId="12" fillId="0" borderId="9" xfId="2" applyFont="1" applyFill="1" applyBorder="1"/>
    <xf numFmtId="0" fontId="12" fillId="0" borderId="24" xfId="2" applyFont="1" applyFill="1" applyBorder="1"/>
    <xf numFmtId="0" fontId="12" fillId="0" borderId="22" xfId="0" applyFont="1" applyBorder="1"/>
    <xf numFmtId="0" fontId="12" fillId="0" borderId="0" xfId="0" applyFont="1"/>
    <xf numFmtId="0" fontId="2" fillId="0" borderId="0" xfId="2" applyFont="1" applyFill="1"/>
    <xf numFmtId="0" fontId="2" fillId="0" borderId="0" xfId="2" applyFont="1" applyFill="1" applyAlignment="1">
      <alignment horizontal="right"/>
    </xf>
    <xf numFmtId="0" fontId="2" fillId="0" borderId="0" xfId="2" applyFont="1"/>
    <xf numFmtId="0" fontId="9" fillId="0" borderId="0" xfId="2" applyFont="1"/>
    <xf numFmtId="0" fontId="4" fillId="0" borderId="9" xfId="2" applyFont="1" applyBorder="1"/>
    <xf numFmtId="2" fontId="12" fillId="0" borderId="0" xfId="0" applyNumberFormat="1" applyFont="1"/>
    <xf numFmtId="2" fontId="12" fillId="0" borderId="0" xfId="0" applyNumberFormat="1" applyFont="1" applyFill="1" applyBorder="1"/>
    <xf numFmtId="0" fontId="2" fillId="0" borderId="0" xfId="2" applyNumberFormat="1" applyFont="1"/>
    <xf numFmtId="165" fontId="2" fillId="0" borderId="0" xfId="2" applyNumberFormat="1" applyFont="1"/>
    <xf numFmtId="164" fontId="11" fillId="0" borderId="0" xfId="0" applyNumberFormat="1" applyFont="1" applyFill="1" applyBorder="1" applyAlignment="1">
      <alignment horizontal="right" vertical="center"/>
    </xf>
    <xf numFmtId="0" fontId="2" fillId="0" borderId="0" xfId="0" applyFont="1" applyBorder="1"/>
    <xf numFmtId="164" fontId="2" fillId="0" borderId="0" xfId="0" applyNumberFormat="1" applyFont="1"/>
    <xf numFmtId="0" fontId="2" fillId="0" borderId="0" xfId="0" applyFont="1" applyFill="1" applyBorder="1"/>
    <xf numFmtId="0" fontId="16" fillId="0" borderId="0" xfId="3" applyFont="1" applyAlignment="1" applyProtection="1"/>
    <xf numFmtId="0" fontId="2" fillId="0" borderId="10" xfId="2" applyFont="1" applyFill="1" applyBorder="1" applyAlignment="1">
      <alignment horizontal="center" vertical="center" wrapText="1"/>
    </xf>
    <xf numFmtId="0" fontId="14" fillId="0" borderId="0" xfId="2" applyFont="1" applyFill="1" applyAlignment="1">
      <alignment horizontal="center"/>
    </xf>
    <xf numFmtId="3" fontId="1" fillId="0" borderId="0" xfId="0" applyNumberFormat="1" applyFont="1"/>
    <xf numFmtId="0" fontId="14" fillId="0" borderId="0" xfId="2" applyFont="1" applyFill="1" applyAlignment="1">
      <alignment horizontal="center"/>
    </xf>
    <xf numFmtId="0" fontId="12" fillId="6" borderId="0" xfId="0" applyFont="1" applyFill="1"/>
    <xf numFmtId="0" fontId="0" fillId="6" borderId="0" xfId="0" applyFill="1"/>
    <xf numFmtId="0" fontId="12" fillId="0" borderId="0" xfId="0" applyFont="1" applyAlignment="1">
      <alignment horizontal="center"/>
    </xf>
    <xf numFmtId="0" fontId="12" fillId="0" borderId="22" xfId="0" applyFont="1" applyBorder="1" applyAlignment="1">
      <alignment horizontal="center"/>
    </xf>
    <xf numFmtId="49" fontId="2" fillId="0" borderId="0" xfId="2" applyNumberFormat="1" applyFont="1" applyAlignment="1">
      <alignment horizontal="left" vertical="top"/>
    </xf>
    <xf numFmtId="0" fontId="16" fillId="0" borderId="0" xfId="3" applyAlignment="1" applyProtection="1">
      <alignment horizontal="left" vertical="top"/>
    </xf>
    <xf numFmtId="0" fontId="0" fillId="0" borderId="0" xfId="0" applyAlignment="1">
      <alignment horizontal="center"/>
    </xf>
    <xf numFmtId="0" fontId="2" fillId="0" borderId="1" xfId="2" applyFont="1" applyBorder="1" applyAlignment="1" applyProtection="1">
      <protection locked="0"/>
    </xf>
    <xf numFmtId="0" fontId="2" fillId="0" borderId="10" xfId="2" applyFont="1" applyBorder="1" applyAlignment="1" applyProtection="1">
      <protection locked="0"/>
    </xf>
    <xf numFmtId="0" fontId="2" fillId="0" borderId="17" xfId="2" applyFont="1" applyBorder="1" applyAlignment="1" applyProtection="1">
      <protection locked="0"/>
    </xf>
    <xf numFmtId="164" fontId="12" fillId="6" borderId="0" xfId="0" applyNumberFormat="1" applyFont="1" applyFill="1"/>
    <xf numFmtId="11" fontId="12" fillId="10" borderId="16" xfId="0" applyNumberFormat="1" applyFont="1" applyFill="1" applyBorder="1" applyAlignment="1" applyProtection="1">
      <alignment vertical="top"/>
      <protection hidden="1"/>
    </xf>
    <xf numFmtId="0" fontId="4" fillId="0" borderId="0" xfId="2" applyFont="1" applyFill="1" applyBorder="1"/>
    <xf numFmtId="0" fontId="12" fillId="0" borderId="0" xfId="2" applyFont="1" applyFill="1" applyBorder="1"/>
    <xf numFmtId="0" fontId="27" fillId="0" borderId="0" xfId="0" applyFont="1" applyAlignment="1">
      <alignment horizontal="center" vertical="center" wrapText="1"/>
    </xf>
    <xf numFmtId="0" fontId="27" fillId="0" borderId="31" xfId="0" applyFont="1" applyBorder="1" applyAlignment="1">
      <alignment horizontal="center" vertical="center" wrapText="1"/>
    </xf>
    <xf numFmtId="0" fontId="27" fillId="0" borderId="31" xfId="0" applyFont="1" applyBorder="1" applyAlignment="1">
      <alignment horizontal="left" vertical="center" wrapText="1"/>
    </xf>
    <xf numFmtId="166" fontId="12" fillId="0" borderId="0" xfId="0" applyNumberFormat="1" applyFont="1"/>
    <xf numFmtId="0" fontId="0" fillId="0" borderId="5" xfId="0" applyBorder="1"/>
    <xf numFmtId="0" fontId="0" fillId="0" borderId="32" xfId="0" applyBorder="1"/>
    <xf numFmtId="0" fontId="0" fillId="0" borderId="33" xfId="0" applyBorder="1"/>
    <xf numFmtId="0" fontId="27" fillId="0" borderId="0"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0" xfId="0" applyFont="1" applyBorder="1" applyAlignment="1">
      <alignment horizontal="left" vertical="center" wrapText="1"/>
    </xf>
    <xf numFmtId="3" fontId="28" fillId="0" borderId="0" xfId="0" applyNumberFormat="1" applyFont="1" applyBorder="1" applyAlignment="1">
      <alignment horizontal="center" vertical="center" wrapText="1"/>
    </xf>
    <xf numFmtId="0" fontId="28" fillId="0" borderId="0" xfId="0" applyFont="1" applyBorder="1" applyAlignment="1">
      <alignment horizontal="center" vertical="center" wrapText="1"/>
    </xf>
    <xf numFmtId="3" fontId="27" fillId="0" borderId="0" xfId="0" applyNumberFormat="1" applyFont="1" applyBorder="1" applyAlignment="1">
      <alignment horizontal="center" vertical="center" wrapText="1"/>
    </xf>
    <xf numFmtId="0" fontId="29" fillId="0" borderId="0" xfId="0" applyFont="1" applyBorder="1" applyAlignment="1">
      <alignment horizontal="left" vertical="center" wrapText="1"/>
    </xf>
    <xf numFmtId="0" fontId="27" fillId="0" borderId="36" xfId="0" applyFont="1" applyBorder="1" applyAlignment="1">
      <alignment horizontal="center" vertical="center" wrapText="1"/>
    </xf>
    <xf numFmtId="0" fontId="27" fillId="0" borderId="37" xfId="0" applyFont="1" applyBorder="1" applyAlignment="1">
      <alignment horizontal="center" vertical="center" wrapText="1"/>
    </xf>
    <xf numFmtId="0" fontId="0" fillId="0" borderId="12" xfId="0" applyBorder="1"/>
    <xf numFmtId="0" fontId="0" fillId="0" borderId="13" xfId="0" applyBorder="1"/>
    <xf numFmtId="3" fontId="0" fillId="0" borderId="13" xfId="0" applyNumberFormat="1" applyBorder="1"/>
    <xf numFmtId="0" fontId="0" fillId="0" borderId="28" xfId="0" applyBorder="1"/>
    <xf numFmtId="0" fontId="26" fillId="0" borderId="8" xfId="0" applyFont="1" applyBorder="1" applyAlignment="1">
      <alignment horizontal="left" vertical="center" wrapText="1"/>
    </xf>
    <xf numFmtId="0" fontId="26" fillId="0" borderId="0" xfId="0" applyFont="1" applyBorder="1" applyAlignment="1">
      <alignment horizontal="left" vertical="center" wrapText="1"/>
    </xf>
    <xf numFmtId="0" fontId="26" fillId="0" borderId="34"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6" fillId="0" borderId="30"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34" xfId="0" applyFont="1" applyBorder="1" applyAlignment="1">
      <alignment horizontal="left" vertical="center" wrapText="1"/>
    </xf>
    <xf numFmtId="0" fontId="12" fillId="0" borderId="0" xfId="0" applyFont="1" applyFill="1"/>
    <xf numFmtId="3" fontId="12" fillId="6" borderId="0" xfId="0" applyNumberFormat="1" applyFont="1" applyFill="1"/>
    <xf numFmtId="0" fontId="4" fillId="3" borderId="16" xfId="2" applyFont="1" applyFill="1" applyBorder="1" applyAlignment="1">
      <alignment horizontal="center"/>
    </xf>
    <xf numFmtId="0" fontId="30" fillId="15" borderId="39" xfId="4" applyAlignment="1">
      <alignment wrapText="1"/>
    </xf>
    <xf numFmtId="167" fontId="30" fillId="15" borderId="39" xfId="4" applyNumberFormat="1" applyAlignment="1">
      <alignment wrapText="1"/>
    </xf>
    <xf numFmtId="9" fontId="0" fillId="0" borderId="0" xfId="0" applyNumberFormat="1"/>
    <xf numFmtId="0" fontId="30" fillId="15" borderId="39" xfId="4"/>
    <xf numFmtId="10" fontId="30" fillId="15" borderId="39" xfId="4" applyNumberFormat="1"/>
    <xf numFmtId="0" fontId="2" fillId="5" borderId="40" xfId="2" applyFont="1" applyFill="1" applyBorder="1" applyAlignment="1">
      <alignment horizontal="left" vertical="center" wrapText="1"/>
    </xf>
    <xf numFmtId="0" fontId="2" fillId="2" borderId="0" xfId="2" applyFont="1" applyFill="1" applyAlignment="1">
      <alignment horizontal="left" wrapText="1"/>
    </xf>
    <xf numFmtId="0" fontId="2" fillId="2" borderId="0" xfId="2" applyFont="1" applyFill="1" applyAlignment="1">
      <alignment horizontal="left" vertical="center" wrapText="1"/>
    </xf>
    <xf numFmtId="0" fontId="4" fillId="5" borderId="8" xfId="2" applyFont="1" applyFill="1" applyBorder="1" applyAlignment="1">
      <alignment horizontal="center" vertical="center" textRotation="90"/>
    </xf>
    <xf numFmtId="0" fontId="4" fillId="5" borderId="12" xfId="2" applyFont="1" applyFill="1" applyBorder="1" applyAlignment="1">
      <alignment horizontal="center" vertical="center" textRotation="90"/>
    </xf>
    <xf numFmtId="0" fontId="5" fillId="5" borderId="10" xfId="2" applyFont="1" applyFill="1" applyBorder="1" applyAlignment="1">
      <alignment horizontal="left" vertical="center" wrapText="1"/>
    </xf>
    <xf numFmtId="0" fontId="5" fillId="5" borderId="11" xfId="2" applyFont="1" applyFill="1" applyBorder="1" applyAlignment="1">
      <alignment horizontal="left" vertical="center" wrapText="1"/>
    </xf>
    <xf numFmtId="0" fontId="2" fillId="5" borderId="10" xfId="2" applyFont="1" applyFill="1" applyBorder="1" applyAlignment="1">
      <alignment horizontal="left" vertical="center" wrapText="1"/>
    </xf>
    <xf numFmtId="0" fontId="2" fillId="5" borderId="11" xfId="2" applyFont="1" applyFill="1" applyBorder="1" applyAlignment="1">
      <alignment horizontal="left" vertical="center" wrapText="1"/>
    </xf>
    <xf numFmtId="0" fontId="2" fillId="5" borderId="14" xfId="2" applyFont="1" applyFill="1" applyBorder="1" applyAlignment="1">
      <alignment horizontal="left" vertical="center" wrapText="1"/>
    </xf>
    <xf numFmtId="0" fontId="2" fillId="5" borderId="15" xfId="2" applyFont="1" applyFill="1" applyBorder="1" applyAlignment="1">
      <alignment horizontal="left" vertical="center" wrapText="1"/>
    </xf>
    <xf numFmtId="0" fontId="3" fillId="2" borderId="0" xfId="2" applyFont="1" applyFill="1" applyAlignment="1">
      <alignment horizontal="center"/>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2" fillId="3" borderId="2" xfId="2" applyFont="1" applyFill="1" applyBorder="1" applyAlignment="1">
      <alignment horizontal="left" vertical="center" wrapText="1"/>
    </xf>
    <xf numFmtId="0" fontId="2" fillId="3" borderId="3" xfId="2" applyFont="1" applyFill="1" applyBorder="1" applyAlignment="1">
      <alignment horizontal="left" vertical="center" wrapText="1"/>
    </xf>
    <xf numFmtId="0" fontId="2" fillId="3" borderId="4" xfId="2" applyFont="1" applyFill="1" applyBorder="1" applyAlignment="1">
      <alignment horizontal="left" vertical="center" wrapText="1"/>
    </xf>
    <xf numFmtId="0" fontId="4" fillId="4" borderId="5" xfId="2" applyFont="1" applyFill="1" applyBorder="1" applyAlignment="1">
      <alignment horizontal="center" vertical="center" textRotation="90"/>
    </xf>
    <xf numFmtId="0" fontId="4" fillId="4" borderId="8" xfId="2" applyFont="1" applyFill="1" applyBorder="1" applyAlignment="1">
      <alignment horizontal="center" vertical="center" textRotation="90"/>
    </xf>
    <xf numFmtId="0" fontId="2" fillId="4" borderId="6" xfId="2" applyFont="1" applyFill="1" applyBorder="1" applyAlignment="1">
      <alignment horizontal="left" vertical="center" wrapText="1"/>
    </xf>
    <xf numFmtId="0" fontId="2" fillId="4" borderId="7" xfId="2" applyFont="1" applyFill="1" applyBorder="1" applyAlignment="1">
      <alignment horizontal="left" vertical="center" wrapText="1"/>
    </xf>
    <xf numFmtId="0" fontId="2" fillId="4" borderId="10" xfId="2" applyFont="1" applyFill="1" applyBorder="1" applyAlignment="1">
      <alignment horizontal="left" vertical="center" wrapText="1"/>
    </xf>
    <xf numFmtId="0" fontId="2" fillId="4" borderId="11" xfId="2" applyFont="1" applyFill="1" applyBorder="1" applyAlignment="1">
      <alignment horizontal="left" vertical="center" wrapText="1"/>
    </xf>
    <xf numFmtId="0" fontId="2" fillId="9" borderId="16" xfId="2" applyFill="1" applyBorder="1" applyAlignment="1">
      <alignment horizontal="center" vertical="top" wrapText="1"/>
    </xf>
    <xf numFmtId="0" fontId="2" fillId="0" borderId="16" xfId="2" applyFont="1" applyFill="1" applyBorder="1" applyAlignment="1" applyProtection="1">
      <alignment horizontal="left" vertical="top" wrapText="1"/>
      <protection locked="0"/>
    </xf>
    <xf numFmtId="0" fontId="4" fillId="3" borderId="16" xfId="2" applyFont="1" applyFill="1" applyBorder="1" applyAlignment="1">
      <alignment horizontal="center"/>
    </xf>
    <xf numFmtId="0" fontId="2" fillId="0" borderId="16" xfId="0" applyFont="1" applyBorder="1" applyAlignment="1" applyProtection="1">
      <alignment horizontal="left" vertical="top" wrapText="1"/>
      <protection locked="0"/>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2" fillId="0" borderId="1" xfId="2" applyFont="1" applyFill="1" applyBorder="1" applyAlignment="1" applyProtection="1">
      <alignment horizontal="left" vertical="top" wrapText="1"/>
      <protection locked="0"/>
    </xf>
    <xf numFmtId="0" fontId="2" fillId="0" borderId="10" xfId="2" applyFont="1" applyFill="1" applyBorder="1" applyAlignment="1" applyProtection="1">
      <alignment horizontal="left" vertical="top" wrapText="1"/>
      <protection locked="0"/>
    </xf>
    <xf numFmtId="0" fontId="2" fillId="0" borderId="17" xfId="2" applyFont="1" applyFill="1" applyBorder="1" applyAlignment="1" applyProtection="1">
      <alignment horizontal="left" vertical="top" wrapText="1"/>
      <protection locked="0"/>
    </xf>
    <xf numFmtId="0" fontId="4" fillId="3" borderId="1" xfId="2" applyFont="1" applyFill="1" applyBorder="1" applyAlignment="1">
      <alignment horizontal="left" vertical="center"/>
    </xf>
    <xf numFmtId="0" fontId="4" fillId="3" borderId="17" xfId="2" applyFont="1" applyFill="1" applyBorder="1" applyAlignment="1">
      <alignment horizontal="left" vertical="center"/>
    </xf>
    <xf numFmtId="0" fontId="2" fillId="0" borderId="16" xfId="2" applyBorder="1" applyAlignment="1" applyProtection="1">
      <alignment horizontal="center"/>
      <protection locked="0"/>
    </xf>
    <xf numFmtId="0" fontId="4" fillId="3" borderId="1" xfId="2" applyFont="1" applyFill="1" applyBorder="1" applyAlignment="1">
      <alignment horizontal="center"/>
    </xf>
    <xf numFmtId="0" fontId="4" fillId="3" borderId="10" xfId="2" applyFont="1" applyFill="1" applyBorder="1" applyAlignment="1">
      <alignment horizontal="center"/>
    </xf>
    <xf numFmtId="0" fontId="4" fillId="3" borderId="17" xfId="2" applyFont="1" applyFill="1" applyBorder="1" applyAlignment="1">
      <alignment horizontal="center"/>
    </xf>
    <xf numFmtId="0" fontId="2" fillId="9" borderId="1" xfId="2" applyFill="1" applyBorder="1" applyAlignment="1">
      <alignment horizontal="center"/>
    </xf>
    <xf numFmtId="0" fontId="2" fillId="9" borderId="10" xfId="2" applyFill="1" applyBorder="1" applyAlignment="1">
      <alignment horizontal="center"/>
    </xf>
    <xf numFmtId="0" fontId="2" fillId="9" borderId="17" xfId="2" applyFill="1" applyBorder="1" applyAlignment="1">
      <alignment horizontal="center"/>
    </xf>
    <xf numFmtId="0" fontId="2" fillId="0" borderId="16" xfId="2" applyBorder="1" applyAlignment="1" applyProtection="1">
      <alignment horizontal="left"/>
      <protection locked="0"/>
    </xf>
    <xf numFmtId="0" fontId="10" fillId="8" borderId="22" xfId="0" applyFont="1" applyFill="1" applyBorder="1" applyAlignment="1">
      <alignment horizontal="left" vertical="top" wrapText="1" readingOrder="1"/>
    </xf>
    <xf numFmtId="0" fontId="10" fillId="8" borderId="0" xfId="0" applyFont="1" applyFill="1" applyBorder="1" applyAlignment="1">
      <alignment horizontal="left" vertical="top" wrapText="1" readingOrder="1"/>
    </xf>
    <xf numFmtId="0" fontId="10" fillId="8" borderId="23" xfId="0" applyFont="1" applyFill="1" applyBorder="1" applyAlignment="1">
      <alignment horizontal="left" vertical="top" wrapText="1" readingOrder="1"/>
    </xf>
    <xf numFmtId="0" fontId="4" fillId="3" borderId="16" xfId="2" applyFont="1" applyFill="1" applyBorder="1" applyAlignment="1">
      <alignment horizontal="left"/>
    </xf>
    <xf numFmtId="0" fontId="4" fillId="7" borderId="16" xfId="2" applyFont="1" applyFill="1" applyBorder="1" applyAlignment="1" applyProtection="1">
      <alignment horizontal="left"/>
      <protection locked="0"/>
    </xf>
    <xf numFmtId="0" fontId="4" fillId="3" borderId="1" xfId="2" applyFont="1" applyFill="1" applyBorder="1" applyAlignment="1">
      <alignment horizontal="left" vertical="top"/>
    </xf>
    <xf numFmtId="0" fontId="4" fillId="3" borderId="17" xfId="2" applyFont="1" applyFill="1" applyBorder="1" applyAlignment="1">
      <alignment horizontal="left" vertical="top"/>
    </xf>
    <xf numFmtId="0" fontId="4" fillId="0" borderId="1" xfId="2" applyFont="1" applyBorder="1" applyAlignment="1" applyProtection="1">
      <alignment horizontal="left" vertical="top" wrapText="1"/>
      <protection locked="0"/>
    </xf>
    <xf numFmtId="0" fontId="4" fillId="0" borderId="10" xfId="2" applyFont="1" applyBorder="1" applyAlignment="1" applyProtection="1">
      <alignment horizontal="left" vertical="top" wrapText="1"/>
      <protection locked="0"/>
    </xf>
    <xf numFmtId="0" fontId="4" fillId="0" borderId="17" xfId="2" applyFont="1" applyBorder="1" applyAlignment="1" applyProtection="1">
      <alignment horizontal="left" vertical="top" wrapText="1"/>
      <protection locked="0"/>
    </xf>
    <xf numFmtId="0" fontId="2" fillId="0" borderId="1" xfId="2" applyBorder="1" applyAlignment="1" applyProtection="1">
      <alignment horizontal="left"/>
      <protection locked="0"/>
    </xf>
    <xf numFmtId="0" fontId="2" fillId="0" borderId="17" xfId="2" applyBorder="1" applyAlignment="1" applyProtection="1">
      <alignment horizontal="left"/>
      <protection locked="0"/>
    </xf>
    <xf numFmtId="0" fontId="4" fillId="3" borderId="1" xfId="2" applyFont="1" applyFill="1" applyBorder="1" applyAlignment="1">
      <alignment horizontal="left"/>
    </xf>
    <xf numFmtId="0" fontId="4" fillId="3" borderId="17" xfId="2" applyFont="1" applyFill="1" applyBorder="1" applyAlignment="1">
      <alignment horizontal="left"/>
    </xf>
    <xf numFmtId="0" fontId="2" fillId="0" borderId="1" xfId="2" applyFont="1" applyBorder="1" applyAlignment="1" applyProtection="1">
      <alignment horizontal="left"/>
      <protection locked="0"/>
    </xf>
    <xf numFmtId="0" fontId="0" fillId="0" borderId="20" xfId="0" applyNumberFormat="1" applyBorder="1" applyAlignment="1" applyProtection="1">
      <alignment wrapText="1"/>
      <protection locked="0"/>
    </xf>
    <xf numFmtId="0" fontId="4" fillId="0" borderId="1" xfId="0" applyFont="1" applyBorder="1" applyAlignment="1">
      <alignment horizontal="left" vertical="center" wrapText="1"/>
    </xf>
    <xf numFmtId="0" fontId="4" fillId="0" borderId="10" xfId="0" applyFont="1" applyBorder="1" applyAlignment="1">
      <alignment horizontal="left" vertical="center" wrapText="1"/>
    </xf>
    <xf numFmtId="0" fontId="4" fillId="0" borderId="17" xfId="0" applyFont="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9"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2" fillId="0" borderId="24" xfId="0" applyFont="1" applyBorder="1" applyAlignment="1">
      <alignment horizontal="left" wrapText="1"/>
    </xf>
    <xf numFmtId="0" fontId="2" fillId="0" borderId="9" xfId="0" applyFont="1" applyBorder="1" applyAlignment="1">
      <alignment horizontal="left" wrapText="1"/>
    </xf>
    <xf numFmtId="0" fontId="2" fillId="0" borderId="22"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9" xfId="0" applyFont="1" applyBorder="1" applyAlignment="1">
      <alignment horizontal="left" vertical="center" wrapText="1"/>
    </xf>
    <xf numFmtId="0" fontId="2" fillId="0" borderId="25" xfId="0" applyFont="1" applyBorder="1" applyAlignment="1">
      <alignment horizontal="left" vertical="center" wrapText="1"/>
    </xf>
    <xf numFmtId="0" fontId="14" fillId="0" borderId="0" xfId="2" applyFont="1" applyFill="1" applyAlignment="1">
      <alignment horizontal="center"/>
    </xf>
    <xf numFmtId="0" fontId="4" fillId="0" borderId="16" xfId="2" applyFont="1" applyFill="1" applyBorder="1" applyAlignment="1">
      <alignment horizontal="left" wrapText="1"/>
    </xf>
    <xf numFmtId="0" fontId="4" fillId="10" borderId="26" xfId="2" applyFont="1" applyFill="1" applyBorder="1" applyAlignment="1">
      <alignment horizontal="center" wrapText="1"/>
    </xf>
    <xf numFmtId="0" fontId="4" fillId="10" borderId="27" xfId="2" applyFont="1" applyFill="1" applyBorder="1" applyAlignment="1">
      <alignment horizontal="center" wrapText="1"/>
    </xf>
    <xf numFmtId="0" fontId="4" fillId="10" borderId="2" xfId="2" applyFont="1" applyFill="1" applyBorder="1" applyAlignment="1">
      <alignment horizontal="center"/>
    </xf>
    <xf numFmtId="0" fontId="4" fillId="10" borderId="3" xfId="2" applyFont="1" applyFill="1" applyBorder="1" applyAlignment="1">
      <alignment horizontal="center"/>
    </xf>
    <xf numFmtId="0" fontId="4" fillId="10" borderId="4" xfId="2" applyFont="1" applyFill="1" applyBorder="1" applyAlignment="1">
      <alignment horizontal="center"/>
    </xf>
    <xf numFmtId="0" fontId="4" fillId="0" borderId="26" xfId="2" applyFont="1" applyBorder="1" applyAlignment="1">
      <alignment horizontal="center" wrapText="1"/>
    </xf>
    <xf numFmtId="0" fontId="4" fillId="0" borderId="29" xfId="2" applyFont="1" applyBorder="1" applyAlignment="1">
      <alignment horizontal="center" wrapText="1"/>
    </xf>
    <xf numFmtId="0" fontId="4" fillId="0" borderId="27" xfId="2" applyFont="1" applyBorder="1" applyAlignment="1">
      <alignment horizontal="center" wrapText="1"/>
    </xf>
    <xf numFmtId="0" fontId="19" fillId="0" borderId="2" xfId="2" applyFont="1" applyBorder="1" applyAlignment="1">
      <alignment wrapText="1"/>
    </xf>
    <xf numFmtId="0" fontId="19" fillId="0" borderId="4" xfId="2" applyFont="1" applyBorder="1" applyAlignment="1">
      <alignment wrapText="1"/>
    </xf>
    <xf numFmtId="0" fontId="19" fillId="0" borderId="3" xfId="2" applyFont="1" applyBorder="1" applyAlignment="1">
      <alignment wrapText="1"/>
    </xf>
    <xf numFmtId="0" fontId="20" fillId="0" borderId="2" xfId="2" applyFont="1" applyBorder="1" applyAlignment="1">
      <alignment wrapText="1"/>
    </xf>
    <xf numFmtId="0" fontId="20" fillId="0" borderId="4" xfId="2" applyFont="1" applyBorder="1" applyAlignment="1">
      <alignment wrapText="1"/>
    </xf>
    <xf numFmtId="0" fontId="20" fillId="0" borderId="2" xfId="2" applyFont="1" applyBorder="1"/>
    <xf numFmtId="0" fontId="20" fillId="0" borderId="4" xfId="2" applyFont="1" applyBorder="1"/>
    <xf numFmtId="0" fontId="9" fillId="0" borderId="0" xfId="2" applyFont="1" applyAlignment="1">
      <alignment horizontal="center"/>
    </xf>
    <xf numFmtId="0" fontId="4"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5">
    <cellStyle name="Comma" xfId="1" builtinId="3"/>
    <cellStyle name="Hyperlink" xfId="3" builtinId="8"/>
    <cellStyle name="Input" xfId="4" builtinId="20"/>
    <cellStyle name="Normal" xfId="0" builtinId="0"/>
    <cellStyle name="Normal 2" xfId="2"/>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9525</xdr:colOff>
      <xdr:row>33</xdr:row>
      <xdr:rowOff>38100</xdr:rowOff>
    </xdr:from>
    <xdr:to>
      <xdr:col>13</xdr:col>
      <xdr:colOff>0</xdr:colOff>
      <xdr:row>47</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209550</xdr:colOff>
          <xdr:row>16</xdr:row>
          <xdr:rowOff>257175</xdr:rowOff>
        </xdr:to>
        <xdr:sp macro="" textlink="">
          <xdr:nvSpPr>
            <xdr:cNvPr id="2052" name="CheckBox3"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154635</xdr:rowOff>
    </xdr:from>
    <xdr:to>
      <xdr:col>15</xdr:col>
      <xdr:colOff>0</xdr:colOff>
      <xdr:row>29</xdr:row>
      <xdr:rowOff>56308</xdr:rowOff>
    </xdr:to>
    <xdr:grpSp>
      <xdr:nvGrpSpPr>
        <xdr:cNvPr id="58" name="Group 57">
          <a:extLst>
            <a:ext uri="{FF2B5EF4-FFF2-40B4-BE49-F238E27FC236}">
              <a16:creationId xmlns:a16="http://schemas.microsoft.com/office/drawing/2014/main" id="{00000000-0008-0000-0800-00003A000000}"/>
            </a:ext>
          </a:extLst>
        </xdr:cNvPr>
        <xdr:cNvGrpSpPr/>
      </xdr:nvGrpSpPr>
      <xdr:grpSpPr>
        <a:xfrm>
          <a:off x="0" y="154635"/>
          <a:ext cx="9184821" cy="5426173"/>
          <a:chOff x="0" y="154635"/>
          <a:chExt cx="9184821" cy="5426173"/>
        </a:xfrm>
      </xdr:grpSpPr>
      <xdr:grpSp>
        <xdr:nvGrpSpPr>
          <xdr:cNvPr id="2" name="Legend">
            <a:extLst>
              <a:ext uri="{FF2B5EF4-FFF2-40B4-BE49-F238E27FC236}">
                <a16:creationId xmlns:a16="http://schemas.microsoft.com/office/drawing/2014/main" id="{00000000-0008-0000-0800-000002000000}"/>
              </a:ext>
            </a:extLst>
          </xdr:cNvPr>
          <xdr:cNvGrpSpPr/>
        </xdr:nvGrpSpPr>
        <xdr:grpSpPr>
          <a:xfrm>
            <a:off x="2354036" y="4822375"/>
            <a:ext cx="1821248" cy="758433"/>
            <a:chOff x="7457181" y="3134295"/>
            <a:chExt cx="1821248" cy="726993"/>
          </a:xfrm>
        </xdr:grpSpPr>
        <xdr:sp macro="" textlink="">
          <xdr:nvSpPr>
            <xdr:cNvPr id="3" name="LegendBox">
              <a:extLst>
                <a:ext uri="{FF2B5EF4-FFF2-40B4-BE49-F238E27FC236}">
                  <a16:creationId xmlns:a16="http://schemas.microsoft.com/office/drawing/2014/main" id="{00000000-0008-0000-08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0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8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0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7766540" y="3345961"/>
              <a:ext cx="581569" cy="238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Process</a:t>
              </a:r>
            </a:p>
          </xdr:txBody>
        </xdr:sp>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7766540" y="3622753"/>
              <a:ext cx="1511889" cy="238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Upstream Emissions</a:t>
              </a:r>
              <a:r>
                <a:rPr lang="en-US" sz="1000" baseline="0"/>
                <a:t> Data</a:t>
              </a:r>
              <a:endParaRPr lang="en-US" sz="1000"/>
            </a:p>
          </xdr:txBody>
        </xdr:sp>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7457181" y="3134295"/>
              <a:ext cx="380104" cy="238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b="1"/>
                <a:t>Key</a:t>
              </a:r>
            </a:p>
          </xdr:txBody>
        </xdr:sp>
      </xdr:grpSp>
      <xdr:sp macro="" textlink="">
        <xdr:nvSpPr>
          <xdr:cNvPr id="10" name="Reference Flow">
            <a:extLst>
              <a:ext uri="{FF2B5EF4-FFF2-40B4-BE49-F238E27FC236}">
                <a16:creationId xmlns:a16="http://schemas.microsoft.com/office/drawing/2014/main" id="{00000000-0008-0000-0800-00000A000000}"/>
              </a:ext>
            </a:extLst>
          </xdr:cNvPr>
          <xdr:cNvSpPr/>
        </xdr:nvSpPr>
        <xdr:spPr>
          <a:xfrm>
            <a:off x="4337050" y="4699907"/>
            <a:ext cx="230428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Fuel cells</a:t>
            </a:r>
            <a:endParaRPr lang="en-US" sz="1000" baseline="0">
              <a:solidFill>
                <a:schemeClr val="tx1"/>
              </a:solidFill>
              <a:latin typeface="Arial" pitchFamily="34" charset="0"/>
              <a:cs typeface="Arial" pitchFamily="34" charset="0"/>
            </a:endParaRPr>
          </a:p>
        </xdr:txBody>
      </xdr:sp>
      <xdr:cxnSp macro="">
        <xdr:nvCxnSpPr>
          <xdr:cNvPr id="11" name="Straight Arrow Connector Process">
            <a:extLst>
              <a:ext uri="{FF2B5EF4-FFF2-40B4-BE49-F238E27FC236}">
                <a16:creationId xmlns:a16="http://schemas.microsoft.com/office/drawing/2014/main" id="{00000000-0008-0000-0800-00000B000000}"/>
              </a:ext>
            </a:extLst>
          </xdr:cNvPr>
          <xdr:cNvCxnSpPr>
            <a:stCxn id="9" idx="2"/>
            <a:endCxn id="10" idx="0"/>
          </xdr:cNvCxnSpPr>
        </xdr:nvCxnSpPr>
        <xdr:spPr>
          <a:xfrm>
            <a:off x="5484633" y="2748094"/>
            <a:ext cx="4561" cy="1951813"/>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3" name="Reference Flow 1">
            <a:extLst>
              <a:ext uri="{FF2B5EF4-FFF2-40B4-BE49-F238E27FC236}">
                <a16:creationId xmlns:a16="http://schemas.microsoft.com/office/drawing/2014/main" id="{00000000-0008-0000-0800-00000D000000}"/>
              </a:ext>
            </a:extLst>
          </xdr:cNvPr>
          <xdr:cNvSpPr/>
        </xdr:nvSpPr>
        <xdr:spPr>
          <a:xfrm>
            <a:off x="7652657" y="1427226"/>
            <a:ext cx="1532164"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Scrapped materials [solid waste]</a:t>
            </a:r>
            <a:endParaRPr lang="en-US" sz="1000" baseline="0">
              <a:solidFill>
                <a:schemeClr val="tx1"/>
              </a:solidFill>
              <a:latin typeface="Arial" pitchFamily="34" charset="0"/>
              <a:cs typeface="Arial" pitchFamily="34" charset="0"/>
            </a:endParaRPr>
          </a:p>
        </xdr:txBody>
      </xdr:sp>
      <xdr:cxnSp macro="">
        <xdr:nvCxnSpPr>
          <xdr:cNvPr id="14" name="Connector Ref 1">
            <a:extLst>
              <a:ext uri="{FF2B5EF4-FFF2-40B4-BE49-F238E27FC236}">
                <a16:creationId xmlns:a16="http://schemas.microsoft.com/office/drawing/2014/main" id="{00000000-0008-0000-0800-00000E000000}"/>
              </a:ext>
            </a:extLst>
          </xdr:cNvPr>
          <xdr:cNvCxnSpPr>
            <a:stCxn id="12" idx="3"/>
            <a:endCxn id="13" idx="1"/>
          </xdr:cNvCxnSpPr>
        </xdr:nvCxnSpPr>
        <xdr:spPr>
          <a:xfrm>
            <a:off x="7281636" y="1712976"/>
            <a:ext cx="371021"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17" name="Straight Arrow Connector 1">
            <a:extLst>
              <a:ext uri="{FF2B5EF4-FFF2-40B4-BE49-F238E27FC236}">
                <a16:creationId xmlns:a16="http://schemas.microsoft.com/office/drawing/2014/main" id="{00000000-0008-0000-0800-000011000000}"/>
              </a:ext>
            </a:extLst>
          </xdr:cNvPr>
          <xdr:cNvCxnSpPr>
            <a:stCxn id="16" idx="2"/>
            <a:endCxn id="15" idx="1"/>
          </xdr:cNvCxnSpPr>
        </xdr:nvCxnSpPr>
        <xdr:spPr>
          <a:xfrm>
            <a:off x="1403144" y="503204"/>
            <a:ext cx="2166463"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0" name="Straight Arrow Connector 2">
            <a:extLst>
              <a:ext uri="{FF2B5EF4-FFF2-40B4-BE49-F238E27FC236}">
                <a16:creationId xmlns:a16="http://schemas.microsoft.com/office/drawing/2014/main" id="{00000000-0008-0000-0800-000014000000}"/>
              </a:ext>
            </a:extLst>
          </xdr:cNvPr>
          <xdr:cNvCxnSpPr>
            <a:stCxn id="19" idx="2"/>
            <a:endCxn id="18" idx="1"/>
          </xdr:cNvCxnSpPr>
        </xdr:nvCxnSpPr>
        <xdr:spPr>
          <a:xfrm>
            <a:off x="3188339" y="907302"/>
            <a:ext cx="381210"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3" name="Straight Arrow Connector 3">
            <a:extLst>
              <a:ext uri="{FF2B5EF4-FFF2-40B4-BE49-F238E27FC236}">
                <a16:creationId xmlns:a16="http://schemas.microsoft.com/office/drawing/2014/main" id="{00000000-0008-0000-0800-000017000000}"/>
              </a:ext>
            </a:extLst>
          </xdr:cNvPr>
          <xdr:cNvCxnSpPr>
            <a:stCxn id="22" idx="2"/>
            <a:endCxn id="21" idx="1"/>
          </xdr:cNvCxnSpPr>
        </xdr:nvCxnSpPr>
        <xdr:spPr>
          <a:xfrm>
            <a:off x="1403718" y="1311401"/>
            <a:ext cx="2165840"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6" name="Straight Arrow Connector 4">
            <a:extLst>
              <a:ext uri="{FF2B5EF4-FFF2-40B4-BE49-F238E27FC236}">
                <a16:creationId xmlns:a16="http://schemas.microsoft.com/office/drawing/2014/main" id="{00000000-0008-0000-0800-00001A000000}"/>
              </a:ext>
            </a:extLst>
          </xdr:cNvPr>
          <xdr:cNvCxnSpPr>
            <a:stCxn id="25" idx="2"/>
            <a:endCxn id="24" idx="1"/>
          </xdr:cNvCxnSpPr>
        </xdr:nvCxnSpPr>
        <xdr:spPr>
          <a:xfrm>
            <a:off x="3188339" y="1715506"/>
            <a:ext cx="381210"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9" name="Straight Arrow Connector 5">
            <a:extLst>
              <a:ext uri="{FF2B5EF4-FFF2-40B4-BE49-F238E27FC236}">
                <a16:creationId xmlns:a16="http://schemas.microsoft.com/office/drawing/2014/main" id="{00000000-0008-0000-0800-00001D000000}"/>
              </a:ext>
            </a:extLst>
          </xdr:cNvPr>
          <xdr:cNvCxnSpPr>
            <a:stCxn id="28" idx="2"/>
            <a:endCxn id="27" idx="1"/>
          </xdr:cNvCxnSpPr>
        </xdr:nvCxnSpPr>
        <xdr:spPr>
          <a:xfrm>
            <a:off x="1403718" y="2119598"/>
            <a:ext cx="2165840"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6">
            <a:extLst>
              <a:ext uri="{FF2B5EF4-FFF2-40B4-BE49-F238E27FC236}">
                <a16:creationId xmlns:a16="http://schemas.microsoft.com/office/drawing/2014/main" id="{00000000-0008-0000-0800-000020000000}"/>
              </a:ext>
            </a:extLst>
          </xdr:cNvPr>
          <xdr:cNvCxnSpPr>
            <a:stCxn id="31" idx="2"/>
            <a:endCxn id="30" idx="1"/>
          </xdr:cNvCxnSpPr>
        </xdr:nvCxnSpPr>
        <xdr:spPr>
          <a:xfrm>
            <a:off x="3188339" y="2523698"/>
            <a:ext cx="381210"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35" name="Straight Arrow Connector 7">
            <a:extLst>
              <a:ext uri="{FF2B5EF4-FFF2-40B4-BE49-F238E27FC236}">
                <a16:creationId xmlns:a16="http://schemas.microsoft.com/office/drawing/2014/main" id="{00000000-0008-0000-0800-000023000000}"/>
              </a:ext>
            </a:extLst>
          </xdr:cNvPr>
          <xdr:cNvCxnSpPr>
            <a:stCxn id="34" idx="2"/>
            <a:endCxn id="33" idx="1"/>
          </xdr:cNvCxnSpPr>
        </xdr:nvCxnSpPr>
        <xdr:spPr>
          <a:xfrm>
            <a:off x="1403718" y="2927793"/>
            <a:ext cx="2165840"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38" name="Straight Arrow Connector 8">
            <a:extLst>
              <a:ext uri="{FF2B5EF4-FFF2-40B4-BE49-F238E27FC236}">
                <a16:creationId xmlns:a16="http://schemas.microsoft.com/office/drawing/2014/main" id="{00000000-0008-0000-0800-000026000000}"/>
              </a:ext>
            </a:extLst>
          </xdr:cNvPr>
          <xdr:cNvCxnSpPr>
            <a:stCxn id="37" idx="2"/>
            <a:endCxn id="36" idx="1"/>
          </xdr:cNvCxnSpPr>
        </xdr:nvCxnSpPr>
        <xdr:spPr>
          <a:xfrm>
            <a:off x="3188339" y="4134717"/>
            <a:ext cx="381210"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41" name="Straight Arrow Connector 9">
            <a:extLst>
              <a:ext uri="{FF2B5EF4-FFF2-40B4-BE49-F238E27FC236}">
                <a16:creationId xmlns:a16="http://schemas.microsoft.com/office/drawing/2014/main" id="{00000000-0008-0000-0800-000029000000}"/>
              </a:ext>
            </a:extLst>
          </xdr:cNvPr>
          <xdr:cNvCxnSpPr>
            <a:stCxn id="40" idx="2"/>
            <a:endCxn id="39" idx="1"/>
          </xdr:cNvCxnSpPr>
        </xdr:nvCxnSpPr>
        <xdr:spPr>
          <a:xfrm>
            <a:off x="1403718" y="3722385"/>
            <a:ext cx="2165840"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8" name="Boundary Box">
            <a:extLst>
              <a:ext uri="{FF2B5EF4-FFF2-40B4-BE49-F238E27FC236}">
                <a16:creationId xmlns:a16="http://schemas.microsoft.com/office/drawing/2014/main" id="{00000000-0008-0000-0800-000008000000}"/>
              </a:ext>
            </a:extLst>
          </xdr:cNvPr>
          <xdr:cNvSpPr/>
        </xdr:nvSpPr>
        <xdr:spPr>
          <a:xfrm>
            <a:off x="3569607" y="304800"/>
            <a:ext cx="3676558" cy="4035879"/>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effectLst/>
                <a:latin typeface="Arial" pitchFamily="34" charset="0"/>
                <a:ea typeface="+mn-ea"/>
                <a:cs typeface="Arial" pitchFamily="34" charset="0"/>
              </a:rPr>
              <a:t>Solid oxide fuel cell (SOFC) Manufacture: System Boundary</a:t>
            </a:r>
          </a:p>
        </xdr:txBody>
      </xdr:sp>
      <xdr:sp macro="" textlink="">
        <xdr:nvSpPr>
          <xdr:cNvPr id="9" name="Process">
            <a:extLst>
              <a:ext uri="{FF2B5EF4-FFF2-40B4-BE49-F238E27FC236}">
                <a16:creationId xmlns:a16="http://schemas.microsoft.com/office/drawing/2014/main" id="{00000000-0008-0000-0800-000009000000}"/>
              </a:ext>
            </a:extLst>
          </xdr:cNvPr>
          <xdr:cNvSpPr/>
        </xdr:nvSpPr>
        <xdr:spPr>
          <a:xfrm>
            <a:off x="4334974" y="1066800"/>
            <a:ext cx="2299317"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ysClr val="windowText" lastClr="000000"/>
                </a:solidFill>
                <a:latin typeface="Arial" pitchFamily="34" charset="0"/>
                <a:cs typeface="Arial" pitchFamily="34" charset="0"/>
              </a:rPr>
              <a:t>Calculates energy and material inputs associated with manufacturing solid oxide fuel cells (SOFC), excluding upstream production of materials</a:t>
            </a:r>
          </a:p>
        </xdr:txBody>
      </xdr:sp>
      <xdr:sp macro="" textlink="">
        <xdr:nvSpPr>
          <xdr:cNvPr id="12" name="LinkRef 1">
            <a:extLst>
              <a:ext uri="{FF2B5EF4-FFF2-40B4-BE49-F238E27FC236}">
                <a16:creationId xmlns:a16="http://schemas.microsoft.com/office/drawing/2014/main" id="{00000000-0008-0000-0800-00000C000000}"/>
              </a:ext>
            </a:extLst>
          </xdr:cNvPr>
          <xdr:cNvSpPr/>
        </xdr:nvSpPr>
        <xdr:spPr>
          <a:xfrm>
            <a:off x="7268880" y="304800"/>
            <a:ext cx="12756" cy="281635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nvGrpSpPr>
          <xdr:cNvPr id="46" name="Group 45">
            <a:extLst>
              <a:ext uri="{FF2B5EF4-FFF2-40B4-BE49-F238E27FC236}">
                <a16:creationId xmlns:a16="http://schemas.microsoft.com/office/drawing/2014/main" id="{00000000-0008-0000-0800-00002E000000}"/>
              </a:ext>
            </a:extLst>
          </xdr:cNvPr>
          <xdr:cNvGrpSpPr/>
        </xdr:nvGrpSpPr>
        <xdr:grpSpPr>
          <a:xfrm>
            <a:off x="0" y="154635"/>
            <a:ext cx="3582363" cy="697138"/>
            <a:chOff x="0" y="154635"/>
            <a:chExt cx="3568756" cy="697138"/>
          </a:xfrm>
        </xdr:grpSpPr>
        <xdr:sp macro="" textlink="">
          <xdr:nvSpPr>
            <xdr:cNvPr id="16" name="Upstream Emssion Data 1">
              <a:extLst>
                <a:ext uri="{FF2B5EF4-FFF2-40B4-BE49-F238E27FC236}">
                  <a16:creationId xmlns:a16="http://schemas.microsoft.com/office/drawing/2014/main" id="{00000000-0008-0000-0800-000010000000}"/>
                </a:ext>
              </a:extLst>
            </xdr:cNvPr>
            <xdr:cNvSpPr/>
          </xdr:nvSpPr>
          <xdr:spPr>
            <a:xfrm>
              <a:off x="0" y="154635"/>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Electricity</a:t>
              </a:r>
            </a:p>
          </xdr:txBody>
        </xdr:sp>
        <xdr:sp macro="" textlink="">
          <xdr:nvSpPr>
            <xdr:cNvPr id="15" name="Link 1">
              <a:extLst>
                <a:ext uri="{FF2B5EF4-FFF2-40B4-BE49-F238E27FC236}">
                  <a16:creationId xmlns:a16="http://schemas.microsoft.com/office/drawing/2014/main" id="{00000000-0008-0000-0800-00000F000000}"/>
                </a:ext>
              </a:extLst>
            </xdr:cNvPr>
            <xdr:cNvSpPr/>
          </xdr:nvSpPr>
          <xdr:spPr>
            <a:xfrm>
              <a:off x="3556000" y="362387"/>
              <a:ext cx="12756" cy="28163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47" name="Group 46">
            <a:extLst>
              <a:ext uri="{FF2B5EF4-FFF2-40B4-BE49-F238E27FC236}">
                <a16:creationId xmlns:a16="http://schemas.microsoft.com/office/drawing/2014/main" id="{00000000-0008-0000-0800-00002F000000}"/>
              </a:ext>
            </a:extLst>
          </xdr:cNvPr>
          <xdr:cNvGrpSpPr/>
        </xdr:nvGrpSpPr>
        <xdr:grpSpPr>
          <a:xfrm>
            <a:off x="1783443" y="558733"/>
            <a:ext cx="1798920" cy="697138"/>
            <a:chOff x="1778000" y="436270"/>
            <a:chExt cx="1790756" cy="697138"/>
          </a:xfrm>
        </xdr:grpSpPr>
        <xdr:sp macro="" textlink="">
          <xdr:nvSpPr>
            <xdr:cNvPr id="19" name="Upstream Emssion Data 2">
              <a:extLst>
                <a:ext uri="{FF2B5EF4-FFF2-40B4-BE49-F238E27FC236}">
                  <a16:creationId xmlns:a16="http://schemas.microsoft.com/office/drawing/2014/main" id="{00000000-0008-0000-0800-000013000000}"/>
                </a:ext>
              </a:extLst>
            </xdr:cNvPr>
            <xdr:cNvSpPr/>
          </xdr:nvSpPr>
          <xdr:spPr>
            <a:xfrm>
              <a:off x="1778000" y="436270"/>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Chrome alloy</a:t>
              </a:r>
            </a:p>
          </xdr:txBody>
        </xdr:sp>
        <xdr:sp macro="" textlink="">
          <xdr:nvSpPr>
            <xdr:cNvPr id="18" name="Link 2">
              <a:extLst>
                <a:ext uri="{FF2B5EF4-FFF2-40B4-BE49-F238E27FC236}">
                  <a16:creationId xmlns:a16="http://schemas.microsoft.com/office/drawing/2014/main" id="{00000000-0008-0000-0800-000012000000}"/>
                </a:ext>
              </a:extLst>
            </xdr:cNvPr>
            <xdr:cNvSpPr/>
          </xdr:nvSpPr>
          <xdr:spPr>
            <a:xfrm>
              <a:off x="3556000" y="644022"/>
              <a:ext cx="12756" cy="28163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48" name="Group 47">
            <a:extLst>
              <a:ext uri="{FF2B5EF4-FFF2-40B4-BE49-F238E27FC236}">
                <a16:creationId xmlns:a16="http://schemas.microsoft.com/office/drawing/2014/main" id="{00000000-0008-0000-0800-000030000000}"/>
              </a:ext>
            </a:extLst>
          </xdr:cNvPr>
          <xdr:cNvGrpSpPr/>
        </xdr:nvGrpSpPr>
        <xdr:grpSpPr>
          <a:xfrm>
            <a:off x="0" y="962832"/>
            <a:ext cx="3582363" cy="697138"/>
            <a:chOff x="0" y="717906"/>
            <a:chExt cx="3568756" cy="697138"/>
          </a:xfrm>
        </xdr:grpSpPr>
        <xdr:sp macro="" textlink="">
          <xdr:nvSpPr>
            <xdr:cNvPr id="22" name="Upstream Emssion Data 3">
              <a:extLst>
                <a:ext uri="{FF2B5EF4-FFF2-40B4-BE49-F238E27FC236}">
                  <a16:creationId xmlns:a16="http://schemas.microsoft.com/office/drawing/2014/main" id="{00000000-0008-0000-0800-000016000000}"/>
                </a:ext>
              </a:extLst>
            </xdr:cNvPr>
            <xdr:cNvSpPr/>
          </xdr:nvSpPr>
          <xdr:spPr>
            <a:xfrm>
              <a:off x="0" y="717906"/>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steel</a:t>
              </a:r>
            </a:p>
          </xdr:txBody>
        </xdr:sp>
        <xdr:sp macro="" textlink="">
          <xdr:nvSpPr>
            <xdr:cNvPr id="21" name="Link 3">
              <a:extLst>
                <a:ext uri="{FF2B5EF4-FFF2-40B4-BE49-F238E27FC236}">
                  <a16:creationId xmlns:a16="http://schemas.microsoft.com/office/drawing/2014/main" id="{00000000-0008-0000-0800-000015000000}"/>
                </a:ext>
              </a:extLst>
            </xdr:cNvPr>
            <xdr:cNvSpPr/>
          </xdr:nvSpPr>
          <xdr:spPr>
            <a:xfrm>
              <a:off x="3556000" y="925657"/>
              <a:ext cx="12756" cy="281636"/>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49" name="Group 48">
            <a:extLst>
              <a:ext uri="{FF2B5EF4-FFF2-40B4-BE49-F238E27FC236}">
                <a16:creationId xmlns:a16="http://schemas.microsoft.com/office/drawing/2014/main" id="{00000000-0008-0000-0800-000031000000}"/>
              </a:ext>
            </a:extLst>
          </xdr:cNvPr>
          <xdr:cNvGrpSpPr/>
        </xdr:nvGrpSpPr>
        <xdr:grpSpPr>
          <a:xfrm>
            <a:off x="1783443" y="1366937"/>
            <a:ext cx="1798920" cy="697138"/>
            <a:chOff x="1778000" y="999541"/>
            <a:chExt cx="1790756" cy="697138"/>
          </a:xfrm>
        </xdr:grpSpPr>
        <xdr:sp macro="" textlink="">
          <xdr:nvSpPr>
            <xdr:cNvPr id="25" name="Upstream Emssion Data 4">
              <a:extLst>
                <a:ext uri="{FF2B5EF4-FFF2-40B4-BE49-F238E27FC236}">
                  <a16:creationId xmlns:a16="http://schemas.microsoft.com/office/drawing/2014/main" id="{00000000-0008-0000-0800-000019000000}"/>
                </a:ext>
              </a:extLst>
            </xdr:cNvPr>
            <xdr:cNvSpPr/>
          </xdr:nvSpPr>
          <xdr:spPr>
            <a:xfrm>
              <a:off x="1778000" y="999541"/>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insulation</a:t>
              </a:r>
            </a:p>
          </xdr:txBody>
        </xdr:sp>
        <xdr:sp macro="" textlink="">
          <xdr:nvSpPr>
            <xdr:cNvPr id="24" name="Link 4">
              <a:extLst>
                <a:ext uri="{FF2B5EF4-FFF2-40B4-BE49-F238E27FC236}">
                  <a16:creationId xmlns:a16="http://schemas.microsoft.com/office/drawing/2014/main" id="{00000000-0008-0000-0800-000018000000}"/>
                </a:ext>
              </a:extLst>
            </xdr:cNvPr>
            <xdr:cNvSpPr/>
          </xdr:nvSpPr>
          <xdr:spPr>
            <a:xfrm>
              <a:off x="3556000" y="1207293"/>
              <a:ext cx="12756" cy="28163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50" name="Group 49">
            <a:extLst>
              <a:ext uri="{FF2B5EF4-FFF2-40B4-BE49-F238E27FC236}">
                <a16:creationId xmlns:a16="http://schemas.microsoft.com/office/drawing/2014/main" id="{00000000-0008-0000-0800-000032000000}"/>
              </a:ext>
            </a:extLst>
          </xdr:cNvPr>
          <xdr:cNvGrpSpPr/>
        </xdr:nvGrpSpPr>
        <xdr:grpSpPr>
          <a:xfrm>
            <a:off x="0" y="1771029"/>
            <a:ext cx="3582363" cy="697138"/>
            <a:chOff x="0" y="1281176"/>
            <a:chExt cx="3568756" cy="697138"/>
          </a:xfrm>
        </xdr:grpSpPr>
        <xdr:sp macro="" textlink="">
          <xdr:nvSpPr>
            <xdr:cNvPr id="28" name="Upstream Emssion Data 5">
              <a:extLst>
                <a:ext uri="{FF2B5EF4-FFF2-40B4-BE49-F238E27FC236}">
                  <a16:creationId xmlns:a16="http://schemas.microsoft.com/office/drawing/2014/main" id="{00000000-0008-0000-0800-00001C000000}"/>
                </a:ext>
              </a:extLst>
            </xdr:cNvPr>
            <xdr:cNvSpPr/>
          </xdr:nvSpPr>
          <xdr:spPr>
            <a:xfrm>
              <a:off x="0" y="1281176"/>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nickel oxide</a:t>
              </a:r>
            </a:p>
          </xdr:txBody>
        </xdr:sp>
        <xdr:sp macro="" textlink="">
          <xdr:nvSpPr>
            <xdr:cNvPr id="27" name="Link 5">
              <a:extLst>
                <a:ext uri="{FF2B5EF4-FFF2-40B4-BE49-F238E27FC236}">
                  <a16:creationId xmlns:a16="http://schemas.microsoft.com/office/drawing/2014/main" id="{00000000-0008-0000-0800-00001B000000}"/>
                </a:ext>
              </a:extLst>
            </xdr:cNvPr>
            <xdr:cNvSpPr/>
          </xdr:nvSpPr>
          <xdr:spPr>
            <a:xfrm>
              <a:off x="3556000" y="1488928"/>
              <a:ext cx="12756" cy="28163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51" name="Group 50">
            <a:extLst>
              <a:ext uri="{FF2B5EF4-FFF2-40B4-BE49-F238E27FC236}">
                <a16:creationId xmlns:a16="http://schemas.microsoft.com/office/drawing/2014/main" id="{00000000-0008-0000-0800-000033000000}"/>
              </a:ext>
            </a:extLst>
          </xdr:cNvPr>
          <xdr:cNvGrpSpPr/>
        </xdr:nvGrpSpPr>
        <xdr:grpSpPr>
          <a:xfrm>
            <a:off x="1783443" y="2175129"/>
            <a:ext cx="1798920" cy="697138"/>
            <a:chOff x="1778000" y="1562811"/>
            <a:chExt cx="1790756" cy="697138"/>
          </a:xfrm>
        </xdr:grpSpPr>
        <xdr:sp macro="" textlink="">
          <xdr:nvSpPr>
            <xdr:cNvPr id="31" name="Upstream Emssion Data 6">
              <a:extLst>
                <a:ext uri="{FF2B5EF4-FFF2-40B4-BE49-F238E27FC236}">
                  <a16:creationId xmlns:a16="http://schemas.microsoft.com/office/drawing/2014/main" id="{00000000-0008-0000-0800-00001F000000}"/>
                </a:ext>
              </a:extLst>
            </xdr:cNvPr>
            <xdr:cNvSpPr/>
          </xdr:nvSpPr>
          <xdr:spPr>
            <a:xfrm>
              <a:off x="1778000" y="1562811"/>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lanthanum strontium manganite input [material]</a:t>
              </a:r>
            </a:p>
          </xdr:txBody>
        </xdr:sp>
        <xdr:sp macro="" textlink="">
          <xdr:nvSpPr>
            <xdr:cNvPr id="30" name="Link 6">
              <a:extLst>
                <a:ext uri="{FF2B5EF4-FFF2-40B4-BE49-F238E27FC236}">
                  <a16:creationId xmlns:a16="http://schemas.microsoft.com/office/drawing/2014/main" id="{00000000-0008-0000-0800-00001E000000}"/>
                </a:ext>
              </a:extLst>
            </xdr:cNvPr>
            <xdr:cNvSpPr/>
          </xdr:nvSpPr>
          <xdr:spPr>
            <a:xfrm>
              <a:off x="3556000" y="1770563"/>
              <a:ext cx="12756" cy="28163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52" name="Group 51">
            <a:extLst>
              <a:ext uri="{FF2B5EF4-FFF2-40B4-BE49-F238E27FC236}">
                <a16:creationId xmlns:a16="http://schemas.microsoft.com/office/drawing/2014/main" id="{00000000-0008-0000-0800-000034000000}"/>
              </a:ext>
            </a:extLst>
          </xdr:cNvPr>
          <xdr:cNvGrpSpPr/>
        </xdr:nvGrpSpPr>
        <xdr:grpSpPr>
          <a:xfrm>
            <a:off x="0" y="2579224"/>
            <a:ext cx="3582363" cy="697138"/>
            <a:chOff x="0" y="1844446"/>
            <a:chExt cx="3568756" cy="697138"/>
          </a:xfrm>
        </xdr:grpSpPr>
        <xdr:sp macro="" textlink="">
          <xdr:nvSpPr>
            <xdr:cNvPr id="34" name="Upstream Emssion Data 7">
              <a:extLst>
                <a:ext uri="{FF2B5EF4-FFF2-40B4-BE49-F238E27FC236}">
                  <a16:creationId xmlns:a16="http://schemas.microsoft.com/office/drawing/2014/main" id="{00000000-0008-0000-0800-000022000000}"/>
                </a:ext>
              </a:extLst>
            </xdr:cNvPr>
            <xdr:cNvSpPr/>
          </xdr:nvSpPr>
          <xdr:spPr>
            <a:xfrm>
              <a:off x="0" y="1844446"/>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yttria-stabilized zirconia input </a:t>
              </a:r>
            </a:p>
          </xdr:txBody>
        </xdr:sp>
        <xdr:sp macro="" textlink="">
          <xdr:nvSpPr>
            <xdr:cNvPr id="33" name="Link 7">
              <a:extLst>
                <a:ext uri="{FF2B5EF4-FFF2-40B4-BE49-F238E27FC236}">
                  <a16:creationId xmlns:a16="http://schemas.microsoft.com/office/drawing/2014/main" id="{00000000-0008-0000-0800-000021000000}"/>
                </a:ext>
              </a:extLst>
            </xdr:cNvPr>
            <xdr:cNvSpPr/>
          </xdr:nvSpPr>
          <xdr:spPr>
            <a:xfrm>
              <a:off x="3556000" y="2052198"/>
              <a:ext cx="12756" cy="28163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53" name="Group 52">
            <a:extLst>
              <a:ext uri="{FF2B5EF4-FFF2-40B4-BE49-F238E27FC236}">
                <a16:creationId xmlns:a16="http://schemas.microsoft.com/office/drawing/2014/main" id="{00000000-0008-0000-0800-000035000000}"/>
              </a:ext>
            </a:extLst>
          </xdr:cNvPr>
          <xdr:cNvGrpSpPr/>
        </xdr:nvGrpSpPr>
        <xdr:grpSpPr>
          <a:xfrm>
            <a:off x="1783443" y="3786148"/>
            <a:ext cx="1798920" cy="697138"/>
            <a:chOff x="1778000" y="2126082"/>
            <a:chExt cx="1790756" cy="697138"/>
          </a:xfrm>
        </xdr:grpSpPr>
        <xdr:sp macro="" textlink="">
          <xdr:nvSpPr>
            <xdr:cNvPr id="37" name="Upstream Emssion Data 8">
              <a:extLst>
                <a:ext uri="{FF2B5EF4-FFF2-40B4-BE49-F238E27FC236}">
                  <a16:creationId xmlns:a16="http://schemas.microsoft.com/office/drawing/2014/main" id="{00000000-0008-0000-0800-000025000000}"/>
                </a:ext>
              </a:extLst>
            </xdr:cNvPr>
            <xdr:cNvSpPr/>
          </xdr:nvSpPr>
          <xdr:spPr>
            <a:xfrm>
              <a:off x="1778000" y="2126082"/>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binder input </a:t>
              </a:r>
            </a:p>
          </xdr:txBody>
        </xdr:sp>
        <xdr:sp macro="" textlink="">
          <xdr:nvSpPr>
            <xdr:cNvPr id="36" name="Link 8">
              <a:extLst>
                <a:ext uri="{FF2B5EF4-FFF2-40B4-BE49-F238E27FC236}">
                  <a16:creationId xmlns:a16="http://schemas.microsoft.com/office/drawing/2014/main" id="{00000000-0008-0000-0800-000024000000}"/>
                </a:ext>
              </a:extLst>
            </xdr:cNvPr>
            <xdr:cNvSpPr/>
          </xdr:nvSpPr>
          <xdr:spPr>
            <a:xfrm>
              <a:off x="3556000" y="2333834"/>
              <a:ext cx="12756" cy="28163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54" name="Group 53">
            <a:extLst>
              <a:ext uri="{FF2B5EF4-FFF2-40B4-BE49-F238E27FC236}">
                <a16:creationId xmlns:a16="http://schemas.microsoft.com/office/drawing/2014/main" id="{00000000-0008-0000-0800-000036000000}"/>
              </a:ext>
            </a:extLst>
          </xdr:cNvPr>
          <xdr:cNvGrpSpPr/>
        </xdr:nvGrpSpPr>
        <xdr:grpSpPr>
          <a:xfrm>
            <a:off x="0" y="3373816"/>
            <a:ext cx="3582363" cy="697138"/>
            <a:chOff x="0" y="2407717"/>
            <a:chExt cx="3568756" cy="697138"/>
          </a:xfrm>
        </xdr:grpSpPr>
        <xdr:sp macro="" textlink="">
          <xdr:nvSpPr>
            <xdr:cNvPr id="40" name="Upstream Emssion Data 9">
              <a:extLst>
                <a:ext uri="{FF2B5EF4-FFF2-40B4-BE49-F238E27FC236}">
                  <a16:creationId xmlns:a16="http://schemas.microsoft.com/office/drawing/2014/main" id="{00000000-0008-0000-0800-000028000000}"/>
                </a:ext>
              </a:extLst>
            </xdr:cNvPr>
            <xdr:cNvSpPr/>
          </xdr:nvSpPr>
          <xdr:spPr>
            <a:xfrm>
              <a:off x="0" y="2407717"/>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solvent input </a:t>
              </a:r>
            </a:p>
          </xdr:txBody>
        </xdr:sp>
        <xdr:sp macro="" textlink="">
          <xdr:nvSpPr>
            <xdr:cNvPr id="39" name="Link 9">
              <a:extLst>
                <a:ext uri="{FF2B5EF4-FFF2-40B4-BE49-F238E27FC236}">
                  <a16:creationId xmlns:a16="http://schemas.microsoft.com/office/drawing/2014/main" id="{00000000-0008-0000-0800-000027000000}"/>
                </a:ext>
              </a:extLst>
            </xdr:cNvPr>
            <xdr:cNvSpPr/>
          </xdr:nvSpPr>
          <xdr:spPr>
            <a:xfrm>
              <a:off x="3556000" y="2615469"/>
              <a:ext cx="12756" cy="28163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55" name="Group 54">
            <a:extLst>
              <a:ext uri="{FF2B5EF4-FFF2-40B4-BE49-F238E27FC236}">
                <a16:creationId xmlns:a16="http://schemas.microsoft.com/office/drawing/2014/main" id="{00000000-0008-0000-0800-000037000000}"/>
              </a:ext>
            </a:extLst>
          </xdr:cNvPr>
          <xdr:cNvGrpSpPr/>
        </xdr:nvGrpSpPr>
        <xdr:grpSpPr>
          <a:xfrm>
            <a:off x="1783443" y="2975102"/>
            <a:ext cx="1798920" cy="697138"/>
            <a:chOff x="1778000" y="2689352"/>
            <a:chExt cx="1790756" cy="697138"/>
          </a:xfrm>
        </xdr:grpSpPr>
        <xdr:sp macro="" textlink="">
          <xdr:nvSpPr>
            <xdr:cNvPr id="42" name="Link 10">
              <a:extLst>
                <a:ext uri="{FF2B5EF4-FFF2-40B4-BE49-F238E27FC236}">
                  <a16:creationId xmlns:a16="http://schemas.microsoft.com/office/drawing/2014/main" id="{00000000-0008-0000-0800-00002A000000}"/>
                </a:ext>
              </a:extLst>
            </xdr:cNvPr>
            <xdr:cNvSpPr/>
          </xdr:nvSpPr>
          <xdr:spPr>
            <a:xfrm>
              <a:off x="3556000" y="2897104"/>
              <a:ext cx="12756" cy="28163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sp macro="" textlink="">
          <xdr:nvSpPr>
            <xdr:cNvPr id="43" name="Upstream Emssion Data 10">
              <a:extLst>
                <a:ext uri="{FF2B5EF4-FFF2-40B4-BE49-F238E27FC236}">
                  <a16:creationId xmlns:a16="http://schemas.microsoft.com/office/drawing/2014/main" id="{00000000-0008-0000-0800-00002B000000}"/>
                </a:ext>
              </a:extLst>
            </xdr:cNvPr>
            <xdr:cNvSpPr/>
          </xdr:nvSpPr>
          <xdr:spPr>
            <a:xfrm>
              <a:off x="1778000" y="2689352"/>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copper input </a:t>
              </a:r>
            </a:p>
          </xdr:txBody>
        </xdr:sp>
      </xdr:grpSp>
      <xdr:cxnSp macro="">
        <xdr:nvCxnSpPr>
          <xdr:cNvPr id="44" name="Straight Arrow Connector 10">
            <a:extLst>
              <a:ext uri="{FF2B5EF4-FFF2-40B4-BE49-F238E27FC236}">
                <a16:creationId xmlns:a16="http://schemas.microsoft.com/office/drawing/2014/main" id="{00000000-0008-0000-0800-00002C000000}"/>
              </a:ext>
            </a:extLst>
          </xdr:cNvPr>
          <xdr:cNvCxnSpPr>
            <a:stCxn id="43" idx="2"/>
            <a:endCxn id="42" idx="1"/>
          </xdr:cNvCxnSpPr>
        </xdr:nvCxnSpPr>
        <xdr:spPr>
          <a:xfrm>
            <a:off x="3188339" y="3323671"/>
            <a:ext cx="381210"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nergy.gov/sites/prod/files/2014/06/f16/fcto_battelle_cost_analysis_apu_feb2014.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7"/>
  <sheetViews>
    <sheetView tabSelected="1" zoomScaleNormal="100" workbookViewId="0">
      <selection activeCell="C27" sqref="C27:M27"/>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83" t="s">
        <v>0</v>
      </c>
      <c r="B1" s="283"/>
      <c r="C1" s="283"/>
      <c r="D1" s="283"/>
      <c r="E1" s="283"/>
      <c r="F1" s="283"/>
      <c r="G1" s="283"/>
      <c r="H1" s="283"/>
      <c r="I1" s="283"/>
      <c r="J1" s="283"/>
      <c r="K1" s="283"/>
      <c r="L1" s="283"/>
      <c r="M1" s="283"/>
      <c r="N1" s="283"/>
      <c r="O1" s="1"/>
    </row>
    <row r="2" spans="1:27" ht="21" thickBot="1" x14ac:dyDescent="0.35">
      <c r="A2" s="283" t="s">
        <v>1</v>
      </c>
      <c r="B2" s="283"/>
      <c r="C2" s="283"/>
      <c r="D2" s="283"/>
      <c r="E2" s="283"/>
      <c r="F2" s="283"/>
      <c r="G2" s="283"/>
      <c r="H2" s="283"/>
      <c r="I2" s="283"/>
      <c r="J2" s="283"/>
      <c r="K2" s="283"/>
      <c r="L2" s="283"/>
      <c r="M2" s="283"/>
      <c r="N2" s="283"/>
      <c r="O2" s="1"/>
    </row>
    <row r="3" spans="1:27" ht="12.75" customHeight="1" thickBot="1" x14ac:dyDescent="0.25">
      <c r="B3" s="2"/>
      <c r="C3" s="4" t="s">
        <v>2</v>
      </c>
      <c r="D3" s="5" t="str">
        <f>'Data Summary'!D4</f>
        <v>Solid oxide fuel cell (SOFC) Manufacture</v>
      </c>
      <c r="E3" s="6"/>
      <c r="F3" s="6"/>
      <c r="G3" s="6"/>
      <c r="H3" s="6"/>
      <c r="I3" s="6"/>
      <c r="J3" s="6"/>
      <c r="K3" s="6"/>
      <c r="L3" s="6"/>
      <c r="M3" s="7"/>
      <c r="N3" s="2"/>
      <c r="O3" s="2"/>
    </row>
    <row r="4" spans="1:27" ht="42.75" customHeight="1" thickBot="1" x14ac:dyDescent="0.25">
      <c r="B4" s="2"/>
      <c r="C4" s="4" t="s">
        <v>3</v>
      </c>
      <c r="D4" s="284" t="str">
        <f>'Data Summary'!D6</f>
        <v>Calculates energy and material inputs associated with manufacturing solid oxide fuel cells (SOFC), excluding upstream production of materials</v>
      </c>
      <c r="E4" s="285"/>
      <c r="F4" s="285"/>
      <c r="G4" s="285"/>
      <c r="H4" s="285"/>
      <c r="I4" s="285"/>
      <c r="J4" s="285"/>
      <c r="K4" s="285"/>
      <c r="L4" s="285"/>
      <c r="M4" s="286"/>
      <c r="N4" s="2"/>
      <c r="O4" s="2"/>
    </row>
    <row r="5" spans="1:27" ht="39" customHeight="1" thickBot="1" x14ac:dyDescent="0.25">
      <c r="B5" s="2"/>
      <c r="C5" s="4" t="s">
        <v>4</v>
      </c>
      <c r="D5" s="287" t="s">
        <v>243</v>
      </c>
      <c r="E5" s="288"/>
      <c r="F5" s="288"/>
      <c r="G5" s="288"/>
      <c r="H5" s="288"/>
      <c r="I5" s="288"/>
      <c r="J5" s="288"/>
      <c r="K5" s="288"/>
      <c r="L5" s="288"/>
      <c r="M5" s="289"/>
      <c r="N5" s="2"/>
      <c r="O5" s="2"/>
    </row>
    <row r="6" spans="1:27" ht="56.25" customHeight="1" thickBot="1" x14ac:dyDescent="0.25">
      <c r="B6" s="2"/>
      <c r="C6" s="8" t="s">
        <v>5</v>
      </c>
      <c r="D6" s="287" t="s">
        <v>6</v>
      </c>
      <c r="E6" s="288"/>
      <c r="F6" s="288"/>
      <c r="G6" s="288"/>
      <c r="H6" s="288"/>
      <c r="I6" s="288"/>
      <c r="J6" s="288"/>
      <c r="K6" s="288"/>
      <c r="L6" s="288"/>
      <c r="M6" s="289"/>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290" t="s">
        <v>10</v>
      </c>
      <c r="C9" s="10" t="s">
        <v>11</v>
      </c>
      <c r="D9" s="292" t="s">
        <v>12</v>
      </c>
      <c r="E9" s="292"/>
      <c r="F9" s="292"/>
      <c r="G9" s="292"/>
      <c r="H9" s="292"/>
      <c r="I9" s="292"/>
      <c r="J9" s="292"/>
      <c r="K9" s="292"/>
      <c r="L9" s="292"/>
      <c r="M9" s="293"/>
      <c r="N9" s="2"/>
      <c r="O9" s="2"/>
      <c r="P9" s="2"/>
      <c r="Q9" s="2"/>
      <c r="R9" s="2"/>
      <c r="S9" s="2"/>
      <c r="T9" s="2"/>
      <c r="U9" s="2"/>
      <c r="V9" s="2"/>
      <c r="W9" s="2"/>
      <c r="X9" s="2"/>
      <c r="Y9" s="2"/>
      <c r="Z9" s="2"/>
      <c r="AA9" s="2"/>
    </row>
    <row r="10" spans="1:27" s="11" customFormat="1" ht="15" customHeight="1" x14ac:dyDescent="0.2">
      <c r="A10" s="2"/>
      <c r="B10" s="291"/>
      <c r="C10" s="12" t="s">
        <v>13</v>
      </c>
      <c r="D10" s="294" t="s">
        <v>14</v>
      </c>
      <c r="E10" s="294"/>
      <c r="F10" s="294"/>
      <c r="G10" s="294"/>
      <c r="H10" s="294"/>
      <c r="I10" s="294"/>
      <c r="J10" s="294"/>
      <c r="K10" s="294"/>
      <c r="L10" s="294"/>
      <c r="M10" s="295"/>
      <c r="N10" s="2"/>
      <c r="O10" s="2"/>
      <c r="P10" s="2"/>
      <c r="Q10" s="2"/>
      <c r="R10" s="2"/>
      <c r="S10" s="2"/>
      <c r="T10" s="2"/>
      <c r="U10" s="2"/>
      <c r="V10" s="2"/>
      <c r="W10" s="2"/>
      <c r="X10" s="2"/>
      <c r="Y10" s="2"/>
      <c r="Z10" s="2"/>
      <c r="AA10" s="2"/>
    </row>
    <row r="11" spans="1:27" s="11" customFormat="1" ht="15" customHeight="1" x14ac:dyDescent="0.2">
      <c r="A11" s="2"/>
      <c r="B11" s="291"/>
      <c r="C11" s="12" t="s">
        <v>15</v>
      </c>
      <c r="D11" s="294" t="s">
        <v>16</v>
      </c>
      <c r="E11" s="294"/>
      <c r="F11" s="294"/>
      <c r="G11" s="294"/>
      <c r="H11" s="294"/>
      <c r="I11" s="294"/>
      <c r="J11" s="294"/>
      <c r="K11" s="294"/>
      <c r="L11" s="294"/>
      <c r="M11" s="295"/>
      <c r="N11" s="2"/>
      <c r="O11" s="2"/>
      <c r="P11" s="2"/>
      <c r="Q11" s="2"/>
      <c r="R11" s="2"/>
      <c r="S11" s="2"/>
      <c r="T11" s="2"/>
      <c r="U11" s="2"/>
      <c r="V11" s="2"/>
      <c r="W11" s="2"/>
      <c r="X11" s="2"/>
      <c r="Y11" s="2"/>
      <c r="Z11" s="2"/>
      <c r="AA11" s="2"/>
    </row>
    <row r="12" spans="1:27" s="11" customFormat="1" ht="15" customHeight="1" x14ac:dyDescent="0.2">
      <c r="A12" s="2"/>
      <c r="B12" s="291"/>
      <c r="C12" s="12" t="s">
        <v>17</v>
      </c>
      <c r="D12" s="294" t="s">
        <v>18</v>
      </c>
      <c r="E12" s="294"/>
      <c r="F12" s="294"/>
      <c r="G12" s="294"/>
      <c r="H12" s="294"/>
      <c r="I12" s="294"/>
      <c r="J12" s="294"/>
      <c r="K12" s="294"/>
      <c r="L12" s="294"/>
      <c r="M12" s="295"/>
      <c r="N12" s="2"/>
      <c r="O12" s="2"/>
      <c r="P12" s="2"/>
      <c r="Q12" s="2"/>
      <c r="R12" s="2"/>
      <c r="S12" s="2"/>
      <c r="T12" s="2"/>
      <c r="U12" s="2"/>
      <c r="V12" s="2"/>
      <c r="W12" s="2"/>
      <c r="X12" s="2"/>
      <c r="Y12" s="2"/>
      <c r="Z12" s="2"/>
      <c r="AA12" s="2"/>
    </row>
    <row r="13" spans="1:27" ht="15" customHeight="1" x14ac:dyDescent="0.2">
      <c r="B13" s="275" t="s">
        <v>19</v>
      </c>
      <c r="C13" s="13" t="s">
        <v>252</v>
      </c>
      <c r="D13" s="277" t="s">
        <v>253</v>
      </c>
      <c r="E13" s="277"/>
      <c r="F13" s="277"/>
      <c r="G13" s="277"/>
      <c r="H13" s="277"/>
      <c r="I13" s="277"/>
      <c r="J13" s="277"/>
      <c r="K13" s="277"/>
      <c r="L13" s="277"/>
      <c r="M13" s="278"/>
      <c r="N13" s="2"/>
      <c r="O13" s="2"/>
    </row>
    <row r="14" spans="1:27" ht="15" customHeight="1" x14ac:dyDescent="0.2">
      <c r="B14" s="275"/>
      <c r="C14" s="13" t="s">
        <v>255</v>
      </c>
      <c r="D14" s="277" t="s">
        <v>254</v>
      </c>
      <c r="E14" s="277"/>
      <c r="F14" s="277"/>
      <c r="G14" s="277"/>
      <c r="H14" s="277"/>
      <c r="I14" s="277"/>
      <c r="J14" s="277"/>
      <c r="K14" s="277"/>
      <c r="L14" s="277"/>
      <c r="M14" s="278"/>
      <c r="N14" s="2"/>
      <c r="O14" s="2"/>
    </row>
    <row r="15" spans="1:27" ht="15" customHeight="1" x14ac:dyDescent="0.2">
      <c r="B15" s="275"/>
      <c r="C15" s="14" t="s">
        <v>20</v>
      </c>
      <c r="D15" s="279" t="s">
        <v>21</v>
      </c>
      <c r="E15" s="279"/>
      <c r="F15" s="279"/>
      <c r="G15" s="279"/>
      <c r="H15" s="279"/>
      <c r="I15" s="279"/>
      <c r="J15" s="279"/>
      <c r="K15" s="279"/>
      <c r="L15" s="279"/>
      <c r="M15" s="280"/>
      <c r="N15" s="2"/>
      <c r="O15" s="2"/>
    </row>
    <row r="16" spans="1:27" ht="15" customHeight="1" x14ac:dyDescent="0.2">
      <c r="B16" s="275"/>
      <c r="C16" s="15" t="s">
        <v>22</v>
      </c>
      <c r="D16" s="279" t="s">
        <v>22</v>
      </c>
      <c r="E16" s="279"/>
      <c r="F16" s="279"/>
      <c r="G16" s="279"/>
      <c r="H16" s="279"/>
      <c r="I16" s="279"/>
      <c r="J16" s="279"/>
      <c r="K16" s="279"/>
      <c r="L16" s="279"/>
      <c r="M16" s="280"/>
      <c r="N16" s="2"/>
      <c r="O16" s="2"/>
    </row>
    <row r="17" spans="2:16" ht="15" customHeight="1" x14ac:dyDescent="0.2">
      <c r="B17" s="275"/>
      <c r="C17" s="15" t="s">
        <v>520</v>
      </c>
      <c r="D17" s="279" t="s">
        <v>521</v>
      </c>
      <c r="E17" s="279"/>
      <c r="F17" s="279"/>
      <c r="G17" s="279"/>
      <c r="H17" s="279"/>
      <c r="I17" s="279"/>
      <c r="J17" s="279"/>
      <c r="K17" s="279"/>
      <c r="L17" s="279"/>
      <c r="M17" s="272"/>
      <c r="N17" s="2"/>
      <c r="O17" s="2"/>
    </row>
    <row r="18" spans="2:16" ht="15" customHeight="1" thickBot="1" x14ac:dyDescent="0.25">
      <c r="B18" s="276"/>
      <c r="C18" s="16"/>
      <c r="D18" s="281"/>
      <c r="E18" s="281"/>
      <c r="F18" s="281"/>
      <c r="G18" s="281"/>
      <c r="H18" s="281"/>
      <c r="I18" s="281"/>
      <c r="J18" s="281"/>
      <c r="K18" s="281"/>
      <c r="L18" s="281"/>
      <c r="M18" s="282"/>
      <c r="N18" s="2"/>
      <c r="O18" s="2"/>
    </row>
    <row r="19" spans="2:16" x14ac:dyDescent="0.2">
      <c r="B19" s="9"/>
      <c r="C19" s="9"/>
      <c r="D19" s="9"/>
      <c r="E19" s="9"/>
      <c r="F19" s="9"/>
      <c r="G19" s="9"/>
      <c r="H19" s="9"/>
      <c r="I19" s="9"/>
      <c r="J19" s="9"/>
      <c r="K19" s="9"/>
      <c r="L19" s="9"/>
      <c r="M19" s="9"/>
      <c r="N19" s="2"/>
      <c r="O19" s="2"/>
    </row>
    <row r="20" spans="2:16" x14ac:dyDescent="0.2">
      <c r="B20" s="9" t="s">
        <v>23</v>
      </c>
      <c r="C20" s="9"/>
      <c r="D20" s="9"/>
      <c r="E20" s="9"/>
      <c r="F20" s="9"/>
      <c r="G20" s="9"/>
      <c r="H20" s="9"/>
      <c r="I20" s="9"/>
      <c r="J20" s="9"/>
      <c r="K20" s="9"/>
      <c r="L20" s="9"/>
      <c r="M20" s="9"/>
      <c r="N20" s="2"/>
      <c r="O20" s="2"/>
    </row>
    <row r="21" spans="2:16" x14ac:dyDescent="0.2">
      <c r="B21" s="9"/>
      <c r="C21" s="17">
        <v>42179</v>
      </c>
      <c r="D21" s="9"/>
      <c r="E21" s="9"/>
      <c r="F21" s="9"/>
      <c r="G21" s="9"/>
      <c r="H21" s="9"/>
      <c r="I21" s="9"/>
      <c r="J21" s="9"/>
      <c r="K21" s="9"/>
      <c r="L21" s="9"/>
      <c r="M21" s="9"/>
      <c r="N21" s="2"/>
      <c r="O21" s="2"/>
    </row>
    <row r="22" spans="2:16" x14ac:dyDescent="0.2">
      <c r="B22" s="9" t="s">
        <v>24</v>
      </c>
      <c r="C22" s="9"/>
      <c r="D22" s="9"/>
      <c r="E22" s="9"/>
      <c r="F22" s="9"/>
      <c r="G22" s="9"/>
      <c r="H22" s="9"/>
      <c r="I22" s="9"/>
      <c r="J22" s="9"/>
      <c r="K22" s="9"/>
      <c r="L22" s="9"/>
      <c r="M22" s="9"/>
      <c r="N22" s="2"/>
      <c r="O22" s="2"/>
    </row>
    <row r="23" spans="2:16" x14ac:dyDescent="0.2">
      <c r="B23" s="9"/>
      <c r="C23" s="18" t="s">
        <v>25</v>
      </c>
      <c r="D23" s="9"/>
      <c r="E23" s="9"/>
      <c r="F23" s="9"/>
      <c r="G23" s="9"/>
      <c r="H23" s="9"/>
      <c r="I23" s="9"/>
      <c r="J23" s="9"/>
      <c r="K23" s="9"/>
      <c r="L23" s="9"/>
      <c r="M23" s="9"/>
      <c r="N23" s="2"/>
      <c r="O23" s="2"/>
    </row>
    <row r="24" spans="2:16" x14ac:dyDescent="0.2">
      <c r="B24" s="9" t="s">
        <v>26</v>
      </c>
      <c r="C24" s="18"/>
      <c r="D24" s="9"/>
      <c r="E24" s="9"/>
      <c r="F24" s="9"/>
      <c r="G24" s="9"/>
      <c r="H24" s="9"/>
      <c r="I24" s="9"/>
      <c r="J24" s="9"/>
      <c r="K24" s="9"/>
      <c r="L24" s="9"/>
      <c r="M24" s="9"/>
      <c r="N24" s="2"/>
      <c r="O24" s="2"/>
    </row>
    <row r="25" spans="2:16" x14ac:dyDescent="0.2">
      <c r="B25" s="9"/>
      <c r="C25" s="18" t="s">
        <v>27</v>
      </c>
      <c r="D25" s="9"/>
      <c r="E25" s="9"/>
      <c r="F25" s="9"/>
      <c r="G25" s="9"/>
      <c r="H25" s="9"/>
      <c r="I25" s="9"/>
      <c r="J25" s="9"/>
      <c r="K25" s="9"/>
      <c r="L25" s="9"/>
      <c r="M25" s="9"/>
      <c r="N25" s="2"/>
      <c r="O25" s="2"/>
    </row>
    <row r="26" spans="2:16" x14ac:dyDescent="0.2">
      <c r="B26" s="9" t="s">
        <v>28</v>
      </c>
      <c r="C26" s="9"/>
      <c r="D26" s="9"/>
      <c r="E26" s="9"/>
      <c r="F26" s="9"/>
      <c r="G26" s="9"/>
      <c r="H26" s="9"/>
      <c r="I26" s="9"/>
      <c r="J26" s="9"/>
      <c r="K26" s="9"/>
      <c r="L26" s="9"/>
      <c r="M26" s="9"/>
      <c r="N26" s="2"/>
      <c r="O26" s="2"/>
    </row>
    <row r="27" spans="2:16" ht="38.25" customHeight="1" x14ac:dyDescent="0.2">
      <c r="B27" s="9"/>
      <c r="C27" s="273" t="str">
        <f>"This document should be cited as: NETL (2015). NETL Life Cycle Inventory Data – Unit Process: "&amp;D3&amp;" - Version 01. U.S. Department of Energy, National Energy Technology Laboratory. Retrieved [DATE] from www.netl.doe.gov/LCA"</f>
        <v>This document should be cited as: NETL (2015). NETL Life Cycle Inventory Data – Unit Process: Solid oxide fuel cell (SOFC) Manufacture - Version 01. U.S. Department of Energy, National Energy Technology Laboratory. Retrieved [DATE] from www.netl.doe.gov/LCA</v>
      </c>
      <c r="D27" s="273"/>
      <c r="E27" s="273"/>
      <c r="F27" s="273"/>
      <c r="G27" s="273"/>
      <c r="H27" s="273"/>
      <c r="I27" s="273"/>
      <c r="J27" s="273"/>
      <c r="K27" s="273"/>
      <c r="L27" s="273"/>
      <c r="M27" s="273"/>
      <c r="N27" s="2"/>
      <c r="O27" s="2"/>
    </row>
    <row r="28" spans="2:16" x14ac:dyDescent="0.2">
      <c r="B28" s="9" t="s">
        <v>29</v>
      </c>
      <c r="C28" s="9"/>
      <c r="D28" s="9"/>
      <c r="E28" s="9"/>
      <c r="F28" s="9"/>
      <c r="G28" s="18"/>
      <c r="H28" s="18"/>
      <c r="I28" s="18"/>
      <c r="J28" s="18"/>
      <c r="K28" s="18"/>
      <c r="L28" s="18"/>
      <c r="M28" s="18"/>
      <c r="N28" s="2"/>
      <c r="O28" s="2"/>
    </row>
    <row r="29" spans="2:16" x14ac:dyDescent="0.2">
      <c r="B29" s="18"/>
      <c r="C29" s="18" t="s">
        <v>30</v>
      </c>
      <c r="D29" s="18"/>
      <c r="E29" s="19" t="s">
        <v>31</v>
      </c>
      <c r="F29" s="20"/>
      <c r="G29" s="18" t="s">
        <v>32</v>
      </c>
      <c r="H29" s="18"/>
      <c r="I29" s="18"/>
      <c r="J29" s="18"/>
      <c r="K29" s="18"/>
      <c r="L29" s="18"/>
      <c r="M29" s="18"/>
      <c r="N29" s="2"/>
      <c r="O29" s="2"/>
      <c r="P29" s="18"/>
    </row>
    <row r="30" spans="2:16" x14ac:dyDescent="0.2">
      <c r="B30" s="18"/>
      <c r="C30" s="18" t="s">
        <v>33</v>
      </c>
      <c r="D30" s="18"/>
      <c r="E30" s="18"/>
      <c r="F30" s="18"/>
      <c r="G30" s="18"/>
      <c r="H30" s="18"/>
      <c r="I30" s="18"/>
      <c r="J30" s="18"/>
      <c r="K30" s="18"/>
      <c r="L30" s="18"/>
      <c r="M30" s="18"/>
      <c r="N30" s="2"/>
      <c r="O30" s="2"/>
      <c r="P30" s="18"/>
    </row>
    <row r="31" spans="2:16" x14ac:dyDescent="0.2">
      <c r="B31" s="18"/>
      <c r="C31" s="18" t="s">
        <v>34</v>
      </c>
      <c r="D31" s="18"/>
      <c r="E31" s="18"/>
      <c r="F31" s="18"/>
      <c r="G31" s="18"/>
      <c r="H31" s="18"/>
      <c r="I31" s="18"/>
      <c r="J31" s="18"/>
      <c r="K31" s="18"/>
      <c r="L31" s="18"/>
      <c r="M31" s="18"/>
      <c r="N31" s="18"/>
      <c r="O31" s="18"/>
      <c r="P31" s="18"/>
    </row>
    <row r="32" spans="2:16" ht="35.25" customHeight="1" x14ac:dyDescent="0.2">
      <c r="B32" s="18"/>
      <c r="C32" s="274" t="s">
        <v>273</v>
      </c>
      <c r="D32" s="274"/>
      <c r="E32" s="274"/>
      <c r="F32" s="274"/>
      <c r="G32" s="274"/>
      <c r="H32" s="274"/>
      <c r="I32" s="274"/>
      <c r="J32" s="274"/>
      <c r="K32" s="274"/>
      <c r="L32" s="274"/>
      <c r="M32" s="274"/>
      <c r="N32" s="18"/>
      <c r="O32" s="18"/>
      <c r="P32" s="18"/>
    </row>
    <row r="33" spans="2:15" x14ac:dyDescent="0.2">
      <c r="B33" s="18"/>
      <c r="C33" s="18"/>
      <c r="D33" s="18"/>
      <c r="E33" s="18"/>
      <c r="F33" s="18"/>
      <c r="G33" s="18"/>
      <c r="H33" s="18"/>
      <c r="I33" s="18"/>
      <c r="J33" s="18"/>
      <c r="K33" s="18"/>
      <c r="L33" s="18"/>
      <c r="M33" s="18"/>
      <c r="N33" s="18"/>
      <c r="O33" s="18"/>
    </row>
    <row r="34" spans="2:15" x14ac:dyDescent="0.2">
      <c r="B34" s="9" t="s">
        <v>35</v>
      </c>
      <c r="C34" s="18"/>
      <c r="D34" s="18"/>
      <c r="E34" s="18"/>
      <c r="F34" s="18"/>
      <c r="G34" s="18"/>
      <c r="H34" s="18"/>
      <c r="I34" s="18"/>
      <c r="J34" s="18"/>
      <c r="K34" s="18"/>
      <c r="L34" s="18"/>
      <c r="M34" s="18"/>
      <c r="N34" s="18"/>
      <c r="O34" s="18"/>
    </row>
    <row r="35" spans="2:15" x14ac:dyDescent="0.2">
      <c r="B35" s="18"/>
      <c r="C35" s="18"/>
      <c r="D35" s="18"/>
      <c r="E35" s="18"/>
      <c r="F35" s="18"/>
      <c r="G35" s="18"/>
      <c r="H35" s="18"/>
      <c r="I35" s="18"/>
      <c r="J35" s="18"/>
      <c r="K35" s="18"/>
      <c r="L35" s="18"/>
      <c r="M35" s="18"/>
      <c r="N35" s="18"/>
      <c r="O35" s="18"/>
    </row>
    <row r="36" spans="2:15" x14ac:dyDescent="0.2">
      <c r="B36" s="18"/>
      <c r="C36" s="18"/>
      <c r="D36" s="18"/>
      <c r="E36" s="18"/>
      <c r="F36" s="18"/>
      <c r="G36" s="18"/>
      <c r="H36" s="18"/>
      <c r="I36" s="18"/>
      <c r="J36" s="18"/>
      <c r="K36" s="18"/>
      <c r="L36" s="18"/>
      <c r="M36" s="18"/>
      <c r="N36" s="18"/>
      <c r="O36" s="18"/>
    </row>
    <row r="37" spans="2:15" x14ac:dyDescent="0.2">
      <c r="B37" s="18"/>
      <c r="C37" s="18"/>
      <c r="D37" s="18"/>
      <c r="E37" s="18"/>
      <c r="F37" s="18"/>
      <c r="G37" s="18"/>
      <c r="H37" s="18"/>
      <c r="I37" s="18"/>
      <c r="J37" s="18"/>
      <c r="K37" s="18"/>
      <c r="L37" s="18"/>
      <c r="M37" s="18"/>
      <c r="N37" s="18"/>
      <c r="O37" s="18"/>
    </row>
    <row r="38" spans="2:15" x14ac:dyDescent="0.2">
      <c r="B38" s="18"/>
      <c r="C38" s="18"/>
      <c r="D38" s="18"/>
      <c r="E38" s="18"/>
      <c r="F38" s="18"/>
      <c r="G38" s="18"/>
      <c r="H38" s="18"/>
      <c r="I38" s="18"/>
      <c r="J38" s="18"/>
      <c r="K38" s="18"/>
      <c r="L38" s="18"/>
      <c r="M38" s="18"/>
      <c r="N38" s="18"/>
      <c r="O38" s="18"/>
    </row>
    <row r="39" spans="2:15" x14ac:dyDescent="0.2">
      <c r="B39" s="18"/>
      <c r="C39" s="18"/>
      <c r="D39" s="18"/>
      <c r="E39" s="18"/>
      <c r="F39" s="18"/>
      <c r="G39" s="18"/>
      <c r="H39" s="18"/>
      <c r="I39" s="18"/>
      <c r="J39" s="18"/>
      <c r="K39" s="18"/>
      <c r="L39" s="18"/>
      <c r="M39" s="18"/>
      <c r="N39" s="18"/>
      <c r="O39" s="18"/>
    </row>
    <row r="40" spans="2:15" x14ac:dyDescent="0.2">
      <c r="B40" s="18"/>
      <c r="C40" s="18"/>
      <c r="D40" s="18"/>
      <c r="E40" s="18"/>
      <c r="F40" s="18"/>
      <c r="G40" s="18"/>
      <c r="H40" s="18"/>
      <c r="I40" s="18"/>
      <c r="J40" s="18"/>
      <c r="K40" s="18"/>
      <c r="L40" s="18"/>
      <c r="M40" s="18"/>
      <c r="N40" s="18"/>
      <c r="O40" s="18"/>
    </row>
    <row r="41" spans="2:15" x14ac:dyDescent="0.2">
      <c r="B41" s="18"/>
      <c r="C41" s="18"/>
      <c r="D41" s="18"/>
      <c r="E41" s="18"/>
      <c r="F41" s="18"/>
      <c r="G41" s="18"/>
      <c r="H41" s="18"/>
      <c r="I41" s="18"/>
      <c r="J41" s="18"/>
      <c r="K41" s="18"/>
      <c r="L41" s="18"/>
      <c r="M41" s="18"/>
      <c r="N41" s="18"/>
      <c r="O41" s="18"/>
    </row>
    <row r="42" spans="2:15" x14ac:dyDescent="0.2">
      <c r="B42" s="18"/>
      <c r="C42" s="18"/>
      <c r="D42" s="18"/>
      <c r="E42" s="18"/>
      <c r="F42" s="18"/>
      <c r="G42" s="18"/>
      <c r="H42" s="18"/>
      <c r="I42" s="18"/>
      <c r="J42" s="18"/>
      <c r="K42" s="18"/>
      <c r="L42" s="18"/>
      <c r="M42" s="18"/>
      <c r="N42" s="18"/>
      <c r="O42" s="18"/>
    </row>
    <row r="43" spans="2:15" x14ac:dyDescent="0.2">
      <c r="B43" s="18"/>
      <c r="C43" s="18"/>
      <c r="D43" s="18"/>
      <c r="E43" s="18"/>
      <c r="F43" s="18"/>
      <c r="G43" s="18"/>
      <c r="H43" s="18"/>
      <c r="I43" s="18"/>
      <c r="J43" s="18"/>
      <c r="K43" s="18"/>
      <c r="L43" s="18"/>
      <c r="M43" s="18"/>
      <c r="N43" s="18"/>
      <c r="O43" s="18"/>
    </row>
    <row r="44" spans="2:15" x14ac:dyDescent="0.2">
      <c r="B44" s="18"/>
      <c r="C44" s="18"/>
      <c r="D44" s="18"/>
      <c r="E44" s="18"/>
      <c r="F44" s="18"/>
      <c r="G44" s="18"/>
      <c r="H44" s="18"/>
      <c r="I44" s="18"/>
      <c r="J44" s="18"/>
      <c r="K44" s="18"/>
      <c r="L44" s="18"/>
      <c r="M44" s="18"/>
      <c r="N44" s="18"/>
      <c r="O44" s="18"/>
    </row>
    <row r="45" spans="2:15" x14ac:dyDescent="0.2">
      <c r="B45" s="18"/>
      <c r="C45" s="18"/>
      <c r="D45" s="18"/>
      <c r="E45" s="18"/>
      <c r="F45" s="18"/>
      <c r="G45" s="18"/>
      <c r="H45" s="18"/>
      <c r="I45" s="18"/>
      <c r="J45" s="18"/>
      <c r="K45" s="18"/>
      <c r="L45" s="18"/>
      <c r="M45" s="18"/>
      <c r="N45" s="18"/>
      <c r="O45" s="18"/>
    </row>
    <row r="46" spans="2:15" x14ac:dyDescent="0.2">
      <c r="B46" s="18"/>
      <c r="C46" s="18"/>
      <c r="D46" s="18"/>
      <c r="E46" s="18"/>
      <c r="F46" s="18"/>
      <c r="G46" s="18"/>
      <c r="H46" s="18"/>
      <c r="I46" s="18"/>
      <c r="J46" s="18"/>
      <c r="K46" s="18"/>
      <c r="L46" s="18"/>
      <c r="M46" s="18"/>
      <c r="N46" s="18"/>
      <c r="O46" s="18"/>
    </row>
    <row r="47" spans="2:15" x14ac:dyDescent="0.2">
      <c r="B47" s="18"/>
      <c r="C47" s="18"/>
      <c r="D47" s="18"/>
      <c r="E47" s="18"/>
      <c r="F47" s="18"/>
      <c r="G47" s="18"/>
      <c r="H47" s="18"/>
      <c r="I47" s="18"/>
      <c r="J47" s="18"/>
      <c r="K47" s="18"/>
      <c r="L47" s="18"/>
      <c r="M47" s="18"/>
      <c r="N47" s="18"/>
      <c r="O47" s="18"/>
    </row>
    <row r="48" spans="2:15" x14ac:dyDescent="0.2">
      <c r="B48" s="18"/>
      <c r="C48" s="18"/>
      <c r="D48" s="18"/>
      <c r="E48" s="18"/>
      <c r="F48" s="18"/>
      <c r="G48" s="18"/>
      <c r="H48" s="18"/>
      <c r="I48" s="18"/>
      <c r="J48" s="18"/>
      <c r="K48" s="18"/>
      <c r="L48" s="18"/>
      <c r="M48" s="18"/>
      <c r="N48" s="18"/>
      <c r="O48" s="18"/>
    </row>
    <row r="49" spans="2:15" x14ac:dyDescent="0.2">
      <c r="B49" s="18"/>
      <c r="C49" s="18"/>
      <c r="D49" s="18"/>
      <c r="E49" s="18"/>
      <c r="F49" s="18"/>
      <c r="G49" s="18"/>
      <c r="H49" s="18"/>
      <c r="I49" s="18"/>
      <c r="J49" s="18"/>
      <c r="K49" s="18"/>
      <c r="L49" s="18"/>
      <c r="M49" s="18"/>
      <c r="N49" s="18"/>
      <c r="O49" s="18"/>
    </row>
    <row r="50" spans="2:15" x14ac:dyDescent="0.2">
      <c r="B50" s="9" t="s">
        <v>36</v>
      </c>
      <c r="C50" s="18"/>
      <c r="D50" s="18"/>
      <c r="E50" s="18"/>
      <c r="F50" s="18"/>
      <c r="G50" s="18"/>
      <c r="H50" s="18"/>
      <c r="I50" s="18"/>
      <c r="J50" s="18"/>
      <c r="K50" s="18"/>
      <c r="L50" s="18"/>
      <c r="M50" s="18"/>
      <c r="N50" s="18"/>
      <c r="O50" s="18"/>
    </row>
    <row r="51" spans="2:15" x14ac:dyDescent="0.2">
      <c r="B51" s="18"/>
      <c r="C51" s="21" t="s">
        <v>37</v>
      </c>
      <c r="D51" s="18"/>
      <c r="E51" s="18"/>
      <c r="F51" s="18"/>
      <c r="G51" s="18"/>
      <c r="H51" s="18"/>
      <c r="I51" s="18"/>
      <c r="J51" s="18"/>
      <c r="K51" s="18"/>
      <c r="L51" s="18"/>
      <c r="M51" s="18"/>
      <c r="N51" s="18"/>
      <c r="O51" s="18"/>
    </row>
    <row r="52" spans="2:15" x14ac:dyDescent="0.2">
      <c r="B52" s="18"/>
      <c r="C52" s="18"/>
      <c r="D52" s="18"/>
      <c r="E52" s="18"/>
      <c r="F52" s="18"/>
      <c r="G52" s="18"/>
      <c r="H52" s="18"/>
      <c r="I52" s="18"/>
      <c r="J52" s="18"/>
      <c r="K52" s="18"/>
      <c r="L52" s="18"/>
      <c r="M52" s="18"/>
      <c r="N52" s="18"/>
      <c r="O52" s="18"/>
    </row>
    <row r="53" spans="2:15" x14ac:dyDescent="0.2">
      <c r="B53" s="18"/>
      <c r="C53" s="18"/>
      <c r="D53" s="18"/>
      <c r="E53" s="18"/>
      <c r="F53" s="18"/>
      <c r="G53" s="18"/>
      <c r="H53" s="18"/>
      <c r="I53" s="18"/>
      <c r="J53" s="18"/>
      <c r="K53" s="18"/>
      <c r="L53" s="18"/>
      <c r="M53" s="18"/>
      <c r="N53" s="18"/>
      <c r="O53" s="18"/>
    </row>
    <row r="54" spans="2:15" x14ac:dyDescent="0.2">
      <c r="B54" s="18"/>
      <c r="C54" s="18"/>
      <c r="D54" s="18"/>
      <c r="E54" s="18"/>
      <c r="F54" s="18"/>
      <c r="G54" s="18"/>
      <c r="H54" s="18"/>
      <c r="I54" s="18"/>
      <c r="J54" s="18"/>
      <c r="K54" s="18"/>
      <c r="L54" s="18"/>
      <c r="M54" s="18"/>
      <c r="N54" s="18"/>
      <c r="O54" s="18"/>
    </row>
    <row r="55" spans="2:15" x14ac:dyDescent="0.2">
      <c r="B55" s="18"/>
      <c r="C55" s="18"/>
      <c r="D55" s="18"/>
      <c r="E55" s="18"/>
      <c r="F55" s="18"/>
      <c r="G55" s="18"/>
      <c r="H55" s="18"/>
      <c r="I55" s="18"/>
      <c r="J55" s="18"/>
      <c r="K55" s="18"/>
      <c r="L55" s="18"/>
      <c r="M55" s="18"/>
      <c r="N55" s="18"/>
      <c r="O55" s="18"/>
    </row>
    <row r="56" spans="2:15" x14ac:dyDescent="0.2">
      <c r="B56" s="18"/>
      <c r="C56" s="18"/>
      <c r="D56" s="18"/>
      <c r="E56" s="18"/>
      <c r="F56" s="18"/>
      <c r="G56" s="18"/>
      <c r="H56" s="18"/>
      <c r="I56" s="18"/>
      <c r="J56" s="18"/>
      <c r="K56" s="18"/>
      <c r="L56" s="18"/>
      <c r="M56" s="18"/>
      <c r="N56" s="18"/>
      <c r="O56" s="18"/>
    </row>
    <row r="57" spans="2:15" x14ac:dyDescent="0.2">
      <c r="B57" s="18"/>
      <c r="C57" s="18"/>
      <c r="D57" s="18"/>
      <c r="E57" s="18"/>
      <c r="F57" s="18"/>
      <c r="G57" s="18"/>
      <c r="H57" s="18"/>
      <c r="I57" s="18"/>
      <c r="J57" s="18"/>
      <c r="K57" s="18"/>
      <c r="L57" s="18"/>
      <c r="M57" s="18"/>
      <c r="N57" s="18"/>
      <c r="O57" s="18"/>
    </row>
    <row r="58" spans="2:15" x14ac:dyDescent="0.2">
      <c r="B58" s="18"/>
      <c r="C58" s="18"/>
      <c r="D58" s="18"/>
      <c r="E58" s="18"/>
      <c r="F58" s="18"/>
      <c r="G58" s="18"/>
      <c r="H58" s="18"/>
      <c r="I58" s="18"/>
      <c r="J58" s="18"/>
      <c r="K58" s="18"/>
      <c r="L58" s="18"/>
      <c r="M58" s="18"/>
      <c r="N58" s="18"/>
      <c r="O58" s="18"/>
    </row>
    <row r="59" spans="2:15" x14ac:dyDescent="0.2">
      <c r="B59" s="18"/>
      <c r="C59" s="18"/>
      <c r="D59" s="18"/>
      <c r="E59" s="18"/>
      <c r="F59" s="18"/>
      <c r="G59" s="18"/>
      <c r="H59" s="18"/>
      <c r="I59" s="18"/>
      <c r="J59" s="18"/>
      <c r="K59" s="18"/>
      <c r="L59" s="18"/>
      <c r="M59" s="18"/>
      <c r="N59" s="18"/>
      <c r="O59" s="18"/>
    </row>
    <row r="60" spans="2:15" x14ac:dyDescent="0.2">
      <c r="B60" s="18"/>
      <c r="C60" s="18"/>
      <c r="D60" s="18"/>
      <c r="E60" s="18"/>
      <c r="F60" s="18"/>
      <c r="G60" s="18"/>
      <c r="H60" s="18"/>
      <c r="I60" s="18"/>
      <c r="J60" s="18"/>
      <c r="K60" s="18"/>
      <c r="L60" s="18"/>
      <c r="M60" s="18"/>
      <c r="N60" s="18"/>
      <c r="O60" s="18"/>
    </row>
    <row r="61" spans="2:15" x14ac:dyDescent="0.2">
      <c r="B61" s="18"/>
      <c r="C61" s="18"/>
      <c r="D61" s="18"/>
      <c r="E61" s="18"/>
      <c r="F61" s="18"/>
      <c r="G61" s="18"/>
      <c r="H61" s="18"/>
      <c r="I61" s="18"/>
      <c r="J61" s="18"/>
      <c r="K61" s="18"/>
      <c r="L61" s="18"/>
      <c r="M61" s="18"/>
      <c r="N61" s="18"/>
      <c r="O61" s="18"/>
    </row>
    <row r="62" spans="2:15" x14ac:dyDescent="0.2">
      <c r="B62" s="18"/>
      <c r="C62" s="18"/>
      <c r="D62" s="18"/>
      <c r="E62" s="18"/>
      <c r="F62" s="18"/>
      <c r="G62" s="18"/>
      <c r="H62" s="18"/>
      <c r="I62" s="18"/>
      <c r="J62" s="18"/>
      <c r="K62" s="18"/>
      <c r="L62" s="18"/>
      <c r="M62" s="18"/>
      <c r="N62" s="18"/>
      <c r="O62" s="18"/>
    </row>
    <row r="63" spans="2:15" x14ac:dyDescent="0.2">
      <c r="B63" s="18"/>
      <c r="C63" s="18"/>
      <c r="D63" s="18"/>
      <c r="E63" s="18"/>
      <c r="F63" s="18"/>
      <c r="G63" s="18"/>
      <c r="H63" s="18"/>
      <c r="I63" s="18"/>
      <c r="J63" s="18"/>
      <c r="K63" s="18"/>
      <c r="L63" s="18"/>
      <c r="M63" s="18"/>
      <c r="N63" s="18"/>
      <c r="O63" s="18"/>
    </row>
    <row r="64" spans="2:15" x14ac:dyDescent="0.2">
      <c r="B64" s="18"/>
      <c r="C64" s="18"/>
      <c r="D64" s="18"/>
      <c r="E64" s="18"/>
      <c r="F64" s="18"/>
      <c r="G64" s="18"/>
      <c r="H64" s="18"/>
      <c r="I64" s="18"/>
      <c r="J64" s="18"/>
      <c r="K64" s="18"/>
      <c r="L64" s="18"/>
      <c r="M64" s="18"/>
      <c r="N64" s="18"/>
      <c r="O64" s="18"/>
    </row>
    <row r="65" spans="2:15" x14ac:dyDescent="0.2">
      <c r="B65" s="18"/>
      <c r="C65" s="18"/>
      <c r="D65" s="18"/>
      <c r="E65" s="18"/>
      <c r="F65" s="18"/>
      <c r="G65" s="18"/>
      <c r="H65" s="18"/>
      <c r="I65" s="18"/>
      <c r="J65" s="18"/>
      <c r="K65" s="18"/>
      <c r="L65" s="18"/>
      <c r="M65" s="18"/>
      <c r="N65" s="18"/>
      <c r="O65" s="18"/>
    </row>
    <row r="66" spans="2:15" x14ac:dyDescent="0.2">
      <c r="B66" s="18"/>
      <c r="C66" s="18"/>
      <c r="D66" s="18"/>
      <c r="E66" s="18"/>
      <c r="F66" s="18"/>
      <c r="G66" s="18"/>
      <c r="H66" s="18"/>
      <c r="I66" s="18"/>
      <c r="J66" s="18"/>
      <c r="K66" s="18"/>
      <c r="L66" s="18"/>
      <c r="M66" s="18"/>
      <c r="N66" s="18"/>
      <c r="O66" s="18"/>
    </row>
    <row r="67" spans="2:15" x14ac:dyDescent="0.2">
      <c r="B67" s="18"/>
      <c r="C67" s="18"/>
      <c r="D67" s="18"/>
      <c r="E67" s="18"/>
      <c r="F67" s="18"/>
      <c r="G67" s="18"/>
      <c r="H67" s="18"/>
      <c r="I67" s="18"/>
      <c r="J67" s="18"/>
      <c r="K67" s="18"/>
      <c r="L67" s="18"/>
      <c r="M67" s="18"/>
      <c r="N67" s="18"/>
      <c r="O67" s="18"/>
    </row>
    <row r="68" spans="2:15" x14ac:dyDescent="0.2">
      <c r="B68" s="18"/>
      <c r="C68" s="18"/>
      <c r="D68" s="18"/>
      <c r="E68" s="18"/>
      <c r="F68" s="18"/>
      <c r="G68" s="18"/>
      <c r="H68" s="18"/>
      <c r="I68" s="18"/>
      <c r="J68" s="18"/>
      <c r="K68" s="18"/>
      <c r="L68" s="18"/>
      <c r="M68" s="18"/>
      <c r="N68" s="18"/>
      <c r="O68" s="18"/>
    </row>
    <row r="69" spans="2:15" x14ac:dyDescent="0.2">
      <c r="B69" s="18"/>
      <c r="C69" s="18"/>
      <c r="D69" s="18"/>
      <c r="E69" s="18"/>
      <c r="F69" s="18"/>
      <c r="G69" s="18"/>
      <c r="H69" s="18"/>
      <c r="I69" s="18"/>
      <c r="J69" s="18"/>
      <c r="K69" s="18"/>
      <c r="L69" s="18"/>
      <c r="M69" s="18"/>
      <c r="N69" s="18"/>
      <c r="O69" s="18"/>
    </row>
    <row r="70" spans="2:15" x14ac:dyDescent="0.2">
      <c r="B70" s="18"/>
      <c r="C70" s="18"/>
      <c r="D70" s="18"/>
      <c r="E70" s="18"/>
      <c r="F70" s="18"/>
      <c r="G70" s="18"/>
      <c r="H70" s="18"/>
      <c r="I70" s="18"/>
      <c r="J70" s="18"/>
      <c r="K70" s="18"/>
      <c r="L70" s="18"/>
      <c r="M70" s="18"/>
      <c r="N70" s="18"/>
      <c r="O70" s="18"/>
    </row>
    <row r="71" spans="2:15" x14ac:dyDescent="0.2">
      <c r="B71" s="18"/>
      <c r="C71" s="18"/>
      <c r="D71" s="18"/>
      <c r="E71" s="18"/>
      <c r="F71" s="18"/>
      <c r="G71" s="18"/>
      <c r="H71" s="18"/>
      <c r="I71" s="18"/>
      <c r="J71" s="18"/>
      <c r="K71" s="18"/>
      <c r="L71" s="18"/>
      <c r="M71" s="18"/>
      <c r="N71" s="18"/>
      <c r="O71" s="18"/>
    </row>
    <row r="72" spans="2:15" x14ac:dyDescent="0.2">
      <c r="B72" s="18"/>
      <c r="C72" s="18"/>
      <c r="D72" s="18"/>
      <c r="E72" s="18"/>
      <c r="F72" s="18"/>
      <c r="G72" s="18"/>
      <c r="H72" s="18"/>
      <c r="I72" s="18"/>
      <c r="J72" s="18"/>
      <c r="K72" s="18"/>
      <c r="L72" s="18"/>
      <c r="M72" s="18"/>
      <c r="N72" s="18"/>
      <c r="O72" s="18"/>
    </row>
    <row r="73" spans="2:15" x14ac:dyDescent="0.2">
      <c r="B73" s="18"/>
      <c r="C73" s="18"/>
      <c r="D73" s="18"/>
      <c r="E73" s="18"/>
      <c r="F73" s="18"/>
      <c r="G73" s="18"/>
      <c r="H73" s="18"/>
      <c r="I73" s="18"/>
      <c r="J73" s="18"/>
      <c r="K73" s="18"/>
      <c r="L73" s="18"/>
      <c r="M73" s="18"/>
      <c r="N73" s="18"/>
      <c r="O73" s="18"/>
    </row>
    <row r="74" spans="2:15" x14ac:dyDescent="0.2">
      <c r="B74" s="18"/>
      <c r="C74" s="18"/>
      <c r="D74" s="18"/>
      <c r="E74" s="18"/>
      <c r="F74" s="18"/>
      <c r="G74" s="18"/>
      <c r="H74" s="18"/>
      <c r="I74" s="18"/>
      <c r="J74" s="18"/>
      <c r="K74" s="18"/>
      <c r="L74" s="18"/>
      <c r="M74" s="18"/>
      <c r="N74" s="18"/>
      <c r="O74" s="18"/>
    </row>
    <row r="75" spans="2:15" x14ac:dyDescent="0.2">
      <c r="B75" s="18"/>
      <c r="C75" s="18"/>
      <c r="D75" s="18"/>
      <c r="E75" s="18"/>
      <c r="F75" s="18"/>
      <c r="G75" s="18"/>
      <c r="H75" s="18"/>
      <c r="I75" s="18"/>
      <c r="J75" s="18"/>
      <c r="K75" s="18"/>
      <c r="L75" s="18"/>
      <c r="M75" s="18"/>
      <c r="N75" s="18"/>
      <c r="O75" s="18"/>
    </row>
    <row r="76" spans="2:15" x14ac:dyDescent="0.2">
      <c r="B76" s="18"/>
      <c r="C76" s="18"/>
      <c r="D76" s="18"/>
      <c r="E76" s="18"/>
      <c r="F76" s="18"/>
      <c r="G76" s="18"/>
      <c r="H76" s="18"/>
      <c r="I76" s="18"/>
      <c r="J76" s="18"/>
      <c r="K76" s="18"/>
      <c r="L76" s="18"/>
      <c r="M76" s="18"/>
      <c r="N76" s="18"/>
      <c r="O76" s="18"/>
    </row>
    <row r="77" spans="2:15" x14ac:dyDescent="0.2">
      <c r="B77" s="18"/>
      <c r="C77" s="18"/>
      <c r="D77" s="18"/>
      <c r="E77" s="18"/>
      <c r="F77" s="18"/>
      <c r="G77" s="18"/>
      <c r="H77" s="18"/>
      <c r="I77" s="18"/>
      <c r="J77" s="18"/>
      <c r="K77" s="18"/>
      <c r="L77" s="18"/>
      <c r="M77" s="18"/>
      <c r="N77" s="18"/>
      <c r="O77" s="18"/>
    </row>
    <row r="78" spans="2:15" x14ac:dyDescent="0.2">
      <c r="B78" s="18"/>
      <c r="C78" s="18"/>
      <c r="D78" s="18"/>
      <c r="E78" s="18"/>
      <c r="F78" s="18"/>
      <c r="G78" s="18"/>
      <c r="H78" s="18"/>
      <c r="I78" s="18"/>
      <c r="J78" s="18"/>
      <c r="K78" s="18"/>
      <c r="L78" s="18"/>
      <c r="M78" s="18"/>
      <c r="N78" s="18"/>
      <c r="O78" s="18"/>
    </row>
    <row r="79" spans="2:15" x14ac:dyDescent="0.2">
      <c r="B79" s="18"/>
      <c r="C79" s="18"/>
      <c r="D79" s="18"/>
      <c r="E79" s="18"/>
      <c r="F79" s="18"/>
      <c r="G79" s="18"/>
      <c r="H79" s="18"/>
      <c r="I79" s="18"/>
      <c r="J79" s="18"/>
      <c r="K79" s="18"/>
      <c r="L79" s="18"/>
      <c r="M79" s="18"/>
      <c r="N79" s="18"/>
      <c r="O79" s="18"/>
    </row>
    <row r="80" spans="2:15" x14ac:dyDescent="0.2">
      <c r="B80" s="18"/>
      <c r="C80" s="18"/>
      <c r="D80" s="18"/>
      <c r="E80" s="18"/>
      <c r="F80" s="18"/>
      <c r="G80" s="18"/>
      <c r="H80" s="18"/>
      <c r="I80" s="18"/>
      <c r="J80" s="18"/>
      <c r="K80" s="18"/>
      <c r="L80" s="18"/>
      <c r="M80" s="18"/>
      <c r="N80" s="18"/>
      <c r="O80" s="18"/>
    </row>
    <row r="81" spans="2:15" x14ac:dyDescent="0.2">
      <c r="B81" s="18"/>
      <c r="C81" s="18"/>
      <c r="D81" s="18"/>
      <c r="E81" s="18"/>
      <c r="F81" s="18"/>
      <c r="G81" s="18"/>
      <c r="H81" s="18"/>
      <c r="I81" s="18"/>
      <c r="J81" s="18"/>
      <c r="K81" s="18"/>
      <c r="L81" s="18"/>
      <c r="M81" s="18"/>
      <c r="N81" s="18"/>
      <c r="O81" s="18"/>
    </row>
    <row r="82" spans="2:15" x14ac:dyDescent="0.2">
      <c r="B82" s="18"/>
      <c r="C82" s="18"/>
      <c r="D82" s="18"/>
      <c r="E82" s="18"/>
      <c r="F82" s="18"/>
      <c r="G82" s="18"/>
      <c r="H82" s="18"/>
      <c r="I82" s="18"/>
      <c r="J82" s="18"/>
      <c r="K82" s="18"/>
      <c r="L82" s="18"/>
      <c r="M82" s="18"/>
      <c r="N82" s="18"/>
      <c r="O82" s="18"/>
    </row>
    <row r="83" spans="2:15" x14ac:dyDescent="0.2">
      <c r="B83" s="18"/>
      <c r="C83" s="18"/>
      <c r="D83" s="18"/>
      <c r="E83" s="18"/>
      <c r="F83" s="18"/>
      <c r="G83" s="18"/>
      <c r="H83" s="18"/>
      <c r="I83" s="18"/>
      <c r="J83" s="18"/>
      <c r="K83" s="18"/>
      <c r="L83" s="18"/>
      <c r="M83" s="18"/>
      <c r="N83" s="18"/>
      <c r="O83" s="18"/>
    </row>
    <row r="84" spans="2:15" x14ac:dyDescent="0.2">
      <c r="B84" s="18"/>
      <c r="C84" s="18"/>
      <c r="D84" s="18"/>
      <c r="E84" s="18"/>
      <c r="F84" s="18"/>
      <c r="G84" s="18"/>
      <c r="H84" s="18"/>
      <c r="I84" s="18"/>
      <c r="J84" s="18"/>
      <c r="K84" s="18"/>
      <c r="L84" s="18"/>
      <c r="M84" s="18"/>
      <c r="N84" s="18"/>
      <c r="O84" s="18"/>
    </row>
    <row r="85" spans="2:15" x14ac:dyDescent="0.2">
      <c r="B85" s="18"/>
      <c r="C85" s="18"/>
      <c r="D85" s="18"/>
      <c r="E85" s="18"/>
      <c r="F85" s="18"/>
      <c r="G85" s="18"/>
      <c r="H85" s="18"/>
      <c r="I85" s="18"/>
      <c r="J85" s="18"/>
      <c r="K85" s="18"/>
      <c r="L85" s="18"/>
      <c r="M85" s="18"/>
      <c r="N85" s="18"/>
      <c r="O85" s="18"/>
    </row>
    <row r="86" spans="2:15" x14ac:dyDescent="0.2">
      <c r="B86" s="18"/>
      <c r="C86" s="18"/>
      <c r="D86" s="18"/>
      <c r="E86" s="18"/>
      <c r="F86" s="18"/>
      <c r="G86" s="18"/>
      <c r="H86" s="18"/>
      <c r="I86" s="18"/>
      <c r="J86" s="18"/>
      <c r="K86" s="18"/>
      <c r="L86" s="18"/>
      <c r="M86" s="18"/>
      <c r="N86" s="18"/>
      <c r="O86" s="18"/>
    </row>
    <row r="87" spans="2:15" x14ac:dyDescent="0.2">
      <c r="B87" s="18"/>
      <c r="C87" s="18"/>
      <c r="D87" s="18"/>
      <c r="E87" s="18"/>
      <c r="F87" s="18"/>
      <c r="G87" s="18"/>
      <c r="H87" s="18"/>
      <c r="I87" s="18"/>
      <c r="J87" s="18"/>
      <c r="K87" s="18"/>
      <c r="L87" s="18"/>
      <c r="M87" s="18"/>
      <c r="N87" s="18"/>
      <c r="O87" s="18"/>
    </row>
    <row r="88" spans="2:15" x14ac:dyDescent="0.2">
      <c r="B88" s="18"/>
      <c r="C88" s="18"/>
      <c r="D88" s="18"/>
      <c r="E88" s="18"/>
      <c r="F88" s="18"/>
      <c r="G88" s="18"/>
      <c r="H88" s="18"/>
      <c r="I88" s="18"/>
      <c r="J88" s="18"/>
      <c r="K88" s="18"/>
      <c r="L88" s="18"/>
      <c r="M88" s="18"/>
      <c r="N88" s="18"/>
      <c r="O88" s="18"/>
    </row>
    <row r="89" spans="2:15" x14ac:dyDescent="0.2">
      <c r="B89" s="18"/>
      <c r="C89" s="18"/>
      <c r="D89" s="18"/>
      <c r="E89" s="18"/>
      <c r="F89" s="18"/>
      <c r="G89" s="18"/>
      <c r="H89" s="18"/>
      <c r="I89" s="18"/>
      <c r="J89" s="18"/>
      <c r="K89" s="18"/>
      <c r="L89" s="18"/>
      <c r="M89" s="18"/>
      <c r="N89" s="18"/>
      <c r="O89" s="18"/>
    </row>
    <row r="90" spans="2:15" x14ac:dyDescent="0.2">
      <c r="B90" s="18"/>
      <c r="C90" s="18"/>
      <c r="D90" s="18"/>
      <c r="E90" s="18"/>
      <c r="F90" s="18"/>
      <c r="G90" s="18"/>
      <c r="H90" s="18"/>
      <c r="I90" s="18"/>
      <c r="J90" s="18"/>
      <c r="K90" s="18"/>
      <c r="L90" s="18"/>
      <c r="M90" s="18"/>
      <c r="N90" s="18"/>
      <c r="O90" s="18"/>
    </row>
    <row r="91" spans="2:15" x14ac:dyDescent="0.2">
      <c r="B91" s="18"/>
      <c r="C91" s="18"/>
      <c r="D91" s="18"/>
      <c r="E91" s="18"/>
      <c r="F91" s="18"/>
      <c r="G91" s="18"/>
      <c r="H91" s="18"/>
      <c r="I91" s="18"/>
      <c r="J91" s="18"/>
      <c r="K91" s="18"/>
      <c r="L91" s="18"/>
      <c r="M91" s="18"/>
      <c r="N91" s="18"/>
      <c r="O91" s="18"/>
    </row>
    <row r="92" spans="2:15" x14ac:dyDescent="0.2">
      <c r="B92" s="18"/>
      <c r="C92" s="18"/>
      <c r="D92" s="18"/>
      <c r="E92" s="18"/>
      <c r="F92" s="18"/>
      <c r="G92" s="18"/>
      <c r="H92" s="18"/>
      <c r="I92" s="18"/>
      <c r="J92" s="18"/>
      <c r="K92" s="18"/>
      <c r="L92" s="18"/>
      <c r="M92" s="18"/>
      <c r="N92" s="18"/>
      <c r="O92" s="18"/>
    </row>
    <row r="93" spans="2:15" x14ac:dyDescent="0.2">
      <c r="B93" s="18"/>
      <c r="C93" s="18"/>
      <c r="D93" s="18"/>
      <c r="E93" s="18"/>
      <c r="F93" s="18"/>
      <c r="G93" s="18"/>
      <c r="H93" s="18"/>
      <c r="I93" s="18"/>
      <c r="J93" s="18"/>
      <c r="K93" s="18"/>
      <c r="L93" s="18"/>
      <c r="M93" s="18"/>
      <c r="N93" s="18"/>
      <c r="O93" s="18"/>
    </row>
    <row r="94" spans="2:15" x14ac:dyDescent="0.2">
      <c r="B94" s="18"/>
      <c r="C94" s="18"/>
      <c r="D94" s="18"/>
      <c r="E94" s="18"/>
      <c r="F94" s="18"/>
      <c r="G94" s="18"/>
      <c r="H94" s="18"/>
      <c r="I94" s="18"/>
      <c r="J94" s="18"/>
      <c r="K94" s="18"/>
      <c r="L94" s="18"/>
      <c r="M94" s="18"/>
      <c r="N94" s="18"/>
      <c r="O94" s="18"/>
    </row>
    <row r="95" spans="2:15" x14ac:dyDescent="0.2">
      <c r="B95" s="18"/>
      <c r="C95" s="18"/>
      <c r="D95" s="18"/>
      <c r="E95" s="18"/>
      <c r="F95" s="18"/>
      <c r="G95" s="18"/>
      <c r="H95" s="18"/>
      <c r="I95" s="18"/>
      <c r="J95" s="18"/>
      <c r="K95" s="18"/>
      <c r="L95" s="18"/>
      <c r="M95" s="18"/>
      <c r="N95" s="18"/>
      <c r="O95" s="18"/>
    </row>
    <row r="96" spans="2:15" x14ac:dyDescent="0.2">
      <c r="B96" s="18"/>
      <c r="C96" s="18"/>
      <c r="D96" s="18"/>
      <c r="E96" s="18"/>
      <c r="F96" s="18"/>
      <c r="G96" s="18"/>
      <c r="H96" s="18"/>
      <c r="I96" s="18"/>
      <c r="J96" s="18"/>
      <c r="K96" s="18"/>
      <c r="L96" s="18"/>
      <c r="M96" s="18"/>
      <c r="N96" s="18"/>
      <c r="O96" s="18"/>
    </row>
    <row r="97" spans="2:15" x14ac:dyDescent="0.2">
      <c r="B97" s="18"/>
      <c r="C97" s="18"/>
      <c r="D97" s="18"/>
      <c r="E97" s="18"/>
      <c r="F97" s="18"/>
      <c r="G97" s="18"/>
      <c r="H97" s="18"/>
      <c r="I97" s="18"/>
      <c r="J97" s="18"/>
      <c r="K97" s="18"/>
      <c r="L97" s="18"/>
      <c r="M97" s="18"/>
      <c r="N97" s="18"/>
      <c r="O97" s="18"/>
    </row>
    <row r="98" spans="2:15" x14ac:dyDescent="0.2">
      <c r="B98" s="18"/>
      <c r="C98" s="18"/>
      <c r="D98" s="18"/>
      <c r="E98" s="18"/>
      <c r="F98" s="18"/>
      <c r="G98" s="18"/>
      <c r="H98" s="18"/>
      <c r="I98" s="18"/>
      <c r="J98" s="18"/>
      <c r="K98" s="18"/>
      <c r="L98" s="18"/>
      <c r="M98" s="18"/>
      <c r="N98" s="18"/>
      <c r="O98" s="18"/>
    </row>
    <row r="99" spans="2:15" x14ac:dyDescent="0.2">
      <c r="B99" s="18"/>
      <c r="C99" s="18"/>
      <c r="D99" s="18"/>
      <c r="E99" s="18"/>
      <c r="F99" s="18"/>
      <c r="G99" s="18"/>
      <c r="H99" s="18"/>
      <c r="I99" s="18"/>
      <c r="J99" s="18"/>
      <c r="K99" s="18"/>
      <c r="L99" s="18"/>
      <c r="M99" s="18"/>
      <c r="N99" s="18"/>
      <c r="O99" s="18"/>
    </row>
    <row r="100" spans="2:15" x14ac:dyDescent="0.2">
      <c r="B100" s="18"/>
      <c r="C100" s="18"/>
      <c r="D100" s="18"/>
      <c r="E100" s="18"/>
      <c r="F100" s="18"/>
      <c r="G100" s="18"/>
      <c r="H100" s="18"/>
      <c r="I100" s="18"/>
      <c r="J100" s="18"/>
      <c r="K100" s="18"/>
      <c r="L100" s="18"/>
      <c r="M100" s="18"/>
      <c r="N100" s="18"/>
      <c r="O100" s="18"/>
    </row>
    <row r="101" spans="2:15" x14ac:dyDescent="0.2">
      <c r="B101" s="18"/>
      <c r="C101" s="18"/>
      <c r="D101" s="18"/>
      <c r="E101" s="18"/>
      <c r="F101" s="18"/>
      <c r="G101" s="18"/>
      <c r="H101" s="18"/>
      <c r="I101" s="18"/>
      <c r="J101" s="18"/>
      <c r="K101" s="18"/>
      <c r="L101" s="18"/>
      <c r="M101" s="18"/>
      <c r="N101" s="18"/>
      <c r="O101" s="18"/>
    </row>
    <row r="102" spans="2:15" x14ac:dyDescent="0.2">
      <c r="B102" s="18"/>
      <c r="C102" s="18"/>
      <c r="D102" s="18"/>
      <c r="E102" s="18"/>
      <c r="F102" s="18"/>
      <c r="G102" s="18"/>
      <c r="H102" s="18"/>
      <c r="I102" s="18"/>
      <c r="J102" s="18"/>
      <c r="K102" s="18"/>
      <c r="L102" s="18"/>
      <c r="M102" s="18"/>
      <c r="N102" s="18"/>
      <c r="O102" s="18"/>
    </row>
    <row r="103" spans="2:15" x14ac:dyDescent="0.2">
      <c r="B103" s="18"/>
      <c r="C103" s="18"/>
      <c r="D103" s="18"/>
      <c r="E103" s="18"/>
      <c r="F103" s="18"/>
      <c r="G103" s="18"/>
      <c r="H103" s="18"/>
      <c r="I103" s="18"/>
      <c r="J103" s="18"/>
      <c r="K103" s="18"/>
      <c r="L103" s="18"/>
      <c r="M103" s="18"/>
      <c r="N103" s="18"/>
      <c r="O103" s="18"/>
    </row>
    <row r="104" spans="2:15" x14ac:dyDescent="0.2">
      <c r="B104" s="18"/>
      <c r="C104" s="18"/>
      <c r="D104" s="18"/>
      <c r="E104" s="18"/>
      <c r="F104" s="18"/>
      <c r="G104" s="18"/>
      <c r="H104" s="18"/>
      <c r="I104" s="18"/>
      <c r="J104" s="18"/>
      <c r="K104" s="18"/>
      <c r="L104" s="18"/>
      <c r="M104" s="18"/>
      <c r="N104" s="18"/>
      <c r="O104" s="18"/>
    </row>
    <row r="105" spans="2:15" x14ac:dyDescent="0.2">
      <c r="B105" s="18"/>
      <c r="C105" s="18"/>
      <c r="D105" s="18"/>
      <c r="E105" s="18"/>
      <c r="F105" s="18"/>
      <c r="G105" s="18"/>
      <c r="H105" s="18"/>
      <c r="I105" s="18"/>
      <c r="J105" s="18"/>
      <c r="K105" s="18"/>
      <c r="L105" s="18"/>
      <c r="M105" s="18"/>
      <c r="N105" s="18"/>
      <c r="O105" s="18"/>
    </row>
    <row r="106" spans="2:15" x14ac:dyDescent="0.2">
      <c r="B106" s="18"/>
      <c r="C106" s="18"/>
      <c r="D106" s="18"/>
      <c r="E106" s="18"/>
      <c r="F106" s="18"/>
      <c r="G106" s="18"/>
      <c r="H106" s="18"/>
      <c r="I106" s="18"/>
      <c r="J106" s="18"/>
      <c r="K106" s="18"/>
      <c r="L106" s="18"/>
      <c r="M106" s="18"/>
      <c r="N106" s="18"/>
      <c r="O106" s="18"/>
    </row>
    <row r="107" spans="2:15" x14ac:dyDescent="0.2">
      <c r="B107" s="18"/>
      <c r="C107" s="18"/>
      <c r="D107" s="18"/>
      <c r="E107" s="18"/>
      <c r="F107" s="18"/>
      <c r="G107" s="18"/>
      <c r="H107" s="18"/>
      <c r="I107" s="18"/>
      <c r="J107" s="18"/>
      <c r="K107" s="18"/>
      <c r="L107" s="18"/>
      <c r="M107" s="18"/>
      <c r="N107" s="18"/>
      <c r="O107" s="18"/>
    </row>
    <row r="108" spans="2:15" x14ac:dyDescent="0.2">
      <c r="B108" s="18"/>
      <c r="C108" s="18"/>
      <c r="D108" s="18"/>
      <c r="E108" s="18"/>
      <c r="F108" s="18"/>
      <c r="G108" s="18"/>
      <c r="H108" s="18"/>
      <c r="I108" s="18"/>
      <c r="J108" s="18"/>
      <c r="K108" s="18"/>
      <c r="L108" s="18"/>
      <c r="M108" s="18"/>
      <c r="N108" s="18"/>
      <c r="O108" s="18"/>
    </row>
    <row r="109" spans="2:15" x14ac:dyDescent="0.2">
      <c r="B109" s="18"/>
      <c r="C109" s="18"/>
      <c r="D109" s="18"/>
      <c r="E109" s="18"/>
      <c r="F109" s="18"/>
      <c r="G109" s="18"/>
      <c r="H109" s="18"/>
      <c r="I109" s="18"/>
      <c r="J109" s="18"/>
      <c r="K109" s="18"/>
      <c r="L109" s="18"/>
      <c r="M109" s="18"/>
      <c r="N109" s="18"/>
      <c r="O109" s="18"/>
    </row>
    <row r="110" spans="2:15" x14ac:dyDescent="0.2">
      <c r="B110" s="18"/>
      <c r="C110" s="18"/>
      <c r="D110" s="18"/>
      <c r="E110" s="18"/>
      <c r="F110" s="18"/>
      <c r="G110" s="18"/>
      <c r="H110" s="18"/>
      <c r="I110" s="18"/>
      <c r="J110" s="18"/>
      <c r="K110" s="18"/>
      <c r="L110" s="18"/>
      <c r="M110" s="18"/>
      <c r="N110" s="18"/>
      <c r="O110" s="18"/>
    </row>
    <row r="111" spans="2:15" x14ac:dyDescent="0.2">
      <c r="B111" s="18"/>
      <c r="C111" s="18"/>
      <c r="D111" s="18"/>
      <c r="E111" s="18"/>
      <c r="F111" s="18"/>
      <c r="G111" s="18"/>
      <c r="H111" s="18"/>
      <c r="I111" s="18"/>
      <c r="J111" s="18"/>
      <c r="K111" s="18"/>
      <c r="L111" s="18"/>
      <c r="M111" s="18"/>
      <c r="N111" s="18"/>
      <c r="O111" s="18"/>
    </row>
    <row r="112" spans="2:15" x14ac:dyDescent="0.2">
      <c r="B112" s="18"/>
      <c r="C112" s="18"/>
      <c r="D112" s="18"/>
      <c r="E112" s="18"/>
      <c r="F112" s="18"/>
      <c r="G112" s="18"/>
      <c r="H112" s="18"/>
      <c r="I112" s="18"/>
      <c r="J112" s="18"/>
      <c r="K112" s="18"/>
      <c r="L112" s="18"/>
      <c r="M112" s="18"/>
      <c r="N112" s="18"/>
      <c r="O112" s="18"/>
    </row>
    <row r="113" spans="2:15" x14ac:dyDescent="0.2">
      <c r="B113" s="18"/>
      <c r="C113" s="18"/>
      <c r="D113" s="18"/>
      <c r="E113" s="18"/>
      <c r="F113" s="18"/>
      <c r="G113" s="18"/>
      <c r="H113" s="18"/>
      <c r="I113" s="18"/>
      <c r="J113" s="18"/>
      <c r="K113" s="18"/>
      <c r="L113" s="18"/>
      <c r="M113" s="18"/>
      <c r="N113" s="18"/>
      <c r="O113" s="18"/>
    </row>
    <row r="114" spans="2:15" x14ac:dyDescent="0.2">
      <c r="B114" s="18"/>
      <c r="C114" s="18"/>
      <c r="D114" s="18"/>
      <c r="E114" s="18"/>
      <c r="F114" s="18"/>
      <c r="G114" s="18"/>
      <c r="H114" s="18"/>
      <c r="I114" s="18"/>
      <c r="J114" s="18"/>
      <c r="K114" s="18"/>
      <c r="L114" s="18"/>
      <c r="M114" s="18"/>
      <c r="N114" s="18"/>
      <c r="O114" s="18"/>
    </row>
    <row r="115" spans="2:15" x14ac:dyDescent="0.2">
      <c r="B115" s="18"/>
      <c r="C115" s="18"/>
      <c r="D115" s="18"/>
      <c r="E115" s="18"/>
      <c r="F115" s="18"/>
      <c r="G115" s="18"/>
      <c r="H115" s="18"/>
      <c r="I115" s="18"/>
      <c r="J115" s="18"/>
      <c r="K115" s="18"/>
      <c r="L115" s="18"/>
      <c r="M115" s="18"/>
      <c r="N115" s="18"/>
      <c r="O115" s="18"/>
    </row>
    <row r="116" spans="2:15" x14ac:dyDescent="0.2">
      <c r="B116" s="18"/>
      <c r="C116" s="18"/>
      <c r="D116" s="18"/>
      <c r="E116" s="18"/>
      <c r="F116" s="18"/>
      <c r="G116" s="18"/>
      <c r="H116" s="18"/>
      <c r="I116" s="18"/>
      <c r="J116" s="18"/>
      <c r="K116" s="18"/>
      <c r="L116" s="18"/>
      <c r="M116" s="18"/>
      <c r="N116" s="18"/>
      <c r="O116" s="18"/>
    </row>
    <row r="117" spans="2:15" x14ac:dyDescent="0.2">
      <c r="B117" s="18"/>
      <c r="C117" s="18"/>
      <c r="D117" s="18"/>
      <c r="E117" s="18"/>
      <c r="F117" s="18"/>
      <c r="G117" s="18"/>
      <c r="H117" s="18"/>
      <c r="I117" s="18"/>
      <c r="J117" s="18"/>
      <c r="K117" s="18"/>
      <c r="L117" s="18"/>
      <c r="M117" s="18"/>
      <c r="N117" s="18"/>
      <c r="O117" s="18"/>
    </row>
    <row r="118" spans="2:15" x14ac:dyDescent="0.2">
      <c r="B118" s="18"/>
      <c r="C118" s="18"/>
      <c r="D118" s="18"/>
      <c r="E118" s="18"/>
      <c r="F118" s="18"/>
      <c r="G118" s="18"/>
      <c r="H118" s="18"/>
      <c r="I118" s="18"/>
      <c r="J118" s="18"/>
      <c r="K118" s="18"/>
      <c r="L118" s="18"/>
      <c r="M118" s="18"/>
      <c r="N118" s="18"/>
      <c r="O118" s="18"/>
    </row>
    <row r="119" spans="2:15" x14ac:dyDescent="0.2">
      <c r="B119" s="18"/>
      <c r="C119" s="18"/>
      <c r="D119" s="18"/>
      <c r="E119" s="18"/>
      <c r="F119" s="18"/>
      <c r="G119" s="18"/>
      <c r="H119" s="18"/>
      <c r="I119" s="18"/>
      <c r="J119" s="18"/>
      <c r="K119" s="18"/>
      <c r="L119" s="18"/>
      <c r="M119" s="18"/>
      <c r="N119" s="18"/>
      <c r="O119" s="18"/>
    </row>
    <row r="120" spans="2:15" x14ac:dyDescent="0.2">
      <c r="B120" s="18"/>
      <c r="C120" s="18"/>
      <c r="D120" s="18"/>
      <c r="E120" s="18"/>
      <c r="F120" s="18"/>
      <c r="G120" s="18"/>
      <c r="H120" s="18"/>
      <c r="I120" s="18"/>
      <c r="J120" s="18"/>
      <c r="K120" s="18"/>
      <c r="L120" s="18"/>
      <c r="M120" s="18"/>
      <c r="N120" s="18"/>
      <c r="O120" s="18"/>
    </row>
    <row r="121" spans="2:15" x14ac:dyDescent="0.2">
      <c r="B121" s="18"/>
      <c r="C121" s="18"/>
      <c r="D121" s="18"/>
      <c r="E121" s="18"/>
      <c r="F121" s="18"/>
      <c r="G121" s="18"/>
      <c r="H121" s="18"/>
      <c r="I121" s="18"/>
      <c r="J121" s="18"/>
      <c r="K121" s="18"/>
      <c r="L121" s="18"/>
      <c r="M121" s="18"/>
      <c r="N121" s="18"/>
      <c r="O121" s="18"/>
    </row>
    <row r="122" spans="2:15" x14ac:dyDescent="0.2">
      <c r="B122" s="18"/>
      <c r="C122" s="18"/>
      <c r="D122" s="18"/>
      <c r="E122" s="18"/>
      <c r="F122" s="18"/>
      <c r="G122" s="18"/>
      <c r="H122" s="18"/>
      <c r="I122" s="18"/>
      <c r="J122" s="18"/>
      <c r="K122" s="18"/>
      <c r="L122" s="18"/>
      <c r="M122" s="18"/>
      <c r="N122" s="18"/>
      <c r="O122" s="18"/>
    </row>
    <row r="123" spans="2:15" x14ac:dyDescent="0.2">
      <c r="B123" s="18"/>
      <c r="C123" s="18"/>
      <c r="D123" s="18"/>
      <c r="E123" s="18"/>
      <c r="F123" s="18"/>
      <c r="G123" s="18"/>
      <c r="H123" s="18"/>
      <c r="I123" s="18"/>
      <c r="J123" s="18"/>
      <c r="K123" s="18"/>
      <c r="L123" s="18"/>
      <c r="M123" s="18"/>
      <c r="N123" s="18"/>
      <c r="O123" s="18"/>
    </row>
    <row r="124" spans="2:15" x14ac:dyDescent="0.2">
      <c r="B124" s="18"/>
      <c r="C124" s="18"/>
      <c r="D124" s="18"/>
      <c r="E124" s="18"/>
      <c r="F124" s="18"/>
      <c r="G124" s="18"/>
      <c r="H124" s="18"/>
      <c r="I124" s="18"/>
      <c r="J124" s="18"/>
      <c r="K124" s="18"/>
      <c r="L124" s="18"/>
      <c r="M124" s="18"/>
      <c r="N124" s="18"/>
      <c r="O124" s="18"/>
    </row>
    <row r="125" spans="2:15" x14ac:dyDescent="0.2">
      <c r="B125" s="18"/>
      <c r="C125" s="18"/>
      <c r="D125" s="18"/>
      <c r="E125" s="18"/>
      <c r="F125" s="18"/>
      <c r="G125" s="18"/>
      <c r="H125" s="18"/>
      <c r="I125" s="18"/>
      <c r="J125" s="18"/>
      <c r="K125" s="18"/>
      <c r="L125" s="18"/>
      <c r="M125" s="18"/>
      <c r="N125" s="18"/>
      <c r="O125" s="18"/>
    </row>
    <row r="126" spans="2:15" x14ac:dyDescent="0.2">
      <c r="B126" s="18"/>
      <c r="C126" s="18"/>
      <c r="D126" s="18"/>
      <c r="E126" s="18"/>
      <c r="F126" s="18"/>
      <c r="G126" s="18"/>
      <c r="H126" s="18"/>
      <c r="I126" s="18"/>
      <c r="J126" s="18"/>
      <c r="K126" s="18"/>
      <c r="L126" s="18"/>
      <c r="M126" s="18"/>
      <c r="N126" s="18"/>
      <c r="O126" s="18"/>
    </row>
    <row r="127" spans="2:15" x14ac:dyDescent="0.2">
      <c r="B127" s="18"/>
      <c r="C127" s="18"/>
      <c r="D127" s="18"/>
      <c r="E127" s="18"/>
      <c r="F127" s="18"/>
      <c r="G127" s="18"/>
      <c r="H127" s="18"/>
      <c r="I127" s="18"/>
      <c r="J127" s="18"/>
      <c r="K127" s="18"/>
      <c r="L127" s="18"/>
      <c r="M127" s="18"/>
      <c r="N127" s="18"/>
      <c r="O127" s="18"/>
    </row>
    <row r="128" spans="2:15" x14ac:dyDescent="0.2">
      <c r="B128" s="18"/>
      <c r="C128" s="18"/>
      <c r="D128" s="18"/>
      <c r="E128" s="18"/>
      <c r="F128" s="18"/>
      <c r="G128" s="18"/>
      <c r="H128" s="18"/>
      <c r="I128" s="18"/>
      <c r="J128" s="18"/>
      <c r="K128" s="18"/>
      <c r="L128" s="18"/>
      <c r="M128" s="18"/>
      <c r="N128" s="18"/>
      <c r="O128" s="18"/>
    </row>
    <row r="129" spans="2:15" x14ac:dyDescent="0.2">
      <c r="B129" s="18"/>
      <c r="C129" s="18"/>
      <c r="D129" s="18"/>
      <c r="E129" s="18"/>
      <c r="F129" s="18"/>
      <c r="G129" s="18"/>
      <c r="H129" s="18"/>
      <c r="I129" s="18"/>
      <c r="J129" s="18"/>
      <c r="K129" s="18"/>
      <c r="L129" s="18"/>
      <c r="M129" s="18"/>
      <c r="N129" s="18"/>
      <c r="O129" s="18"/>
    </row>
    <row r="130" spans="2:15" x14ac:dyDescent="0.2">
      <c r="B130" s="18"/>
      <c r="C130" s="18"/>
      <c r="D130" s="18"/>
      <c r="E130" s="18"/>
      <c r="F130" s="18"/>
      <c r="G130" s="18"/>
      <c r="H130" s="18"/>
      <c r="I130" s="18"/>
      <c r="J130" s="18"/>
      <c r="K130" s="18"/>
      <c r="L130" s="18"/>
      <c r="M130" s="18"/>
      <c r="N130" s="18"/>
      <c r="O130" s="18"/>
    </row>
    <row r="131" spans="2:15" x14ac:dyDescent="0.2">
      <c r="B131" s="18"/>
      <c r="C131" s="18"/>
      <c r="D131" s="18"/>
      <c r="E131" s="18"/>
      <c r="F131" s="18"/>
      <c r="G131" s="18"/>
      <c r="H131" s="18"/>
      <c r="I131" s="18"/>
      <c r="J131" s="18"/>
      <c r="K131" s="18"/>
      <c r="L131" s="18"/>
      <c r="M131" s="18"/>
      <c r="N131" s="18"/>
      <c r="O131" s="18"/>
    </row>
    <row r="132" spans="2:15" x14ac:dyDescent="0.2">
      <c r="B132" s="18"/>
      <c r="C132" s="18"/>
      <c r="D132" s="18"/>
      <c r="E132" s="18"/>
      <c r="F132" s="18"/>
      <c r="G132" s="18"/>
      <c r="H132" s="18"/>
      <c r="I132" s="18"/>
      <c r="J132" s="18"/>
      <c r="K132" s="18"/>
      <c r="L132" s="18"/>
      <c r="M132" s="18"/>
      <c r="N132" s="18"/>
      <c r="O132" s="18"/>
    </row>
    <row r="133" spans="2:15" x14ac:dyDescent="0.2">
      <c r="B133" s="18"/>
      <c r="C133" s="18"/>
      <c r="D133" s="18"/>
      <c r="E133" s="18"/>
      <c r="F133" s="18"/>
      <c r="G133" s="18"/>
      <c r="H133" s="18"/>
      <c r="I133" s="18"/>
      <c r="J133" s="18"/>
      <c r="K133" s="18"/>
      <c r="L133" s="18"/>
      <c r="M133" s="18"/>
      <c r="N133" s="18"/>
      <c r="O133" s="18"/>
    </row>
    <row r="134" spans="2:15" x14ac:dyDescent="0.2">
      <c r="B134" s="18"/>
      <c r="C134" s="18"/>
      <c r="D134" s="18"/>
      <c r="E134" s="18"/>
      <c r="F134" s="18"/>
      <c r="G134" s="18"/>
      <c r="H134" s="18"/>
      <c r="I134" s="18"/>
      <c r="J134" s="18"/>
      <c r="K134" s="18"/>
      <c r="L134" s="18"/>
      <c r="M134" s="18"/>
      <c r="N134" s="18"/>
      <c r="O134" s="18"/>
    </row>
    <row r="135" spans="2:15" x14ac:dyDescent="0.2">
      <c r="B135" s="18"/>
      <c r="C135" s="18"/>
      <c r="D135" s="18"/>
      <c r="E135" s="18"/>
      <c r="F135" s="18"/>
      <c r="G135" s="18"/>
      <c r="H135" s="18"/>
      <c r="I135" s="18"/>
      <c r="J135" s="18"/>
      <c r="K135" s="18"/>
      <c r="L135" s="18"/>
      <c r="M135" s="18"/>
      <c r="N135" s="18"/>
      <c r="O135" s="18"/>
    </row>
    <row r="136" spans="2:15" x14ac:dyDescent="0.2">
      <c r="B136" s="18"/>
      <c r="C136" s="18"/>
      <c r="D136" s="18"/>
      <c r="E136" s="18"/>
      <c r="F136" s="18"/>
      <c r="G136" s="18"/>
      <c r="H136" s="18"/>
      <c r="I136" s="18"/>
      <c r="J136" s="18"/>
      <c r="K136" s="18"/>
      <c r="L136" s="18"/>
      <c r="M136" s="18"/>
      <c r="N136" s="18"/>
      <c r="O136" s="18"/>
    </row>
    <row r="137" spans="2:15" x14ac:dyDescent="0.2">
      <c r="B137" s="18"/>
      <c r="C137" s="18"/>
      <c r="D137" s="18"/>
      <c r="E137" s="18"/>
      <c r="F137" s="18"/>
      <c r="G137" s="18"/>
      <c r="H137" s="18"/>
      <c r="I137" s="18"/>
      <c r="J137" s="18"/>
      <c r="K137" s="18"/>
      <c r="L137" s="18"/>
      <c r="M137" s="18"/>
      <c r="N137" s="18"/>
      <c r="O137" s="18"/>
    </row>
    <row r="138" spans="2:15" x14ac:dyDescent="0.2">
      <c r="B138" s="18"/>
      <c r="C138" s="18"/>
      <c r="D138" s="18"/>
      <c r="E138" s="18"/>
      <c r="F138" s="18"/>
      <c r="G138" s="18"/>
      <c r="H138" s="18"/>
      <c r="I138" s="18"/>
      <c r="J138" s="18"/>
      <c r="K138" s="18"/>
      <c r="L138" s="18"/>
      <c r="M138" s="18"/>
      <c r="N138" s="18"/>
      <c r="O138" s="18"/>
    </row>
    <row r="139" spans="2:15" x14ac:dyDescent="0.2">
      <c r="B139" s="18"/>
      <c r="C139" s="18"/>
      <c r="D139" s="18"/>
      <c r="E139" s="18"/>
      <c r="F139" s="18"/>
      <c r="G139" s="18"/>
      <c r="H139" s="18"/>
      <c r="I139" s="18"/>
      <c r="J139" s="18"/>
      <c r="K139" s="18"/>
      <c r="L139" s="18"/>
      <c r="M139" s="18"/>
      <c r="N139" s="18"/>
      <c r="O139" s="18"/>
    </row>
    <row r="140" spans="2:15" x14ac:dyDescent="0.2">
      <c r="B140" s="18"/>
      <c r="C140" s="18"/>
      <c r="D140" s="18"/>
      <c r="E140" s="18"/>
      <c r="F140" s="18"/>
      <c r="G140" s="18"/>
      <c r="H140" s="18"/>
      <c r="I140" s="18"/>
      <c r="J140" s="18"/>
      <c r="K140" s="18"/>
      <c r="L140" s="18"/>
      <c r="M140" s="18"/>
      <c r="N140" s="18"/>
      <c r="O140" s="18"/>
    </row>
    <row r="141" spans="2:15" x14ac:dyDescent="0.2">
      <c r="B141" s="18"/>
      <c r="C141" s="18"/>
      <c r="D141" s="18"/>
      <c r="E141" s="18"/>
      <c r="F141" s="18"/>
      <c r="G141" s="18"/>
      <c r="H141" s="18"/>
      <c r="I141" s="18"/>
      <c r="J141" s="18"/>
      <c r="K141" s="18"/>
      <c r="L141" s="18"/>
      <c r="M141" s="18"/>
      <c r="N141" s="18"/>
      <c r="O141" s="18"/>
    </row>
    <row r="142" spans="2:15" x14ac:dyDescent="0.2">
      <c r="B142" s="18"/>
      <c r="C142" s="18"/>
      <c r="D142" s="18"/>
      <c r="E142" s="18"/>
      <c r="F142" s="18"/>
      <c r="G142" s="18"/>
      <c r="H142" s="18"/>
      <c r="I142" s="18"/>
      <c r="J142" s="18"/>
      <c r="K142" s="18"/>
      <c r="L142" s="18"/>
      <c r="M142" s="18"/>
      <c r="N142" s="18"/>
      <c r="O142" s="18"/>
    </row>
    <row r="143" spans="2:15" x14ac:dyDescent="0.2">
      <c r="B143" s="18"/>
      <c r="C143" s="18"/>
      <c r="D143" s="18"/>
      <c r="E143" s="18"/>
      <c r="F143" s="18"/>
      <c r="G143" s="18"/>
      <c r="H143" s="18"/>
      <c r="I143" s="18"/>
      <c r="J143" s="18"/>
      <c r="K143" s="18"/>
      <c r="L143" s="18"/>
      <c r="M143" s="18"/>
      <c r="N143" s="18"/>
      <c r="O143" s="18"/>
    </row>
    <row r="144" spans="2:15" x14ac:dyDescent="0.2">
      <c r="B144" s="18"/>
      <c r="C144" s="18"/>
      <c r="D144" s="18"/>
      <c r="E144" s="18"/>
      <c r="F144" s="18"/>
      <c r="G144" s="18"/>
      <c r="H144" s="18"/>
      <c r="I144" s="18"/>
      <c r="J144" s="18"/>
      <c r="K144" s="18"/>
      <c r="L144" s="18"/>
      <c r="M144" s="18"/>
      <c r="N144" s="18"/>
      <c r="O144" s="18"/>
    </row>
    <row r="145" spans="2:15" x14ac:dyDescent="0.2">
      <c r="B145" s="18"/>
      <c r="C145" s="18"/>
      <c r="D145" s="18"/>
      <c r="E145" s="18"/>
      <c r="F145" s="18"/>
      <c r="G145" s="18"/>
      <c r="H145" s="18"/>
      <c r="I145" s="18"/>
      <c r="J145" s="18"/>
      <c r="K145" s="18"/>
      <c r="L145" s="18"/>
      <c r="M145" s="18"/>
      <c r="N145" s="18"/>
      <c r="O145" s="18"/>
    </row>
    <row r="146" spans="2:15" x14ac:dyDescent="0.2">
      <c r="B146" s="18"/>
      <c r="C146" s="18"/>
      <c r="D146" s="18"/>
      <c r="E146" s="18"/>
      <c r="F146" s="18"/>
      <c r="G146" s="18"/>
      <c r="H146" s="18"/>
      <c r="I146" s="18"/>
      <c r="J146" s="18"/>
      <c r="K146" s="18"/>
      <c r="L146" s="18"/>
      <c r="M146" s="18"/>
      <c r="N146" s="18"/>
      <c r="O146" s="18"/>
    </row>
    <row r="147" spans="2:15" x14ac:dyDescent="0.2">
      <c r="B147" s="18"/>
      <c r="C147" s="18"/>
      <c r="D147" s="18"/>
      <c r="E147" s="18"/>
      <c r="F147" s="18"/>
      <c r="G147" s="18"/>
      <c r="H147" s="18"/>
      <c r="I147" s="18"/>
      <c r="J147" s="18"/>
      <c r="K147" s="18"/>
      <c r="L147" s="18"/>
      <c r="M147" s="18"/>
      <c r="N147" s="18"/>
      <c r="O147" s="18"/>
    </row>
    <row r="148" spans="2:15" x14ac:dyDescent="0.2">
      <c r="B148" s="18"/>
      <c r="C148" s="18"/>
      <c r="D148" s="18"/>
      <c r="E148" s="18"/>
      <c r="F148" s="18"/>
      <c r="G148" s="18"/>
      <c r="H148" s="18"/>
      <c r="I148" s="18"/>
      <c r="J148" s="18"/>
      <c r="K148" s="18"/>
      <c r="L148" s="18"/>
      <c r="M148" s="18"/>
      <c r="N148" s="18"/>
      <c r="O148" s="18"/>
    </row>
    <row r="149" spans="2:15" x14ac:dyDescent="0.2">
      <c r="B149" s="18"/>
      <c r="C149" s="18"/>
      <c r="D149" s="18"/>
      <c r="E149" s="18"/>
      <c r="F149" s="18"/>
      <c r="G149" s="18"/>
      <c r="H149" s="18"/>
      <c r="I149" s="18"/>
      <c r="J149" s="18"/>
      <c r="K149" s="18"/>
      <c r="L149" s="18"/>
      <c r="M149" s="18"/>
      <c r="N149" s="18"/>
      <c r="O149" s="18"/>
    </row>
    <row r="150" spans="2:15" x14ac:dyDescent="0.2">
      <c r="B150" s="18"/>
      <c r="C150" s="18"/>
      <c r="D150" s="18"/>
      <c r="E150" s="18"/>
      <c r="F150" s="18"/>
      <c r="G150" s="18"/>
      <c r="H150" s="18"/>
      <c r="I150" s="18"/>
      <c r="J150" s="18"/>
      <c r="K150" s="18"/>
      <c r="L150" s="18"/>
      <c r="M150" s="18"/>
      <c r="N150" s="18"/>
      <c r="O150" s="18"/>
    </row>
    <row r="151" spans="2:15" x14ac:dyDescent="0.2">
      <c r="B151" s="18"/>
      <c r="C151" s="18"/>
      <c r="D151" s="18"/>
      <c r="E151" s="18"/>
      <c r="F151" s="18"/>
      <c r="G151" s="18"/>
      <c r="H151" s="18"/>
      <c r="I151" s="18"/>
      <c r="J151" s="18"/>
      <c r="K151" s="18"/>
      <c r="L151" s="18"/>
      <c r="M151" s="18"/>
      <c r="N151" s="18"/>
      <c r="O151" s="18"/>
    </row>
    <row r="152" spans="2:15" x14ac:dyDescent="0.2">
      <c r="B152" s="18"/>
      <c r="C152" s="18"/>
      <c r="D152" s="18"/>
      <c r="E152" s="18"/>
      <c r="F152" s="18"/>
      <c r="G152" s="18"/>
      <c r="H152" s="18"/>
      <c r="I152" s="18"/>
      <c r="J152" s="18"/>
      <c r="K152" s="18"/>
      <c r="L152" s="18"/>
      <c r="M152" s="18"/>
      <c r="N152" s="18"/>
      <c r="O152" s="18"/>
    </row>
    <row r="153" spans="2:15" x14ac:dyDescent="0.2">
      <c r="B153" s="18"/>
      <c r="C153" s="18"/>
      <c r="D153" s="18"/>
      <c r="E153" s="18"/>
      <c r="F153" s="18"/>
      <c r="G153" s="18"/>
      <c r="H153" s="18"/>
      <c r="I153" s="18"/>
      <c r="J153" s="18"/>
      <c r="K153" s="18"/>
      <c r="L153" s="18"/>
      <c r="M153" s="18"/>
      <c r="N153" s="18"/>
      <c r="O153" s="18"/>
    </row>
    <row r="154" spans="2:15" x14ac:dyDescent="0.2">
      <c r="B154" s="18"/>
      <c r="C154" s="18"/>
      <c r="D154" s="18"/>
      <c r="E154" s="18"/>
      <c r="F154" s="18"/>
      <c r="G154" s="18"/>
      <c r="H154" s="18"/>
      <c r="I154" s="18"/>
      <c r="J154" s="18"/>
      <c r="K154" s="18"/>
      <c r="L154" s="18"/>
      <c r="M154" s="18"/>
      <c r="N154" s="18"/>
      <c r="O154" s="18"/>
    </row>
    <row r="155" spans="2:15" x14ac:dyDescent="0.2">
      <c r="B155" s="18"/>
      <c r="C155" s="18"/>
      <c r="D155" s="18"/>
      <c r="E155" s="18"/>
      <c r="F155" s="18"/>
      <c r="G155" s="18"/>
      <c r="H155" s="18"/>
      <c r="I155" s="18"/>
      <c r="J155" s="18"/>
      <c r="K155" s="18"/>
      <c r="L155" s="18"/>
      <c r="M155" s="18"/>
      <c r="N155" s="18"/>
      <c r="O155" s="18"/>
    </row>
    <row r="156" spans="2:15" x14ac:dyDescent="0.2">
      <c r="B156" s="18"/>
      <c r="C156" s="18"/>
      <c r="D156" s="18"/>
      <c r="E156" s="18"/>
      <c r="F156" s="18"/>
      <c r="G156" s="18"/>
      <c r="H156" s="18"/>
      <c r="I156" s="18"/>
      <c r="J156" s="18"/>
      <c r="K156" s="18"/>
      <c r="L156" s="18"/>
      <c r="M156" s="18"/>
      <c r="N156" s="18"/>
      <c r="O156" s="18"/>
    </row>
    <row r="157" spans="2:15" x14ac:dyDescent="0.2">
      <c r="B157" s="18"/>
      <c r="C157" s="18"/>
      <c r="D157" s="18"/>
      <c r="E157" s="18"/>
      <c r="F157" s="18"/>
      <c r="G157" s="18"/>
      <c r="H157" s="18"/>
      <c r="I157" s="18"/>
      <c r="J157" s="18"/>
      <c r="K157" s="18"/>
      <c r="L157" s="18"/>
      <c r="M157" s="18"/>
      <c r="N157" s="18"/>
      <c r="O157" s="18"/>
    </row>
    <row r="158" spans="2:15" x14ac:dyDescent="0.2">
      <c r="B158" s="18"/>
      <c r="C158" s="18"/>
      <c r="D158" s="18"/>
      <c r="E158" s="18"/>
      <c r="F158" s="18"/>
      <c r="G158" s="18"/>
      <c r="H158" s="18"/>
      <c r="I158" s="18"/>
      <c r="J158" s="18"/>
      <c r="K158" s="18"/>
      <c r="L158" s="18"/>
      <c r="M158" s="18"/>
      <c r="N158" s="18"/>
      <c r="O158" s="18"/>
    </row>
    <row r="159" spans="2:15" x14ac:dyDescent="0.2">
      <c r="B159" s="18"/>
      <c r="C159" s="18"/>
      <c r="D159" s="18"/>
      <c r="E159" s="18"/>
      <c r="F159" s="18"/>
      <c r="G159" s="18"/>
      <c r="H159" s="18"/>
      <c r="I159" s="18"/>
      <c r="J159" s="18"/>
      <c r="K159" s="18"/>
      <c r="L159" s="18"/>
      <c r="M159" s="18"/>
      <c r="N159" s="18"/>
      <c r="O159" s="18"/>
    </row>
    <row r="160" spans="2:15" x14ac:dyDescent="0.2">
      <c r="B160" s="18"/>
      <c r="C160" s="18"/>
      <c r="D160" s="18"/>
      <c r="E160" s="18"/>
      <c r="F160" s="18"/>
      <c r="G160" s="18"/>
      <c r="H160" s="18"/>
      <c r="I160" s="18"/>
      <c r="J160" s="18"/>
      <c r="K160" s="18"/>
      <c r="L160" s="18"/>
      <c r="M160" s="18"/>
      <c r="N160" s="18"/>
      <c r="O160" s="18"/>
    </row>
    <row r="161" spans="2:15" x14ac:dyDescent="0.2">
      <c r="B161" s="18"/>
      <c r="C161" s="18"/>
      <c r="D161" s="18"/>
      <c r="E161" s="18"/>
      <c r="F161" s="18"/>
      <c r="G161" s="18"/>
      <c r="H161" s="18"/>
      <c r="I161" s="18"/>
      <c r="J161" s="18"/>
      <c r="K161" s="18"/>
      <c r="L161" s="18"/>
      <c r="M161" s="18"/>
      <c r="N161" s="18"/>
      <c r="O161" s="18"/>
    </row>
    <row r="162" spans="2:15" x14ac:dyDescent="0.2">
      <c r="B162" s="18"/>
      <c r="C162" s="18"/>
      <c r="D162" s="18"/>
      <c r="E162" s="18"/>
      <c r="F162" s="18"/>
      <c r="G162" s="18"/>
      <c r="H162" s="18"/>
      <c r="I162" s="18"/>
      <c r="J162" s="18"/>
      <c r="K162" s="18"/>
      <c r="L162" s="18"/>
      <c r="M162" s="18"/>
      <c r="N162" s="18"/>
      <c r="O162" s="18"/>
    </row>
    <row r="163" spans="2:15" x14ac:dyDescent="0.2">
      <c r="B163" s="18"/>
      <c r="C163" s="18"/>
      <c r="D163" s="18"/>
      <c r="E163" s="18"/>
      <c r="F163" s="18"/>
      <c r="G163" s="18"/>
      <c r="H163" s="18"/>
      <c r="I163" s="18"/>
      <c r="J163" s="18"/>
      <c r="K163" s="18"/>
      <c r="L163" s="18"/>
      <c r="M163" s="18"/>
      <c r="N163" s="18"/>
      <c r="O163" s="18"/>
    </row>
    <row r="164" spans="2:15" x14ac:dyDescent="0.2">
      <c r="B164" s="18"/>
      <c r="C164" s="18"/>
      <c r="D164" s="18"/>
      <c r="E164" s="18"/>
      <c r="F164" s="18"/>
      <c r="G164" s="18"/>
      <c r="H164" s="18"/>
      <c r="I164" s="18"/>
      <c r="J164" s="18"/>
      <c r="K164" s="18"/>
      <c r="L164" s="18"/>
      <c r="M164" s="18"/>
      <c r="N164" s="18"/>
      <c r="O164" s="18"/>
    </row>
    <row r="165" spans="2:15" x14ac:dyDescent="0.2">
      <c r="B165" s="18"/>
      <c r="C165" s="18"/>
      <c r="D165" s="18"/>
      <c r="E165" s="18"/>
      <c r="F165" s="18"/>
      <c r="G165" s="18"/>
      <c r="H165" s="18"/>
      <c r="I165" s="18"/>
      <c r="J165" s="18"/>
      <c r="K165" s="18"/>
      <c r="L165" s="18"/>
      <c r="M165" s="18"/>
      <c r="N165" s="18"/>
      <c r="O165" s="18"/>
    </row>
    <row r="166" spans="2:15" x14ac:dyDescent="0.2">
      <c r="B166" s="18"/>
      <c r="C166" s="18"/>
      <c r="D166" s="18"/>
      <c r="E166" s="18"/>
      <c r="F166" s="18"/>
      <c r="G166" s="18"/>
      <c r="H166" s="18"/>
      <c r="I166" s="18"/>
      <c r="J166" s="18"/>
      <c r="K166" s="18"/>
      <c r="L166" s="18"/>
      <c r="M166" s="18"/>
      <c r="N166" s="18"/>
      <c r="O166" s="18"/>
    </row>
    <row r="167" spans="2:15" x14ac:dyDescent="0.2">
      <c r="B167" s="18"/>
      <c r="C167" s="18"/>
      <c r="D167" s="18"/>
      <c r="E167" s="18"/>
      <c r="F167" s="18"/>
      <c r="G167" s="18"/>
      <c r="H167" s="18"/>
      <c r="I167" s="18"/>
      <c r="J167" s="18"/>
      <c r="K167" s="18"/>
      <c r="L167" s="18"/>
      <c r="M167" s="18"/>
      <c r="N167" s="18"/>
      <c r="O167" s="18"/>
    </row>
    <row r="168" spans="2:15" x14ac:dyDescent="0.2">
      <c r="B168" s="18"/>
      <c r="C168" s="18"/>
      <c r="D168" s="18"/>
      <c r="E168" s="18"/>
      <c r="F168" s="18"/>
      <c r="G168" s="18"/>
      <c r="H168" s="18"/>
      <c r="I168" s="18"/>
      <c r="J168" s="18"/>
      <c r="K168" s="18"/>
      <c r="L168" s="18"/>
      <c r="M168" s="18"/>
      <c r="N168" s="18"/>
      <c r="O168" s="18"/>
    </row>
    <row r="169" spans="2:15" x14ac:dyDescent="0.2">
      <c r="B169" s="18"/>
      <c r="C169" s="18"/>
      <c r="D169" s="18"/>
      <c r="E169" s="18"/>
      <c r="F169" s="18"/>
      <c r="G169" s="18"/>
      <c r="H169" s="18"/>
      <c r="I169" s="18"/>
      <c r="J169" s="18"/>
      <c r="K169" s="18"/>
      <c r="L169" s="18"/>
      <c r="M169" s="18"/>
      <c r="N169" s="18"/>
      <c r="O169" s="18"/>
    </row>
    <row r="170" spans="2:15" x14ac:dyDescent="0.2">
      <c r="B170" s="18"/>
      <c r="C170" s="18"/>
      <c r="D170" s="18"/>
      <c r="E170" s="18"/>
      <c r="F170" s="18"/>
      <c r="G170" s="18"/>
      <c r="H170" s="18"/>
      <c r="I170" s="18"/>
      <c r="J170" s="18"/>
      <c r="K170" s="18"/>
      <c r="L170" s="18"/>
      <c r="M170" s="18"/>
      <c r="N170" s="18"/>
      <c r="O170" s="18"/>
    </row>
    <row r="171" spans="2:15" x14ac:dyDescent="0.2">
      <c r="B171" s="18"/>
      <c r="C171" s="18"/>
      <c r="D171" s="18"/>
      <c r="E171" s="18"/>
      <c r="F171" s="18"/>
      <c r="G171" s="18"/>
      <c r="H171" s="18"/>
      <c r="I171" s="18"/>
      <c r="J171" s="18"/>
      <c r="K171" s="18"/>
      <c r="L171" s="18"/>
      <c r="M171" s="18"/>
      <c r="N171" s="18"/>
      <c r="O171" s="18"/>
    </row>
    <row r="172" spans="2:15" x14ac:dyDescent="0.2">
      <c r="B172" s="18"/>
      <c r="C172" s="18"/>
      <c r="D172" s="18"/>
      <c r="E172" s="18"/>
      <c r="F172" s="18"/>
      <c r="G172" s="18"/>
      <c r="H172" s="18"/>
      <c r="I172" s="18"/>
      <c r="J172" s="18"/>
      <c r="K172" s="18"/>
      <c r="L172" s="18"/>
      <c r="M172" s="18"/>
      <c r="N172" s="18"/>
      <c r="O172" s="18"/>
    </row>
    <row r="173" spans="2:15" x14ac:dyDescent="0.2">
      <c r="B173" s="18"/>
      <c r="C173" s="18"/>
      <c r="D173" s="18"/>
      <c r="E173" s="18"/>
      <c r="F173" s="18"/>
      <c r="G173" s="18"/>
      <c r="H173" s="18"/>
      <c r="I173" s="18"/>
      <c r="J173" s="18"/>
      <c r="K173" s="18"/>
      <c r="L173" s="18"/>
      <c r="M173" s="18"/>
      <c r="N173" s="18"/>
      <c r="O173" s="18"/>
    </row>
    <row r="174" spans="2:15" x14ac:dyDescent="0.2">
      <c r="B174" s="18"/>
      <c r="C174" s="18"/>
      <c r="D174" s="18"/>
      <c r="E174" s="18"/>
      <c r="F174" s="18"/>
      <c r="G174" s="18"/>
      <c r="H174" s="18"/>
      <c r="I174" s="18"/>
      <c r="J174" s="18"/>
      <c r="K174" s="18"/>
      <c r="L174" s="18"/>
      <c r="M174" s="18"/>
      <c r="N174" s="18"/>
      <c r="O174" s="18"/>
    </row>
    <row r="175" spans="2:15" x14ac:dyDescent="0.2">
      <c r="B175" s="18"/>
      <c r="C175" s="18"/>
      <c r="D175" s="18"/>
      <c r="E175" s="18"/>
      <c r="F175" s="18"/>
      <c r="G175" s="18"/>
      <c r="H175" s="18"/>
      <c r="I175" s="18"/>
      <c r="J175" s="18"/>
      <c r="K175" s="18"/>
      <c r="L175" s="18"/>
      <c r="M175" s="18"/>
      <c r="N175" s="18"/>
      <c r="O175" s="18"/>
    </row>
    <row r="176" spans="2:15" x14ac:dyDescent="0.2">
      <c r="B176" s="18"/>
      <c r="C176" s="18"/>
      <c r="D176" s="18"/>
      <c r="E176" s="18"/>
      <c r="F176" s="18"/>
      <c r="G176" s="18"/>
      <c r="H176" s="18"/>
      <c r="I176" s="18"/>
      <c r="J176" s="18"/>
      <c r="K176" s="18"/>
      <c r="L176" s="18"/>
      <c r="M176" s="18"/>
      <c r="N176" s="18"/>
      <c r="O176" s="18"/>
    </row>
    <row r="177" spans="2:15" x14ac:dyDescent="0.2">
      <c r="B177" s="18"/>
      <c r="C177" s="18"/>
      <c r="D177" s="18"/>
      <c r="E177" s="18"/>
      <c r="F177" s="18"/>
      <c r="G177" s="18"/>
      <c r="H177" s="18"/>
      <c r="I177" s="18"/>
      <c r="J177" s="18"/>
      <c r="K177" s="18"/>
      <c r="L177" s="18"/>
      <c r="M177" s="18"/>
      <c r="N177" s="18"/>
      <c r="O177" s="18"/>
    </row>
    <row r="178" spans="2:15" x14ac:dyDescent="0.2">
      <c r="B178" s="18"/>
      <c r="C178" s="18"/>
      <c r="D178" s="18"/>
      <c r="E178" s="18"/>
      <c r="F178" s="18"/>
      <c r="G178" s="18"/>
      <c r="H178" s="18"/>
      <c r="I178" s="18"/>
      <c r="J178" s="18"/>
      <c r="K178" s="18"/>
      <c r="L178" s="18"/>
      <c r="M178" s="18"/>
      <c r="N178" s="18"/>
      <c r="O178" s="18"/>
    </row>
    <row r="179" spans="2:15" x14ac:dyDescent="0.2">
      <c r="B179" s="18"/>
      <c r="C179" s="18"/>
      <c r="D179" s="18"/>
      <c r="E179" s="18"/>
      <c r="F179" s="18"/>
      <c r="G179" s="18"/>
      <c r="H179" s="18"/>
      <c r="I179" s="18"/>
      <c r="J179" s="18"/>
      <c r="K179" s="18"/>
      <c r="L179" s="18"/>
      <c r="M179" s="18"/>
      <c r="N179" s="18"/>
      <c r="O179" s="18"/>
    </row>
    <row r="180" spans="2:15" x14ac:dyDescent="0.2">
      <c r="B180" s="18"/>
      <c r="C180" s="18"/>
      <c r="D180" s="18"/>
      <c r="E180" s="18"/>
      <c r="F180" s="18"/>
      <c r="G180" s="18"/>
      <c r="H180" s="18"/>
      <c r="I180" s="18"/>
      <c r="J180" s="18"/>
      <c r="K180" s="18"/>
      <c r="L180" s="18"/>
      <c r="M180" s="18"/>
      <c r="N180" s="18"/>
      <c r="O180" s="18"/>
    </row>
    <row r="181" spans="2:15" x14ac:dyDescent="0.2">
      <c r="B181" s="18"/>
      <c r="C181" s="18"/>
      <c r="D181" s="18"/>
      <c r="E181" s="18"/>
      <c r="F181" s="18"/>
      <c r="G181" s="18"/>
      <c r="H181" s="18"/>
      <c r="I181" s="18"/>
      <c r="J181" s="18"/>
      <c r="K181" s="18"/>
      <c r="L181" s="18"/>
      <c r="M181" s="18"/>
      <c r="N181" s="18"/>
      <c r="O181" s="18"/>
    </row>
    <row r="182" spans="2:15" x14ac:dyDescent="0.2">
      <c r="B182" s="18"/>
      <c r="C182" s="18"/>
      <c r="D182" s="18"/>
      <c r="E182" s="18"/>
      <c r="F182" s="18"/>
      <c r="G182" s="18"/>
      <c r="H182" s="18"/>
      <c r="I182" s="18"/>
      <c r="J182" s="18"/>
      <c r="K182" s="18"/>
      <c r="L182" s="18"/>
      <c r="M182" s="18"/>
      <c r="N182" s="18"/>
      <c r="O182" s="18"/>
    </row>
    <row r="183" spans="2:15" x14ac:dyDescent="0.2">
      <c r="B183" s="18"/>
      <c r="C183" s="18"/>
      <c r="D183" s="18"/>
      <c r="E183" s="18"/>
      <c r="F183" s="18"/>
      <c r="G183" s="18"/>
      <c r="H183" s="18"/>
      <c r="I183" s="18"/>
      <c r="J183" s="18"/>
      <c r="K183" s="18"/>
      <c r="L183" s="18"/>
      <c r="M183" s="18"/>
      <c r="N183" s="18"/>
      <c r="O183" s="18"/>
    </row>
    <row r="184" spans="2:15" x14ac:dyDescent="0.2">
      <c r="B184" s="18"/>
      <c r="C184" s="18"/>
      <c r="D184" s="18"/>
      <c r="E184" s="18"/>
      <c r="F184" s="18"/>
      <c r="G184" s="18"/>
      <c r="H184" s="18"/>
      <c r="I184" s="18"/>
      <c r="J184" s="18"/>
      <c r="K184" s="18"/>
      <c r="L184" s="18"/>
      <c r="M184" s="18"/>
      <c r="N184" s="18"/>
      <c r="O184" s="18"/>
    </row>
    <row r="185" spans="2:15" x14ac:dyDescent="0.2">
      <c r="B185" s="18"/>
      <c r="C185" s="18"/>
      <c r="D185" s="18"/>
      <c r="E185" s="18"/>
      <c r="F185" s="18"/>
      <c r="G185" s="18"/>
      <c r="H185" s="18"/>
      <c r="I185" s="18"/>
      <c r="J185" s="18"/>
      <c r="K185" s="18"/>
      <c r="L185" s="18"/>
      <c r="M185" s="18"/>
      <c r="N185" s="18"/>
      <c r="O185" s="18"/>
    </row>
    <row r="186" spans="2:15" x14ac:dyDescent="0.2">
      <c r="B186" s="18"/>
      <c r="C186" s="18"/>
      <c r="D186" s="18"/>
      <c r="E186" s="18"/>
      <c r="F186" s="18"/>
      <c r="G186" s="18"/>
      <c r="H186" s="18"/>
      <c r="I186" s="18"/>
      <c r="J186" s="18"/>
      <c r="K186" s="18"/>
      <c r="L186" s="18"/>
      <c r="M186" s="18"/>
      <c r="N186" s="18"/>
      <c r="O186" s="18"/>
    </row>
    <row r="187" spans="2:15" x14ac:dyDescent="0.2">
      <c r="B187" s="18"/>
      <c r="C187" s="18"/>
      <c r="D187" s="18"/>
      <c r="E187" s="18"/>
      <c r="F187" s="18"/>
      <c r="G187" s="18"/>
      <c r="H187" s="18"/>
      <c r="I187" s="18"/>
      <c r="J187" s="18"/>
      <c r="K187" s="18"/>
      <c r="L187" s="18"/>
      <c r="M187" s="18"/>
      <c r="N187" s="18"/>
      <c r="O187" s="18"/>
    </row>
    <row r="188" spans="2:15" x14ac:dyDescent="0.2">
      <c r="B188" s="18"/>
      <c r="C188" s="18"/>
      <c r="D188" s="18"/>
      <c r="E188" s="18"/>
      <c r="F188" s="18"/>
      <c r="G188" s="18"/>
      <c r="H188" s="18"/>
      <c r="I188" s="18"/>
      <c r="J188" s="18"/>
      <c r="K188" s="18"/>
      <c r="L188" s="18"/>
      <c r="M188" s="18"/>
      <c r="N188" s="18"/>
      <c r="O188" s="18"/>
    </row>
    <row r="189" spans="2:15" x14ac:dyDescent="0.2">
      <c r="B189" s="18"/>
      <c r="C189" s="18"/>
      <c r="D189" s="18"/>
      <c r="E189" s="18"/>
      <c r="F189" s="18"/>
      <c r="G189" s="18"/>
      <c r="H189" s="18"/>
      <c r="I189" s="18"/>
      <c r="J189" s="18"/>
      <c r="K189" s="18"/>
      <c r="L189" s="18"/>
      <c r="M189" s="18"/>
      <c r="N189" s="18"/>
      <c r="O189" s="18"/>
    </row>
    <row r="190" spans="2:15" x14ac:dyDescent="0.2">
      <c r="B190" s="18"/>
      <c r="C190" s="18"/>
      <c r="D190" s="18"/>
      <c r="E190" s="18"/>
      <c r="F190" s="18"/>
      <c r="G190" s="18"/>
      <c r="H190" s="18"/>
      <c r="I190" s="18"/>
      <c r="J190" s="18"/>
      <c r="K190" s="18"/>
      <c r="L190" s="18"/>
      <c r="M190" s="18"/>
      <c r="N190" s="18"/>
      <c r="O190" s="18"/>
    </row>
    <row r="191" spans="2:15" x14ac:dyDescent="0.2">
      <c r="B191" s="18"/>
      <c r="C191" s="18"/>
      <c r="D191" s="18"/>
      <c r="E191" s="18"/>
      <c r="F191" s="18"/>
      <c r="G191" s="18"/>
      <c r="H191" s="18"/>
      <c r="I191" s="18"/>
      <c r="J191" s="18"/>
      <c r="K191" s="18"/>
      <c r="L191" s="18"/>
      <c r="M191" s="18"/>
      <c r="N191" s="18"/>
      <c r="O191" s="18"/>
    </row>
    <row r="192" spans="2:15" x14ac:dyDescent="0.2">
      <c r="B192" s="18"/>
      <c r="C192" s="18"/>
      <c r="D192" s="18"/>
      <c r="E192" s="18"/>
      <c r="F192" s="18"/>
      <c r="G192" s="18"/>
      <c r="H192" s="18"/>
      <c r="I192" s="18"/>
      <c r="J192" s="18"/>
      <c r="K192" s="18"/>
      <c r="L192" s="18"/>
      <c r="M192" s="18"/>
      <c r="N192" s="18"/>
      <c r="O192" s="18"/>
    </row>
    <row r="193" spans="2:15" x14ac:dyDescent="0.2">
      <c r="B193" s="18"/>
      <c r="C193" s="18"/>
      <c r="D193" s="18"/>
      <c r="E193" s="18"/>
      <c r="F193" s="18"/>
      <c r="G193" s="18"/>
      <c r="H193" s="18"/>
      <c r="I193" s="18"/>
      <c r="J193" s="18"/>
      <c r="K193" s="18"/>
      <c r="L193" s="18"/>
      <c r="M193" s="18"/>
      <c r="N193" s="18"/>
      <c r="O193" s="18"/>
    </row>
    <row r="194" spans="2:15" x14ac:dyDescent="0.2">
      <c r="B194" s="18"/>
      <c r="C194" s="18"/>
      <c r="D194" s="18"/>
      <c r="E194" s="18"/>
      <c r="F194" s="18"/>
      <c r="G194" s="18"/>
      <c r="H194" s="18"/>
      <c r="I194" s="18"/>
      <c r="J194" s="18"/>
      <c r="K194" s="18"/>
      <c r="L194" s="18"/>
      <c r="M194" s="18"/>
      <c r="N194" s="18"/>
      <c r="O194" s="18"/>
    </row>
    <row r="195" spans="2:15" x14ac:dyDescent="0.2">
      <c r="B195" s="18"/>
      <c r="C195" s="18"/>
      <c r="D195" s="18"/>
      <c r="E195" s="18"/>
      <c r="F195" s="18"/>
      <c r="G195" s="18"/>
      <c r="H195" s="18"/>
      <c r="I195" s="18"/>
      <c r="J195" s="18"/>
      <c r="K195" s="18"/>
      <c r="L195" s="18"/>
      <c r="M195" s="18"/>
      <c r="N195" s="18"/>
      <c r="O195" s="18"/>
    </row>
    <row r="196" spans="2:15" x14ac:dyDescent="0.2">
      <c r="B196" s="18"/>
      <c r="C196" s="18"/>
      <c r="D196" s="18"/>
      <c r="E196" s="18"/>
      <c r="F196" s="18"/>
      <c r="G196" s="18"/>
      <c r="H196" s="18"/>
      <c r="I196" s="18"/>
      <c r="J196" s="18"/>
      <c r="K196" s="18"/>
      <c r="L196" s="18"/>
      <c r="M196" s="18"/>
      <c r="N196" s="18"/>
      <c r="O196" s="18"/>
    </row>
    <row r="197" spans="2:15" x14ac:dyDescent="0.2">
      <c r="B197" s="18"/>
      <c r="C197" s="18"/>
      <c r="D197" s="18"/>
      <c r="E197" s="18"/>
      <c r="F197" s="18"/>
      <c r="G197" s="18"/>
      <c r="H197" s="18"/>
      <c r="I197" s="18"/>
      <c r="J197" s="18"/>
      <c r="K197" s="18"/>
      <c r="L197" s="18"/>
      <c r="M197" s="18"/>
      <c r="N197" s="18"/>
      <c r="O197" s="18"/>
    </row>
    <row r="198" spans="2:15" x14ac:dyDescent="0.2">
      <c r="B198" s="18"/>
      <c r="C198" s="18"/>
      <c r="D198" s="18"/>
      <c r="E198" s="18"/>
      <c r="F198" s="18"/>
      <c r="G198" s="18"/>
      <c r="H198" s="18"/>
      <c r="I198" s="18"/>
      <c r="J198" s="18"/>
      <c r="K198" s="18"/>
      <c r="L198" s="18"/>
      <c r="M198" s="18"/>
      <c r="N198" s="18"/>
      <c r="O198" s="18"/>
    </row>
    <row r="199" spans="2:15" x14ac:dyDescent="0.2">
      <c r="B199" s="18"/>
      <c r="C199" s="18"/>
      <c r="D199" s="18"/>
      <c r="E199" s="18"/>
      <c r="F199" s="18"/>
      <c r="G199" s="18"/>
      <c r="H199" s="18"/>
      <c r="I199" s="18"/>
      <c r="J199" s="18"/>
      <c r="K199" s="18"/>
      <c r="L199" s="18"/>
      <c r="M199" s="18"/>
      <c r="N199" s="18"/>
      <c r="O199" s="18"/>
    </row>
    <row r="200" spans="2:15" x14ac:dyDescent="0.2">
      <c r="B200" s="18"/>
      <c r="C200" s="18"/>
      <c r="D200" s="18"/>
      <c r="E200" s="18"/>
      <c r="F200" s="18"/>
      <c r="G200" s="18"/>
      <c r="H200" s="18"/>
      <c r="I200" s="18"/>
      <c r="J200" s="18"/>
      <c r="K200" s="18"/>
      <c r="L200" s="18"/>
      <c r="M200" s="18"/>
      <c r="N200" s="18"/>
      <c r="O200" s="18"/>
    </row>
    <row r="201" spans="2:15" x14ac:dyDescent="0.2">
      <c r="B201" s="18"/>
      <c r="C201" s="18"/>
      <c r="D201" s="18"/>
      <c r="E201" s="18"/>
      <c r="F201" s="18"/>
      <c r="G201" s="18"/>
      <c r="H201" s="18"/>
      <c r="I201" s="18"/>
      <c r="J201" s="18"/>
      <c r="K201" s="18"/>
      <c r="L201" s="18"/>
      <c r="M201" s="18"/>
      <c r="N201" s="18"/>
      <c r="O201" s="18"/>
    </row>
    <row r="202" spans="2:15" x14ac:dyDescent="0.2">
      <c r="B202" s="18"/>
      <c r="C202" s="18"/>
      <c r="D202" s="18"/>
      <c r="E202" s="18"/>
      <c r="F202" s="18"/>
      <c r="G202" s="18"/>
      <c r="H202" s="18"/>
      <c r="I202" s="18"/>
      <c r="J202" s="18"/>
      <c r="K202" s="18"/>
      <c r="L202" s="18"/>
      <c r="M202" s="18"/>
      <c r="N202" s="18"/>
      <c r="O202" s="18"/>
    </row>
    <row r="203" spans="2:15" x14ac:dyDescent="0.2">
      <c r="B203" s="18"/>
      <c r="C203" s="18"/>
      <c r="D203" s="18"/>
      <c r="E203" s="18"/>
      <c r="F203" s="18"/>
      <c r="G203" s="18"/>
      <c r="H203" s="18"/>
      <c r="I203" s="18"/>
      <c r="J203" s="18"/>
      <c r="K203" s="18"/>
      <c r="L203" s="18"/>
      <c r="M203" s="18"/>
      <c r="N203" s="18"/>
      <c r="O203" s="18"/>
    </row>
    <row r="204" spans="2:15" x14ac:dyDescent="0.2">
      <c r="B204" s="18"/>
      <c r="C204" s="18"/>
      <c r="D204" s="18"/>
      <c r="E204" s="18"/>
      <c r="F204" s="18"/>
      <c r="G204" s="18"/>
      <c r="H204" s="18"/>
      <c r="I204" s="18"/>
      <c r="J204" s="18"/>
      <c r="K204" s="18"/>
      <c r="L204" s="18"/>
      <c r="M204" s="18"/>
      <c r="N204" s="18"/>
      <c r="O204" s="18"/>
    </row>
    <row r="205" spans="2:15" x14ac:dyDescent="0.2">
      <c r="B205" s="18"/>
      <c r="C205" s="18"/>
      <c r="D205" s="18"/>
      <c r="E205" s="18"/>
      <c r="F205" s="18"/>
      <c r="G205" s="18"/>
      <c r="H205" s="18"/>
      <c r="I205" s="18"/>
      <c r="J205" s="18"/>
      <c r="K205" s="18"/>
      <c r="L205" s="18"/>
      <c r="M205" s="18"/>
      <c r="N205" s="18"/>
      <c r="O205" s="18"/>
    </row>
    <row r="206" spans="2:15" x14ac:dyDescent="0.2">
      <c r="B206" s="18"/>
      <c r="C206" s="18"/>
      <c r="D206" s="18"/>
      <c r="E206" s="18"/>
      <c r="F206" s="18"/>
      <c r="G206" s="18"/>
      <c r="H206" s="18"/>
      <c r="I206" s="18"/>
      <c r="J206" s="18"/>
      <c r="K206" s="18"/>
      <c r="L206" s="18"/>
      <c r="M206" s="18"/>
      <c r="N206" s="18"/>
      <c r="O206" s="18"/>
    </row>
    <row r="207" spans="2:15" x14ac:dyDescent="0.2">
      <c r="B207" s="18"/>
      <c r="C207" s="18"/>
      <c r="D207" s="18"/>
      <c r="E207" s="18"/>
      <c r="F207" s="18"/>
      <c r="G207" s="18"/>
      <c r="H207" s="18"/>
      <c r="I207" s="18"/>
      <c r="J207" s="18"/>
      <c r="K207" s="18"/>
      <c r="L207" s="18"/>
      <c r="M207" s="18"/>
      <c r="N207" s="18"/>
      <c r="O207" s="18"/>
    </row>
    <row r="208" spans="2:15" x14ac:dyDescent="0.2">
      <c r="B208" s="18"/>
      <c r="C208" s="18"/>
      <c r="D208" s="18"/>
      <c r="E208" s="18"/>
      <c r="F208" s="18"/>
      <c r="G208" s="18"/>
      <c r="H208" s="18"/>
      <c r="I208" s="18"/>
      <c r="J208" s="18"/>
      <c r="K208" s="18"/>
      <c r="L208" s="18"/>
      <c r="M208" s="18"/>
      <c r="N208" s="18"/>
      <c r="O208" s="18"/>
    </row>
    <row r="209" spans="2:15" x14ac:dyDescent="0.2">
      <c r="B209" s="18"/>
      <c r="C209" s="18"/>
      <c r="D209" s="18"/>
      <c r="E209" s="18"/>
      <c r="F209" s="18"/>
      <c r="G209" s="18"/>
      <c r="H209" s="18"/>
      <c r="I209" s="18"/>
      <c r="J209" s="18"/>
      <c r="K209" s="18"/>
      <c r="L209" s="18"/>
      <c r="M209" s="18"/>
      <c r="N209" s="18"/>
      <c r="O209" s="18"/>
    </row>
    <row r="210" spans="2:15" x14ac:dyDescent="0.2">
      <c r="B210" s="18"/>
      <c r="C210" s="18"/>
      <c r="D210" s="18"/>
      <c r="E210" s="18"/>
      <c r="F210" s="18"/>
      <c r="G210" s="18"/>
      <c r="H210" s="18"/>
      <c r="I210" s="18"/>
      <c r="J210" s="18"/>
      <c r="K210" s="18"/>
      <c r="L210" s="18"/>
      <c r="M210" s="18"/>
      <c r="N210" s="18"/>
      <c r="O210" s="18"/>
    </row>
    <row r="211" spans="2:15" x14ac:dyDescent="0.2">
      <c r="B211" s="18"/>
      <c r="C211" s="18"/>
      <c r="D211" s="18"/>
      <c r="E211" s="18"/>
      <c r="F211" s="18"/>
      <c r="G211" s="18"/>
      <c r="H211" s="18"/>
      <c r="I211" s="18"/>
      <c r="J211" s="18"/>
      <c r="K211" s="18"/>
      <c r="L211" s="18"/>
      <c r="M211" s="18"/>
      <c r="N211" s="18"/>
      <c r="O211" s="18"/>
    </row>
    <row r="212" spans="2:15" x14ac:dyDescent="0.2">
      <c r="B212" s="18"/>
      <c r="C212" s="18"/>
      <c r="D212" s="18"/>
      <c r="E212" s="18"/>
      <c r="F212" s="18"/>
      <c r="G212" s="18"/>
      <c r="H212" s="18"/>
      <c r="I212" s="18"/>
      <c r="J212" s="18"/>
      <c r="K212" s="18"/>
      <c r="L212" s="18"/>
      <c r="M212" s="18"/>
      <c r="N212" s="18"/>
      <c r="O212" s="18"/>
    </row>
    <row r="213" spans="2:15" x14ac:dyDescent="0.2">
      <c r="B213" s="18"/>
      <c r="C213" s="18"/>
      <c r="D213" s="18"/>
      <c r="E213" s="18"/>
      <c r="F213" s="18"/>
      <c r="G213" s="18"/>
      <c r="H213" s="18"/>
      <c r="I213" s="18"/>
      <c r="J213" s="18"/>
      <c r="K213" s="18"/>
      <c r="L213" s="18"/>
      <c r="M213" s="18"/>
      <c r="N213" s="18"/>
      <c r="O213" s="18"/>
    </row>
    <row r="214" spans="2:15" x14ac:dyDescent="0.2">
      <c r="B214" s="18"/>
      <c r="C214" s="18"/>
      <c r="D214" s="18"/>
      <c r="E214" s="18"/>
      <c r="F214" s="18"/>
      <c r="G214" s="18"/>
      <c r="H214" s="18"/>
      <c r="I214" s="18"/>
      <c r="J214" s="18"/>
      <c r="K214" s="18"/>
      <c r="L214" s="18"/>
      <c r="M214" s="18"/>
      <c r="N214" s="18"/>
      <c r="O214" s="18"/>
    </row>
    <row r="215" spans="2:15" x14ac:dyDescent="0.2">
      <c r="B215" s="18"/>
      <c r="C215" s="18"/>
      <c r="D215" s="18"/>
      <c r="E215" s="18"/>
      <c r="F215" s="18"/>
      <c r="G215" s="18"/>
      <c r="H215" s="18"/>
      <c r="I215" s="18"/>
      <c r="J215" s="18"/>
      <c r="K215" s="18"/>
      <c r="L215" s="18"/>
      <c r="M215" s="18"/>
      <c r="N215" s="18"/>
      <c r="O215" s="18"/>
    </row>
    <row r="216" spans="2:15" x14ac:dyDescent="0.2">
      <c r="B216" s="18"/>
      <c r="C216" s="18"/>
      <c r="D216" s="18"/>
      <c r="E216" s="18"/>
      <c r="F216" s="18"/>
      <c r="G216" s="18"/>
      <c r="H216" s="18"/>
      <c r="I216" s="18"/>
      <c r="J216" s="18"/>
      <c r="K216" s="18"/>
      <c r="L216" s="18"/>
      <c r="M216" s="18"/>
      <c r="N216" s="18"/>
      <c r="O216" s="18"/>
    </row>
    <row r="217" spans="2:15" x14ac:dyDescent="0.2">
      <c r="B217" s="18"/>
      <c r="C217" s="18"/>
      <c r="D217" s="18"/>
      <c r="E217" s="18"/>
      <c r="F217" s="18"/>
      <c r="G217" s="18"/>
      <c r="H217" s="18"/>
      <c r="I217" s="18"/>
      <c r="J217" s="18"/>
      <c r="K217" s="18"/>
      <c r="L217" s="18"/>
      <c r="M217" s="18"/>
      <c r="N217" s="18"/>
      <c r="O217" s="18"/>
    </row>
    <row r="218" spans="2:15" x14ac:dyDescent="0.2">
      <c r="B218" s="18"/>
      <c r="C218" s="18"/>
      <c r="D218" s="18"/>
      <c r="E218" s="18"/>
      <c r="F218" s="18"/>
      <c r="G218" s="18"/>
      <c r="H218" s="18"/>
      <c r="I218" s="18"/>
      <c r="J218" s="18"/>
      <c r="K218" s="18"/>
      <c r="L218" s="18"/>
      <c r="M218" s="18"/>
      <c r="N218" s="18"/>
      <c r="O218" s="18"/>
    </row>
    <row r="219" spans="2:15" x14ac:dyDescent="0.2">
      <c r="B219" s="18"/>
      <c r="C219" s="18"/>
      <c r="D219" s="18"/>
      <c r="E219" s="18"/>
      <c r="F219" s="18"/>
      <c r="G219" s="18"/>
      <c r="H219" s="18"/>
      <c r="I219" s="18"/>
      <c r="J219" s="18"/>
      <c r="K219" s="18"/>
      <c r="L219" s="18"/>
      <c r="M219" s="18"/>
      <c r="N219" s="18"/>
      <c r="O219" s="18"/>
    </row>
    <row r="220" spans="2:15" x14ac:dyDescent="0.2">
      <c r="B220" s="18"/>
      <c r="C220" s="18"/>
      <c r="D220" s="18"/>
      <c r="E220" s="18"/>
      <c r="F220" s="18"/>
      <c r="G220" s="18"/>
      <c r="H220" s="18"/>
      <c r="I220" s="18"/>
      <c r="J220" s="18"/>
      <c r="K220" s="18"/>
      <c r="L220" s="18"/>
      <c r="M220" s="18"/>
      <c r="N220" s="18"/>
      <c r="O220" s="18"/>
    </row>
    <row r="221" spans="2:15" x14ac:dyDescent="0.2">
      <c r="B221" s="18"/>
      <c r="C221" s="18"/>
      <c r="D221" s="18"/>
      <c r="E221" s="18"/>
      <c r="F221" s="18"/>
      <c r="G221" s="18"/>
      <c r="H221" s="18"/>
      <c r="I221" s="18"/>
      <c r="J221" s="18"/>
      <c r="K221" s="18"/>
      <c r="L221" s="18"/>
      <c r="M221" s="18"/>
      <c r="N221" s="18"/>
      <c r="O221" s="18"/>
    </row>
    <row r="222" spans="2:15" x14ac:dyDescent="0.2">
      <c r="B222" s="18"/>
      <c r="C222" s="18"/>
      <c r="D222" s="18"/>
      <c r="E222" s="18"/>
      <c r="F222" s="18"/>
      <c r="G222" s="18"/>
      <c r="H222" s="18"/>
      <c r="I222" s="18"/>
      <c r="J222" s="18"/>
      <c r="K222" s="18"/>
      <c r="L222" s="18"/>
      <c r="M222" s="18"/>
      <c r="N222" s="18"/>
      <c r="O222" s="18"/>
    </row>
    <row r="223" spans="2:15" x14ac:dyDescent="0.2">
      <c r="B223" s="18"/>
      <c r="C223" s="18"/>
      <c r="D223" s="18"/>
      <c r="E223" s="18"/>
      <c r="F223" s="18"/>
      <c r="G223" s="18"/>
      <c r="H223" s="18"/>
      <c r="I223" s="18"/>
      <c r="J223" s="18"/>
      <c r="K223" s="18"/>
      <c r="L223" s="18"/>
      <c r="M223" s="18"/>
      <c r="N223" s="18"/>
      <c r="O223" s="18"/>
    </row>
    <row r="224" spans="2:15" x14ac:dyDescent="0.2">
      <c r="B224" s="18"/>
      <c r="C224" s="18"/>
      <c r="D224" s="18"/>
      <c r="E224" s="18"/>
      <c r="F224" s="18"/>
      <c r="G224" s="18"/>
      <c r="H224" s="18"/>
      <c r="I224" s="18"/>
      <c r="J224" s="18"/>
      <c r="K224" s="18"/>
      <c r="L224" s="18"/>
      <c r="M224" s="18"/>
      <c r="N224" s="18"/>
      <c r="O224" s="18"/>
    </row>
    <row r="225" spans="2:15" x14ac:dyDescent="0.2">
      <c r="B225" s="18"/>
      <c r="C225" s="18"/>
      <c r="D225" s="18"/>
      <c r="E225" s="18"/>
      <c r="F225" s="18"/>
      <c r="G225" s="18"/>
      <c r="H225" s="18"/>
      <c r="I225" s="18"/>
      <c r="J225" s="18"/>
      <c r="K225" s="18"/>
      <c r="L225" s="18"/>
      <c r="M225" s="18"/>
      <c r="N225" s="18"/>
      <c r="O225" s="18"/>
    </row>
    <row r="226" spans="2:15" x14ac:dyDescent="0.2">
      <c r="B226" s="18"/>
      <c r="C226" s="18"/>
      <c r="D226" s="18"/>
      <c r="E226" s="18"/>
      <c r="F226" s="18"/>
      <c r="G226" s="18"/>
      <c r="H226" s="18"/>
      <c r="I226" s="18"/>
      <c r="J226" s="18"/>
      <c r="K226" s="18"/>
      <c r="L226" s="18"/>
      <c r="M226" s="18"/>
      <c r="N226" s="18"/>
      <c r="O226" s="18"/>
    </row>
    <row r="227" spans="2:15" x14ac:dyDescent="0.2">
      <c r="B227" s="18"/>
      <c r="C227" s="18"/>
      <c r="D227" s="18"/>
      <c r="E227" s="18"/>
      <c r="F227" s="18"/>
      <c r="G227" s="18"/>
      <c r="H227" s="18"/>
      <c r="I227" s="18"/>
      <c r="J227" s="18"/>
      <c r="K227" s="18"/>
      <c r="L227" s="18"/>
      <c r="M227" s="18"/>
      <c r="N227" s="18"/>
      <c r="O227" s="18"/>
    </row>
    <row r="228" spans="2:15" x14ac:dyDescent="0.2">
      <c r="B228" s="18"/>
      <c r="C228" s="18"/>
      <c r="D228" s="18"/>
      <c r="E228" s="18"/>
      <c r="F228" s="18"/>
      <c r="G228" s="18"/>
      <c r="H228" s="18"/>
      <c r="I228" s="18"/>
      <c r="J228" s="18"/>
      <c r="K228" s="18"/>
      <c r="L228" s="18"/>
      <c r="M228" s="18"/>
      <c r="N228" s="18"/>
      <c r="O228" s="18"/>
    </row>
    <row r="229" spans="2:15" x14ac:dyDescent="0.2">
      <c r="B229" s="18"/>
      <c r="C229" s="18"/>
      <c r="D229" s="18"/>
      <c r="E229" s="18"/>
      <c r="F229" s="18"/>
      <c r="G229" s="18"/>
      <c r="H229" s="18"/>
      <c r="I229" s="18"/>
      <c r="J229" s="18"/>
      <c r="K229" s="18"/>
      <c r="L229" s="18"/>
      <c r="M229" s="18"/>
      <c r="N229" s="18"/>
      <c r="O229" s="18"/>
    </row>
    <row r="230" spans="2:15" x14ac:dyDescent="0.2">
      <c r="B230" s="18"/>
      <c r="C230" s="18"/>
      <c r="D230" s="18"/>
      <c r="E230" s="18"/>
      <c r="F230" s="18"/>
      <c r="G230" s="18"/>
      <c r="H230" s="18"/>
      <c r="I230" s="18"/>
      <c r="J230" s="18"/>
      <c r="K230" s="18"/>
      <c r="L230" s="18"/>
      <c r="M230" s="18"/>
      <c r="N230" s="18"/>
      <c r="O230" s="18"/>
    </row>
    <row r="231" spans="2:15" x14ac:dyDescent="0.2">
      <c r="B231" s="18"/>
      <c r="C231" s="18"/>
      <c r="D231" s="18"/>
      <c r="E231" s="18"/>
      <c r="F231" s="18"/>
      <c r="G231" s="18"/>
      <c r="H231" s="18"/>
      <c r="I231" s="18"/>
      <c r="J231" s="18"/>
      <c r="K231" s="18"/>
      <c r="L231" s="18"/>
      <c r="M231" s="18"/>
      <c r="N231" s="18"/>
      <c r="O231" s="18"/>
    </row>
    <row r="232" spans="2:15" x14ac:dyDescent="0.2">
      <c r="B232" s="18"/>
      <c r="C232" s="18"/>
      <c r="D232" s="18"/>
      <c r="E232" s="18"/>
      <c r="F232" s="18"/>
      <c r="G232" s="18"/>
      <c r="H232" s="18"/>
      <c r="I232" s="18"/>
      <c r="J232" s="18"/>
      <c r="K232" s="18"/>
      <c r="L232" s="18"/>
      <c r="M232" s="18"/>
      <c r="N232" s="18"/>
      <c r="O232" s="18"/>
    </row>
    <row r="233" spans="2:15" x14ac:dyDescent="0.2">
      <c r="B233" s="18"/>
      <c r="C233" s="18"/>
      <c r="D233" s="18"/>
      <c r="E233" s="18"/>
      <c r="F233" s="18"/>
      <c r="G233" s="18"/>
      <c r="H233" s="18"/>
      <c r="I233" s="18"/>
      <c r="J233" s="18"/>
      <c r="K233" s="18"/>
      <c r="L233" s="18"/>
      <c r="M233" s="18"/>
      <c r="N233" s="18"/>
      <c r="O233" s="18"/>
    </row>
    <row r="234" spans="2:15" x14ac:dyDescent="0.2">
      <c r="B234" s="18"/>
      <c r="C234" s="18"/>
      <c r="D234" s="18"/>
      <c r="E234" s="18"/>
      <c r="F234" s="18"/>
      <c r="G234" s="18"/>
      <c r="H234" s="18"/>
      <c r="I234" s="18"/>
      <c r="J234" s="18"/>
      <c r="K234" s="18"/>
      <c r="L234" s="18"/>
      <c r="M234" s="18"/>
      <c r="N234" s="18"/>
      <c r="O234" s="18"/>
    </row>
    <row r="235" spans="2:15" x14ac:dyDescent="0.2">
      <c r="B235" s="18"/>
      <c r="C235" s="18"/>
      <c r="D235" s="18"/>
      <c r="E235" s="18"/>
      <c r="F235" s="18"/>
      <c r="G235" s="18"/>
      <c r="H235" s="18"/>
      <c r="I235" s="18"/>
      <c r="J235" s="18"/>
      <c r="K235" s="18"/>
      <c r="L235" s="18"/>
      <c r="M235" s="18"/>
      <c r="N235" s="18"/>
      <c r="O235" s="18"/>
    </row>
    <row r="236" spans="2:15" x14ac:dyDescent="0.2">
      <c r="B236" s="18"/>
      <c r="C236" s="18"/>
      <c r="D236" s="18"/>
      <c r="E236" s="18"/>
      <c r="F236" s="18"/>
      <c r="G236" s="18"/>
      <c r="H236" s="18"/>
      <c r="I236" s="18"/>
      <c r="J236" s="18"/>
      <c r="K236" s="18"/>
      <c r="L236" s="18"/>
      <c r="M236" s="18"/>
      <c r="N236" s="18"/>
      <c r="O236" s="18"/>
    </row>
    <row r="237" spans="2:15" x14ac:dyDescent="0.2">
      <c r="B237" s="18"/>
      <c r="C237" s="18"/>
      <c r="D237" s="18"/>
      <c r="E237" s="18"/>
      <c r="F237" s="18"/>
      <c r="G237" s="18"/>
      <c r="H237" s="18"/>
      <c r="I237" s="18"/>
      <c r="J237" s="18"/>
      <c r="K237" s="18"/>
      <c r="L237" s="18"/>
      <c r="M237" s="18"/>
      <c r="N237" s="18"/>
      <c r="O237" s="18"/>
    </row>
    <row r="238" spans="2:15" x14ac:dyDescent="0.2">
      <c r="B238" s="18"/>
      <c r="C238" s="18"/>
      <c r="D238" s="18"/>
      <c r="E238" s="18"/>
      <c r="F238" s="18"/>
      <c r="G238" s="18"/>
      <c r="H238" s="18"/>
      <c r="I238" s="18"/>
      <c r="J238" s="18"/>
      <c r="K238" s="18"/>
      <c r="L238" s="18"/>
      <c r="M238" s="18"/>
      <c r="N238" s="18"/>
      <c r="O238" s="18"/>
    </row>
    <row r="239" spans="2:15" x14ac:dyDescent="0.2">
      <c r="B239" s="18"/>
      <c r="C239" s="18"/>
      <c r="D239" s="18"/>
      <c r="E239" s="18"/>
      <c r="F239" s="18"/>
      <c r="G239" s="18"/>
      <c r="H239" s="18"/>
      <c r="I239" s="18"/>
      <c r="J239" s="18"/>
      <c r="K239" s="18"/>
      <c r="L239" s="18"/>
      <c r="M239" s="18"/>
      <c r="N239" s="18"/>
      <c r="O239" s="18"/>
    </row>
    <row r="240" spans="2:15" x14ac:dyDescent="0.2">
      <c r="B240" s="18"/>
      <c r="C240" s="18"/>
      <c r="D240" s="18"/>
      <c r="E240" s="18"/>
      <c r="F240" s="18"/>
      <c r="G240" s="18"/>
      <c r="H240" s="18"/>
      <c r="I240" s="18"/>
      <c r="J240" s="18"/>
      <c r="K240" s="18"/>
      <c r="L240" s="18"/>
      <c r="M240" s="18"/>
      <c r="N240" s="18"/>
      <c r="O240" s="18"/>
    </row>
    <row r="241" spans="2:15" x14ac:dyDescent="0.2">
      <c r="B241" s="18"/>
      <c r="C241" s="18"/>
      <c r="D241" s="18"/>
      <c r="E241" s="18"/>
      <c r="F241" s="18"/>
      <c r="G241" s="18"/>
      <c r="H241" s="18"/>
      <c r="I241" s="18"/>
      <c r="J241" s="18"/>
      <c r="K241" s="18"/>
      <c r="L241" s="18"/>
      <c r="M241" s="18"/>
      <c r="N241" s="18"/>
      <c r="O241" s="18"/>
    </row>
    <row r="242" spans="2:15" x14ac:dyDescent="0.2">
      <c r="B242" s="18"/>
      <c r="C242" s="18"/>
      <c r="D242" s="18"/>
      <c r="E242" s="18"/>
      <c r="F242" s="18"/>
      <c r="G242" s="18"/>
      <c r="H242" s="18"/>
      <c r="I242" s="18"/>
      <c r="J242" s="18"/>
      <c r="K242" s="18"/>
      <c r="L242" s="18"/>
      <c r="M242" s="18"/>
      <c r="N242" s="18"/>
      <c r="O242" s="18"/>
    </row>
    <row r="243" spans="2:15" x14ac:dyDescent="0.2">
      <c r="B243" s="18"/>
      <c r="C243" s="18"/>
      <c r="D243" s="18"/>
      <c r="E243" s="18"/>
      <c r="F243" s="18"/>
      <c r="G243" s="18"/>
      <c r="H243" s="18"/>
      <c r="I243" s="18"/>
      <c r="J243" s="18"/>
      <c r="K243" s="18"/>
      <c r="L243" s="18"/>
      <c r="M243" s="18"/>
      <c r="N243" s="18"/>
      <c r="O243" s="18"/>
    </row>
    <row r="244" spans="2:15" x14ac:dyDescent="0.2">
      <c r="B244" s="18"/>
      <c r="C244" s="18"/>
      <c r="D244" s="18"/>
      <c r="E244" s="18"/>
      <c r="F244" s="18"/>
      <c r="G244" s="18"/>
      <c r="H244" s="18"/>
      <c r="I244" s="18"/>
      <c r="J244" s="18"/>
      <c r="K244" s="18"/>
      <c r="L244" s="18"/>
      <c r="M244" s="18"/>
      <c r="N244" s="18"/>
      <c r="O244" s="18"/>
    </row>
    <row r="245" spans="2:15" x14ac:dyDescent="0.2">
      <c r="B245" s="18"/>
      <c r="C245" s="18"/>
      <c r="D245" s="18"/>
      <c r="E245" s="18"/>
      <c r="F245" s="18"/>
      <c r="G245" s="18"/>
      <c r="H245" s="18"/>
      <c r="I245" s="18"/>
      <c r="J245" s="18"/>
      <c r="K245" s="18"/>
      <c r="L245" s="18"/>
      <c r="M245" s="18"/>
      <c r="N245" s="18"/>
      <c r="O245" s="18"/>
    </row>
    <row r="246" spans="2:15" x14ac:dyDescent="0.2">
      <c r="B246" s="18"/>
      <c r="C246" s="18"/>
      <c r="D246" s="18"/>
      <c r="E246" s="18"/>
      <c r="F246" s="18"/>
      <c r="G246" s="18"/>
      <c r="H246" s="18"/>
      <c r="I246" s="18"/>
      <c r="J246" s="18"/>
      <c r="K246" s="18"/>
      <c r="L246" s="18"/>
      <c r="M246" s="18"/>
      <c r="N246" s="18"/>
      <c r="O246" s="18"/>
    </row>
    <row r="247" spans="2:15" x14ac:dyDescent="0.2">
      <c r="B247" s="18"/>
      <c r="C247" s="18"/>
      <c r="D247" s="18"/>
      <c r="E247" s="18"/>
      <c r="F247" s="18"/>
      <c r="G247" s="18"/>
      <c r="H247" s="18"/>
      <c r="I247" s="18"/>
      <c r="J247" s="18"/>
      <c r="K247" s="18"/>
      <c r="L247" s="18"/>
      <c r="M247" s="18"/>
      <c r="N247" s="18"/>
      <c r="O247" s="18"/>
    </row>
    <row r="248" spans="2:15" x14ac:dyDescent="0.2">
      <c r="B248" s="18"/>
      <c r="C248" s="18"/>
      <c r="D248" s="18"/>
      <c r="E248" s="18"/>
      <c r="F248" s="18"/>
      <c r="G248" s="18"/>
      <c r="H248" s="18"/>
      <c r="I248" s="18"/>
      <c r="J248" s="18"/>
      <c r="K248" s="18"/>
      <c r="L248" s="18"/>
      <c r="M248" s="18"/>
      <c r="N248" s="18"/>
      <c r="O248" s="18"/>
    </row>
    <row r="249" spans="2:15" x14ac:dyDescent="0.2">
      <c r="B249" s="18"/>
      <c r="C249" s="18"/>
      <c r="D249" s="18"/>
      <c r="E249" s="18"/>
      <c r="F249" s="18"/>
      <c r="G249" s="18"/>
      <c r="H249" s="18"/>
      <c r="I249" s="18"/>
      <c r="J249" s="18"/>
      <c r="K249" s="18"/>
      <c r="L249" s="18"/>
      <c r="M249" s="18"/>
      <c r="N249" s="18"/>
      <c r="O249" s="18"/>
    </row>
    <row r="250" spans="2:15" x14ac:dyDescent="0.2">
      <c r="B250" s="18"/>
      <c r="C250" s="18"/>
      <c r="D250" s="18"/>
      <c r="E250" s="18"/>
      <c r="F250" s="18"/>
      <c r="G250" s="18"/>
      <c r="H250" s="18"/>
      <c r="I250" s="18"/>
      <c r="J250" s="18"/>
      <c r="K250" s="18"/>
      <c r="L250" s="18"/>
      <c r="M250" s="18"/>
      <c r="N250" s="18"/>
      <c r="O250" s="18"/>
    </row>
    <row r="251" spans="2:15" x14ac:dyDescent="0.2">
      <c r="B251" s="18"/>
      <c r="C251" s="18"/>
      <c r="D251" s="18"/>
      <c r="E251" s="18"/>
      <c r="F251" s="18"/>
      <c r="G251" s="18"/>
      <c r="H251" s="18"/>
      <c r="I251" s="18"/>
      <c r="J251" s="18"/>
      <c r="K251" s="18"/>
      <c r="L251" s="18"/>
      <c r="M251" s="18"/>
      <c r="N251" s="18"/>
      <c r="O251" s="18"/>
    </row>
    <row r="252" spans="2:15" x14ac:dyDescent="0.2">
      <c r="B252" s="18"/>
      <c r="C252" s="18"/>
      <c r="D252" s="18"/>
      <c r="E252" s="18"/>
      <c r="F252" s="18"/>
      <c r="G252" s="18"/>
      <c r="H252" s="18"/>
      <c r="I252" s="18"/>
      <c r="J252" s="18"/>
      <c r="K252" s="18"/>
      <c r="L252" s="18"/>
      <c r="M252" s="18"/>
      <c r="N252" s="18"/>
      <c r="O252" s="18"/>
    </row>
    <row r="253" spans="2:15" x14ac:dyDescent="0.2">
      <c r="B253" s="18"/>
      <c r="C253" s="18"/>
      <c r="D253" s="18"/>
      <c r="E253" s="18"/>
      <c r="F253" s="18"/>
      <c r="G253" s="18"/>
      <c r="H253" s="18"/>
      <c r="I253" s="18"/>
      <c r="J253" s="18"/>
      <c r="K253" s="18"/>
      <c r="L253" s="18"/>
      <c r="M253" s="18"/>
      <c r="N253" s="18"/>
      <c r="O253" s="18"/>
    </row>
    <row r="254" spans="2:15" x14ac:dyDescent="0.2">
      <c r="B254" s="18"/>
      <c r="C254" s="18"/>
      <c r="D254" s="18"/>
      <c r="E254" s="18"/>
      <c r="F254" s="18"/>
      <c r="G254" s="18"/>
      <c r="H254" s="18"/>
      <c r="I254" s="18"/>
      <c r="J254" s="18"/>
      <c r="K254" s="18"/>
      <c r="L254" s="18"/>
      <c r="M254" s="18"/>
      <c r="N254" s="18"/>
      <c r="O254" s="18"/>
    </row>
    <row r="255" spans="2:15" x14ac:dyDescent="0.2">
      <c r="B255" s="18"/>
      <c r="C255" s="18"/>
      <c r="D255" s="18"/>
      <c r="E255" s="18"/>
      <c r="F255" s="18"/>
      <c r="G255" s="18"/>
      <c r="H255" s="18"/>
      <c r="I255" s="18"/>
      <c r="J255" s="18"/>
      <c r="K255" s="18"/>
      <c r="L255" s="18"/>
      <c r="M255" s="18"/>
      <c r="N255" s="18"/>
      <c r="O255" s="18"/>
    </row>
    <row r="256" spans="2:15" x14ac:dyDescent="0.2">
      <c r="B256" s="18"/>
      <c r="C256" s="18"/>
      <c r="D256" s="18"/>
      <c r="E256" s="18"/>
      <c r="F256" s="18"/>
      <c r="G256" s="18"/>
      <c r="H256" s="18"/>
      <c r="I256" s="18"/>
      <c r="J256" s="18"/>
      <c r="K256" s="18"/>
      <c r="L256" s="18"/>
      <c r="M256" s="18"/>
      <c r="N256" s="18"/>
      <c r="O256" s="18"/>
    </row>
    <row r="257" spans="2:15" x14ac:dyDescent="0.2">
      <c r="B257" s="18"/>
      <c r="C257" s="18"/>
      <c r="D257" s="18"/>
      <c r="E257" s="18"/>
      <c r="F257" s="18"/>
      <c r="G257" s="18"/>
      <c r="H257" s="18"/>
      <c r="I257" s="18"/>
      <c r="J257" s="18"/>
      <c r="K257" s="18"/>
      <c r="L257" s="18"/>
      <c r="M257" s="18"/>
      <c r="N257" s="18"/>
      <c r="O257" s="18"/>
    </row>
    <row r="258" spans="2:15" x14ac:dyDescent="0.2">
      <c r="B258" s="18"/>
      <c r="C258" s="18"/>
      <c r="D258" s="18"/>
      <c r="E258" s="18"/>
      <c r="F258" s="18"/>
      <c r="G258" s="18"/>
      <c r="H258" s="18"/>
      <c r="I258" s="18"/>
      <c r="J258" s="18"/>
      <c r="K258" s="18"/>
      <c r="L258" s="18"/>
      <c r="M258" s="18"/>
      <c r="N258" s="18"/>
      <c r="O258" s="18"/>
    </row>
    <row r="259" spans="2:15" x14ac:dyDescent="0.2">
      <c r="B259" s="18"/>
      <c r="C259" s="18"/>
      <c r="D259" s="18"/>
      <c r="E259" s="18"/>
      <c r="F259" s="18"/>
      <c r="G259" s="18"/>
      <c r="H259" s="18"/>
      <c r="I259" s="18"/>
      <c r="J259" s="18"/>
      <c r="K259" s="18"/>
      <c r="L259" s="18"/>
      <c r="M259" s="18"/>
      <c r="N259" s="18"/>
      <c r="O259" s="18"/>
    </row>
    <row r="260" spans="2:15" x14ac:dyDescent="0.2">
      <c r="B260" s="18"/>
      <c r="C260" s="18"/>
      <c r="D260" s="18"/>
      <c r="E260" s="18"/>
      <c r="F260" s="18"/>
      <c r="G260" s="18"/>
      <c r="H260" s="18"/>
      <c r="I260" s="18"/>
      <c r="J260" s="18"/>
      <c r="K260" s="18"/>
      <c r="L260" s="18"/>
      <c r="M260" s="18"/>
      <c r="N260" s="18"/>
      <c r="O260" s="18"/>
    </row>
    <row r="261" spans="2:15" x14ac:dyDescent="0.2">
      <c r="B261" s="18"/>
      <c r="C261" s="18"/>
      <c r="D261" s="18"/>
      <c r="E261" s="18"/>
      <c r="F261" s="18"/>
      <c r="G261" s="18"/>
      <c r="H261" s="18"/>
      <c r="I261" s="18"/>
      <c r="J261" s="18"/>
      <c r="K261" s="18"/>
      <c r="L261" s="18"/>
      <c r="M261" s="18"/>
      <c r="N261" s="18"/>
      <c r="O261" s="18"/>
    </row>
    <row r="262" spans="2:15" x14ac:dyDescent="0.2">
      <c r="B262" s="18"/>
      <c r="C262" s="18"/>
      <c r="D262" s="18"/>
      <c r="E262" s="18"/>
      <c r="F262" s="18"/>
      <c r="G262" s="18"/>
      <c r="H262" s="18"/>
      <c r="I262" s="18"/>
      <c r="J262" s="18"/>
      <c r="K262" s="18"/>
      <c r="L262" s="18"/>
      <c r="M262" s="18"/>
      <c r="N262" s="18"/>
      <c r="O262" s="18"/>
    </row>
    <row r="263" spans="2:15" x14ac:dyDescent="0.2">
      <c r="B263" s="18"/>
      <c r="C263" s="18"/>
      <c r="D263" s="18"/>
      <c r="E263" s="18"/>
      <c r="F263" s="18"/>
      <c r="G263" s="18"/>
      <c r="H263" s="18"/>
      <c r="I263" s="18"/>
      <c r="J263" s="18"/>
      <c r="K263" s="18"/>
      <c r="L263" s="18"/>
      <c r="M263" s="18"/>
      <c r="N263" s="18"/>
      <c r="O263" s="18"/>
    </row>
    <row r="264" spans="2:15" x14ac:dyDescent="0.2">
      <c r="B264" s="18"/>
      <c r="C264" s="18"/>
      <c r="D264" s="18"/>
      <c r="E264" s="18"/>
      <c r="F264" s="18"/>
      <c r="G264" s="18"/>
      <c r="H264" s="18"/>
      <c r="I264" s="18"/>
      <c r="J264" s="18"/>
      <c r="K264" s="18"/>
      <c r="L264" s="18"/>
      <c r="M264" s="18"/>
      <c r="N264" s="18"/>
      <c r="O264" s="18"/>
    </row>
    <row r="265" spans="2:15" x14ac:dyDescent="0.2">
      <c r="B265" s="18"/>
      <c r="C265" s="18"/>
      <c r="D265" s="18"/>
      <c r="E265" s="18"/>
      <c r="F265" s="18"/>
      <c r="G265" s="18"/>
      <c r="H265" s="18"/>
      <c r="I265" s="18"/>
      <c r="J265" s="18"/>
      <c r="K265" s="18"/>
      <c r="L265" s="18"/>
      <c r="M265" s="18"/>
      <c r="N265" s="18"/>
      <c r="O265" s="18"/>
    </row>
    <row r="266" spans="2:15" x14ac:dyDescent="0.2">
      <c r="B266" s="18"/>
      <c r="C266" s="18"/>
      <c r="D266" s="18"/>
      <c r="E266" s="18"/>
      <c r="F266" s="18"/>
      <c r="G266" s="18"/>
      <c r="H266" s="18"/>
      <c r="I266" s="18"/>
      <c r="J266" s="18"/>
      <c r="K266" s="18"/>
      <c r="L266" s="18"/>
      <c r="M266" s="18"/>
      <c r="N266" s="18"/>
      <c r="O266" s="18"/>
    </row>
    <row r="267" spans="2:15" x14ac:dyDescent="0.2">
      <c r="B267" s="18"/>
      <c r="C267" s="18"/>
      <c r="D267" s="18"/>
      <c r="E267" s="18"/>
      <c r="F267" s="18"/>
      <c r="G267" s="18"/>
      <c r="H267" s="18"/>
      <c r="I267" s="18"/>
      <c r="J267" s="18"/>
      <c r="K267" s="18"/>
      <c r="L267" s="18"/>
      <c r="M267" s="18"/>
      <c r="N267" s="18"/>
      <c r="O267" s="18"/>
    </row>
    <row r="268" spans="2:15" x14ac:dyDescent="0.2">
      <c r="B268" s="18"/>
      <c r="C268" s="18"/>
      <c r="D268" s="18"/>
      <c r="E268" s="18"/>
      <c r="F268" s="18"/>
      <c r="G268" s="18"/>
      <c r="H268" s="18"/>
      <c r="I268" s="18"/>
      <c r="J268" s="18"/>
      <c r="K268" s="18"/>
      <c r="L268" s="18"/>
      <c r="M268" s="18"/>
      <c r="N268" s="18"/>
      <c r="O268" s="18"/>
    </row>
    <row r="269" spans="2:15" x14ac:dyDescent="0.2">
      <c r="B269" s="18"/>
      <c r="C269" s="18"/>
      <c r="D269" s="18"/>
      <c r="E269" s="18"/>
      <c r="F269" s="18"/>
      <c r="G269" s="18"/>
      <c r="H269" s="18"/>
      <c r="I269" s="18"/>
      <c r="J269" s="18"/>
      <c r="K269" s="18"/>
      <c r="L269" s="18"/>
      <c r="M269" s="18"/>
      <c r="N269" s="18"/>
      <c r="O269" s="18"/>
    </row>
    <row r="270" spans="2:15" x14ac:dyDescent="0.2">
      <c r="B270" s="18"/>
      <c r="C270" s="18"/>
      <c r="D270" s="18"/>
      <c r="E270" s="18"/>
      <c r="F270" s="18"/>
      <c r="G270" s="18"/>
      <c r="H270" s="18"/>
      <c r="I270" s="18"/>
      <c r="J270" s="18"/>
      <c r="K270" s="18"/>
      <c r="L270" s="18"/>
      <c r="M270" s="18"/>
      <c r="N270" s="18"/>
      <c r="O270" s="18"/>
    </row>
    <row r="271" spans="2:15" x14ac:dyDescent="0.2">
      <c r="B271" s="18"/>
      <c r="C271" s="18"/>
      <c r="D271" s="18"/>
      <c r="E271" s="18"/>
      <c r="F271" s="18"/>
      <c r="G271" s="18"/>
      <c r="H271" s="18"/>
      <c r="I271" s="18"/>
      <c r="J271" s="18"/>
      <c r="K271" s="18"/>
      <c r="L271" s="18"/>
      <c r="M271" s="18"/>
      <c r="N271" s="18"/>
      <c r="O271" s="18"/>
    </row>
    <row r="272" spans="2:15" x14ac:dyDescent="0.2">
      <c r="B272" s="18"/>
      <c r="C272" s="18"/>
      <c r="D272" s="18"/>
      <c r="E272" s="18"/>
      <c r="F272" s="18"/>
      <c r="G272" s="18"/>
      <c r="H272" s="18"/>
      <c r="I272" s="18"/>
      <c r="J272" s="18"/>
      <c r="K272" s="18"/>
      <c r="L272" s="18"/>
      <c r="M272" s="18"/>
      <c r="N272" s="18"/>
      <c r="O272" s="18"/>
    </row>
    <row r="273" spans="2:15" x14ac:dyDescent="0.2">
      <c r="B273" s="18"/>
      <c r="C273" s="18"/>
      <c r="D273" s="18"/>
      <c r="E273" s="18"/>
      <c r="F273" s="18"/>
      <c r="G273" s="18"/>
      <c r="H273" s="18"/>
      <c r="I273" s="18"/>
      <c r="J273" s="18"/>
      <c r="K273" s="18"/>
      <c r="L273" s="18"/>
      <c r="M273" s="18"/>
      <c r="N273" s="18"/>
      <c r="O273" s="18"/>
    </row>
    <row r="274" spans="2:15" x14ac:dyDescent="0.2">
      <c r="B274" s="18"/>
      <c r="C274" s="18"/>
      <c r="D274" s="18"/>
      <c r="E274" s="18"/>
      <c r="F274" s="18"/>
      <c r="G274" s="18"/>
      <c r="H274" s="18"/>
      <c r="I274" s="18"/>
      <c r="J274" s="18"/>
      <c r="K274" s="18"/>
      <c r="L274" s="18"/>
      <c r="M274" s="18"/>
      <c r="N274" s="18"/>
      <c r="O274" s="18"/>
    </row>
    <row r="275" spans="2:15" x14ac:dyDescent="0.2">
      <c r="B275" s="18"/>
      <c r="C275" s="18"/>
      <c r="D275" s="18"/>
      <c r="E275" s="18"/>
      <c r="F275" s="18"/>
      <c r="G275" s="18"/>
      <c r="H275" s="18"/>
      <c r="I275" s="18"/>
      <c r="J275" s="18"/>
      <c r="K275" s="18"/>
      <c r="L275" s="18"/>
      <c r="M275" s="18"/>
      <c r="N275" s="18"/>
      <c r="O275" s="18"/>
    </row>
    <row r="276" spans="2:15" x14ac:dyDescent="0.2">
      <c r="B276" s="18"/>
      <c r="C276" s="18"/>
      <c r="D276" s="18"/>
      <c r="E276" s="18"/>
      <c r="F276" s="18"/>
      <c r="G276" s="18"/>
      <c r="H276" s="18"/>
      <c r="I276" s="18"/>
      <c r="J276" s="18"/>
      <c r="K276" s="18"/>
      <c r="L276" s="18"/>
      <c r="M276" s="18"/>
      <c r="N276" s="18"/>
      <c r="O276" s="18"/>
    </row>
    <row r="277" spans="2:15" x14ac:dyDescent="0.2">
      <c r="B277" s="18"/>
      <c r="C277" s="18"/>
      <c r="D277" s="18"/>
      <c r="E277" s="18"/>
      <c r="F277" s="18"/>
      <c r="G277" s="18"/>
      <c r="H277" s="18"/>
      <c r="I277" s="18"/>
      <c r="J277" s="18"/>
      <c r="K277" s="18"/>
      <c r="L277" s="18"/>
      <c r="M277" s="18"/>
      <c r="N277" s="18"/>
      <c r="O277" s="18"/>
    </row>
    <row r="278" spans="2:15" x14ac:dyDescent="0.2">
      <c r="B278" s="18"/>
      <c r="C278" s="18"/>
      <c r="D278" s="18"/>
      <c r="E278" s="18"/>
      <c r="F278" s="18"/>
      <c r="G278" s="18"/>
      <c r="H278" s="18"/>
      <c r="I278" s="18"/>
      <c r="J278" s="18"/>
      <c r="K278" s="18"/>
      <c r="L278" s="18"/>
      <c r="M278" s="18"/>
      <c r="N278" s="18"/>
      <c r="O278" s="18"/>
    </row>
    <row r="279" spans="2:15" x14ac:dyDescent="0.2">
      <c r="B279" s="18"/>
      <c r="C279" s="18"/>
      <c r="D279" s="18"/>
      <c r="E279" s="18"/>
      <c r="F279" s="18"/>
      <c r="G279" s="18"/>
      <c r="H279" s="18"/>
      <c r="I279" s="18"/>
      <c r="J279" s="18"/>
      <c r="K279" s="18"/>
      <c r="L279" s="18"/>
      <c r="M279" s="18"/>
      <c r="N279" s="18"/>
      <c r="O279" s="18"/>
    </row>
    <row r="280" spans="2:15" x14ac:dyDescent="0.2">
      <c r="B280" s="18"/>
      <c r="C280" s="18"/>
      <c r="D280" s="18"/>
      <c r="E280" s="18"/>
      <c r="F280" s="18"/>
      <c r="G280" s="18"/>
      <c r="H280" s="18"/>
      <c r="I280" s="18"/>
      <c r="J280" s="18"/>
      <c r="K280" s="18"/>
      <c r="L280" s="18"/>
      <c r="M280" s="18"/>
      <c r="N280" s="18"/>
      <c r="O280" s="18"/>
    </row>
    <row r="281" spans="2:15" x14ac:dyDescent="0.2">
      <c r="B281" s="18"/>
      <c r="C281" s="18"/>
      <c r="D281" s="18"/>
      <c r="E281" s="18"/>
      <c r="F281" s="18"/>
      <c r="G281" s="18"/>
      <c r="H281" s="18"/>
      <c r="I281" s="18"/>
      <c r="J281" s="18"/>
      <c r="K281" s="18"/>
      <c r="L281" s="18"/>
      <c r="M281" s="18"/>
      <c r="N281" s="18"/>
      <c r="O281" s="18"/>
    </row>
    <row r="282" spans="2:15" x14ac:dyDescent="0.2">
      <c r="B282" s="18"/>
      <c r="C282" s="18"/>
      <c r="D282" s="18"/>
      <c r="E282" s="18"/>
      <c r="F282" s="18"/>
      <c r="G282" s="18"/>
      <c r="H282" s="18"/>
      <c r="I282" s="18"/>
      <c r="J282" s="18"/>
      <c r="K282" s="18"/>
      <c r="L282" s="18"/>
      <c r="M282" s="18"/>
      <c r="N282" s="18"/>
      <c r="O282" s="18"/>
    </row>
    <row r="283" spans="2:15" x14ac:dyDescent="0.2">
      <c r="B283" s="18"/>
      <c r="C283" s="18"/>
      <c r="D283" s="18"/>
      <c r="E283" s="18"/>
      <c r="F283" s="18"/>
      <c r="G283" s="18"/>
      <c r="H283" s="18"/>
      <c r="I283" s="18"/>
      <c r="J283" s="18"/>
      <c r="K283" s="18"/>
      <c r="L283" s="18"/>
      <c r="M283" s="18"/>
      <c r="N283" s="18"/>
      <c r="O283" s="18"/>
    </row>
    <row r="284" spans="2:15" x14ac:dyDescent="0.2">
      <c r="B284" s="18"/>
      <c r="C284" s="18"/>
      <c r="D284" s="18"/>
      <c r="E284" s="18"/>
      <c r="F284" s="18"/>
      <c r="G284" s="18"/>
      <c r="H284" s="18"/>
      <c r="I284" s="18"/>
      <c r="J284" s="18"/>
      <c r="K284" s="18"/>
      <c r="L284" s="18"/>
      <c r="M284" s="18"/>
      <c r="N284" s="18"/>
      <c r="O284" s="18"/>
    </row>
    <row r="285" spans="2:15" x14ac:dyDescent="0.2">
      <c r="B285" s="18"/>
      <c r="C285" s="18"/>
      <c r="D285" s="18"/>
      <c r="E285" s="18"/>
      <c r="F285" s="18"/>
      <c r="G285" s="18"/>
      <c r="H285" s="18"/>
      <c r="I285" s="18"/>
      <c r="J285" s="18"/>
      <c r="K285" s="18"/>
      <c r="L285" s="18"/>
      <c r="M285" s="18"/>
      <c r="N285" s="18"/>
      <c r="O285" s="18"/>
    </row>
    <row r="286" spans="2:15" x14ac:dyDescent="0.2">
      <c r="B286" s="18"/>
      <c r="C286" s="18"/>
      <c r="D286" s="18"/>
      <c r="E286" s="18"/>
      <c r="F286" s="18"/>
      <c r="G286" s="18"/>
      <c r="H286" s="18"/>
      <c r="I286" s="18"/>
      <c r="J286" s="18"/>
      <c r="K286" s="18"/>
      <c r="L286" s="18"/>
      <c r="M286" s="18"/>
      <c r="N286" s="18"/>
      <c r="O286" s="18"/>
    </row>
    <row r="287" spans="2:15" x14ac:dyDescent="0.2">
      <c r="B287" s="18"/>
      <c r="C287" s="18"/>
      <c r="D287" s="18"/>
      <c r="E287" s="18"/>
      <c r="F287" s="18"/>
      <c r="G287" s="18"/>
      <c r="H287" s="18"/>
      <c r="I287" s="18"/>
      <c r="J287" s="18"/>
      <c r="K287" s="18"/>
      <c r="L287" s="18"/>
      <c r="M287" s="18"/>
      <c r="N287" s="18"/>
      <c r="O287" s="18"/>
    </row>
    <row r="288" spans="2:15" x14ac:dyDescent="0.2">
      <c r="B288" s="18"/>
      <c r="C288" s="18"/>
      <c r="D288" s="18"/>
      <c r="E288" s="18"/>
      <c r="F288" s="18"/>
      <c r="G288" s="18"/>
      <c r="H288" s="18"/>
      <c r="I288" s="18"/>
      <c r="J288" s="18"/>
      <c r="K288" s="18"/>
      <c r="L288" s="18"/>
      <c r="M288" s="18"/>
      <c r="N288" s="18"/>
      <c r="O288" s="18"/>
    </row>
    <row r="289" spans="2:15" x14ac:dyDescent="0.2">
      <c r="B289" s="18"/>
      <c r="C289" s="18"/>
      <c r="D289" s="18"/>
      <c r="E289" s="18"/>
      <c r="F289" s="18"/>
      <c r="G289" s="18"/>
      <c r="H289" s="18"/>
      <c r="I289" s="18"/>
      <c r="J289" s="18"/>
      <c r="K289" s="18"/>
      <c r="L289" s="18"/>
      <c r="M289" s="18"/>
      <c r="N289" s="18"/>
      <c r="O289" s="18"/>
    </row>
    <row r="290" spans="2:15" x14ac:dyDescent="0.2">
      <c r="B290" s="18"/>
      <c r="C290" s="18"/>
      <c r="D290" s="18"/>
      <c r="E290" s="18"/>
      <c r="F290" s="18"/>
      <c r="G290" s="18"/>
      <c r="H290" s="18"/>
      <c r="I290" s="18"/>
      <c r="J290" s="18"/>
      <c r="K290" s="18"/>
      <c r="L290" s="18"/>
      <c r="M290" s="18"/>
      <c r="N290" s="18"/>
      <c r="O290" s="18"/>
    </row>
    <row r="291" spans="2:15" x14ac:dyDescent="0.2">
      <c r="B291" s="18"/>
      <c r="C291" s="18"/>
      <c r="D291" s="18"/>
      <c r="E291" s="18"/>
      <c r="F291" s="18"/>
      <c r="G291" s="18"/>
      <c r="H291" s="18"/>
      <c r="I291" s="18"/>
      <c r="J291" s="18"/>
      <c r="K291" s="18"/>
      <c r="L291" s="18"/>
      <c r="M291" s="18"/>
      <c r="N291" s="18"/>
      <c r="O291" s="18"/>
    </row>
    <row r="292" spans="2:15" x14ac:dyDescent="0.2">
      <c r="B292" s="18"/>
      <c r="C292" s="18"/>
      <c r="D292" s="18"/>
      <c r="E292" s="18"/>
      <c r="F292" s="18"/>
      <c r="G292" s="18"/>
      <c r="H292" s="18"/>
      <c r="I292" s="18"/>
      <c r="J292" s="18"/>
      <c r="K292" s="18"/>
      <c r="L292" s="18"/>
      <c r="M292" s="18"/>
      <c r="N292" s="18"/>
      <c r="O292" s="18"/>
    </row>
    <row r="293" spans="2:15" x14ac:dyDescent="0.2">
      <c r="B293" s="18"/>
      <c r="C293" s="18"/>
      <c r="D293" s="18"/>
      <c r="E293" s="18"/>
      <c r="F293" s="18"/>
      <c r="G293" s="18"/>
      <c r="H293" s="18"/>
      <c r="I293" s="18"/>
      <c r="J293" s="18"/>
      <c r="K293" s="18"/>
      <c r="L293" s="18"/>
      <c r="M293" s="18"/>
      <c r="N293" s="18"/>
      <c r="O293" s="18"/>
    </row>
    <row r="294" spans="2:15" x14ac:dyDescent="0.2">
      <c r="B294" s="18"/>
      <c r="C294" s="18"/>
      <c r="D294" s="18"/>
      <c r="E294" s="18"/>
      <c r="F294" s="18"/>
      <c r="G294" s="18"/>
      <c r="H294" s="18"/>
      <c r="I294" s="18"/>
      <c r="J294" s="18"/>
      <c r="K294" s="18"/>
      <c r="L294" s="18"/>
      <c r="M294" s="18"/>
      <c r="N294" s="18"/>
      <c r="O294" s="18"/>
    </row>
    <row r="295" spans="2:15" x14ac:dyDescent="0.2">
      <c r="B295" s="18"/>
      <c r="C295" s="18"/>
      <c r="D295" s="18"/>
      <c r="E295" s="18"/>
      <c r="F295" s="18"/>
      <c r="G295" s="18"/>
      <c r="H295" s="18"/>
      <c r="I295" s="18"/>
      <c r="J295" s="18"/>
      <c r="K295" s="18"/>
      <c r="L295" s="18"/>
      <c r="M295" s="18"/>
      <c r="N295" s="18"/>
      <c r="O295" s="18"/>
    </row>
    <row r="296" spans="2:15" x14ac:dyDescent="0.2">
      <c r="B296" s="18"/>
      <c r="C296" s="18"/>
      <c r="D296" s="18"/>
      <c r="E296" s="18"/>
      <c r="F296" s="18"/>
      <c r="G296" s="18"/>
      <c r="H296" s="18"/>
      <c r="I296" s="18"/>
      <c r="J296" s="18"/>
      <c r="K296" s="18"/>
      <c r="L296" s="18"/>
      <c r="M296" s="18"/>
      <c r="N296" s="18"/>
      <c r="O296" s="18"/>
    </row>
    <row r="297" spans="2:15" x14ac:dyDescent="0.2">
      <c r="B297" s="18"/>
      <c r="C297" s="18"/>
      <c r="D297" s="18"/>
      <c r="E297" s="18"/>
      <c r="F297" s="18"/>
      <c r="G297" s="18"/>
      <c r="H297" s="18"/>
      <c r="I297" s="18"/>
      <c r="J297" s="18"/>
      <c r="K297" s="18"/>
      <c r="L297" s="18"/>
      <c r="M297" s="18"/>
      <c r="N297" s="18"/>
      <c r="O297" s="18"/>
    </row>
    <row r="298" spans="2:15" x14ac:dyDescent="0.2">
      <c r="B298" s="18"/>
      <c r="C298" s="18"/>
      <c r="D298" s="18"/>
      <c r="E298" s="18"/>
      <c r="F298" s="18"/>
      <c r="G298" s="18"/>
      <c r="H298" s="18"/>
      <c r="I298" s="18"/>
      <c r="J298" s="18"/>
      <c r="K298" s="18"/>
      <c r="L298" s="18"/>
      <c r="M298" s="18"/>
      <c r="N298" s="18"/>
      <c r="O298" s="18"/>
    </row>
    <row r="299" spans="2:15" x14ac:dyDescent="0.2">
      <c r="B299" s="18"/>
      <c r="C299" s="18"/>
      <c r="D299" s="18"/>
      <c r="E299" s="18"/>
      <c r="F299" s="18"/>
      <c r="G299" s="18"/>
      <c r="H299" s="18"/>
      <c r="I299" s="18"/>
      <c r="J299" s="18"/>
      <c r="K299" s="18"/>
      <c r="L299" s="18"/>
      <c r="M299" s="18"/>
      <c r="N299" s="18"/>
      <c r="O299" s="18"/>
    </row>
    <row r="300" spans="2:15" x14ac:dyDescent="0.2">
      <c r="B300" s="18"/>
      <c r="C300" s="18"/>
      <c r="D300" s="18"/>
      <c r="E300" s="18"/>
      <c r="F300" s="18"/>
      <c r="G300" s="18"/>
      <c r="H300" s="18"/>
      <c r="I300" s="18"/>
      <c r="J300" s="18"/>
      <c r="K300" s="18"/>
      <c r="L300" s="18"/>
      <c r="M300" s="18"/>
      <c r="N300" s="18"/>
      <c r="O300" s="18"/>
    </row>
    <row r="301" spans="2:15" x14ac:dyDescent="0.2">
      <c r="B301" s="18"/>
      <c r="C301" s="18"/>
      <c r="D301" s="18"/>
      <c r="E301" s="18"/>
      <c r="F301" s="18"/>
      <c r="G301" s="18"/>
      <c r="H301" s="18"/>
      <c r="I301" s="18"/>
      <c r="J301" s="18"/>
      <c r="K301" s="18"/>
      <c r="L301" s="18"/>
      <c r="M301" s="18"/>
      <c r="N301" s="18"/>
      <c r="O301" s="18"/>
    </row>
    <row r="302" spans="2:15" x14ac:dyDescent="0.2">
      <c r="B302" s="18"/>
      <c r="C302" s="18"/>
      <c r="D302" s="18"/>
      <c r="E302" s="18"/>
      <c r="F302" s="18"/>
      <c r="G302" s="18"/>
      <c r="H302" s="18"/>
      <c r="I302" s="18"/>
      <c r="J302" s="18"/>
      <c r="K302" s="18"/>
      <c r="L302" s="18"/>
      <c r="M302" s="18"/>
      <c r="N302" s="18"/>
      <c r="O302" s="18"/>
    </row>
    <row r="303" spans="2:15" x14ac:dyDescent="0.2">
      <c r="B303" s="18"/>
      <c r="C303" s="18"/>
      <c r="D303" s="18"/>
      <c r="E303" s="18"/>
      <c r="F303" s="18"/>
      <c r="G303" s="18"/>
      <c r="H303" s="18"/>
      <c r="I303" s="18"/>
      <c r="J303" s="18"/>
      <c r="K303" s="18"/>
      <c r="L303" s="18"/>
      <c r="M303" s="18"/>
      <c r="N303" s="18"/>
      <c r="O303" s="18"/>
    </row>
    <row r="304" spans="2:15" x14ac:dyDescent="0.2">
      <c r="B304" s="18"/>
      <c r="C304" s="18"/>
      <c r="D304" s="18"/>
      <c r="E304" s="18"/>
      <c r="F304" s="18"/>
      <c r="G304" s="18"/>
      <c r="H304" s="18"/>
      <c r="I304" s="18"/>
      <c r="J304" s="18"/>
      <c r="K304" s="18"/>
      <c r="L304" s="18"/>
      <c r="M304" s="18"/>
      <c r="N304" s="18"/>
      <c r="O304" s="18"/>
    </row>
    <row r="305" spans="2:15" x14ac:dyDescent="0.2">
      <c r="B305" s="18"/>
      <c r="C305" s="18"/>
      <c r="D305" s="18"/>
      <c r="E305" s="18"/>
      <c r="F305" s="18"/>
      <c r="G305" s="18"/>
      <c r="H305" s="18"/>
      <c r="I305" s="18"/>
      <c r="J305" s="18"/>
      <c r="K305" s="18"/>
      <c r="L305" s="18"/>
      <c r="M305" s="18"/>
      <c r="N305" s="18"/>
      <c r="O305" s="18"/>
    </row>
    <row r="306" spans="2:15" x14ac:dyDescent="0.2">
      <c r="B306" s="18"/>
      <c r="C306" s="18"/>
      <c r="D306" s="18"/>
      <c r="E306" s="18"/>
      <c r="F306" s="18"/>
      <c r="G306" s="18"/>
      <c r="H306" s="18"/>
      <c r="I306" s="18"/>
      <c r="J306" s="18"/>
      <c r="K306" s="18"/>
      <c r="L306" s="18"/>
      <c r="M306" s="18"/>
      <c r="N306" s="18"/>
      <c r="O306" s="18"/>
    </row>
    <row r="307" spans="2:15" x14ac:dyDescent="0.2">
      <c r="B307" s="18"/>
      <c r="C307" s="18"/>
      <c r="D307" s="18"/>
      <c r="E307" s="18"/>
      <c r="F307" s="18"/>
      <c r="G307" s="18"/>
      <c r="H307" s="18"/>
      <c r="I307" s="18"/>
      <c r="J307" s="18"/>
      <c r="K307" s="18"/>
      <c r="L307" s="18"/>
      <c r="M307" s="18"/>
      <c r="N307" s="18"/>
      <c r="O307" s="18"/>
    </row>
    <row r="308" spans="2:15" x14ac:dyDescent="0.2">
      <c r="B308" s="18"/>
      <c r="C308" s="18"/>
      <c r="D308" s="18"/>
      <c r="E308" s="18"/>
      <c r="F308" s="18"/>
      <c r="G308" s="18"/>
      <c r="H308" s="18"/>
      <c r="I308" s="18"/>
      <c r="J308" s="18"/>
      <c r="K308" s="18"/>
      <c r="L308" s="18"/>
      <c r="M308" s="18"/>
      <c r="N308" s="18"/>
      <c r="O308" s="18"/>
    </row>
    <row r="309" spans="2:15" x14ac:dyDescent="0.2">
      <c r="B309" s="18"/>
      <c r="C309" s="18"/>
      <c r="D309" s="18"/>
      <c r="E309" s="18"/>
      <c r="F309" s="18"/>
      <c r="G309" s="18"/>
      <c r="H309" s="18"/>
      <c r="I309" s="18"/>
      <c r="J309" s="18"/>
      <c r="K309" s="18"/>
      <c r="L309" s="18"/>
      <c r="M309" s="18"/>
      <c r="N309" s="18"/>
      <c r="O309" s="18"/>
    </row>
    <row r="310" spans="2:15" x14ac:dyDescent="0.2">
      <c r="B310" s="18"/>
      <c r="C310" s="18"/>
      <c r="D310" s="18"/>
      <c r="E310" s="18"/>
      <c r="F310" s="18"/>
      <c r="G310" s="18"/>
      <c r="H310" s="18"/>
      <c r="I310" s="18"/>
      <c r="J310" s="18"/>
      <c r="K310" s="18"/>
      <c r="L310" s="18"/>
      <c r="M310" s="18"/>
      <c r="N310" s="18"/>
      <c r="O310" s="18"/>
    </row>
    <row r="311" spans="2:15" x14ac:dyDescent="0.2">
      <c r="B311" s="18"/>
      <c r="C311" s="18"/>
      <c r="D311" s="18"/>
      <c r="E311" s="18"/>
      <c r="F311" s="18"/>
      <c r="G311" s="18"/>
      <c r="H311" s="18"/>
      <c r="I311" s="18"/>
      <c r="J311" s="18"/>
      <c r="K311" s="18"/>
      <c r="L311" s="18"/>
      <c r="M311" s="18"/>
      <c r="N311" s="18"/>
      <c r="O311" s="18"/>
    </row>
    <row r="312" spans="2:15" x14ac:dyDescent="0.2">
      <c r="B312" s="18"/>
      <c r="C312" s="18"/>
      <c r="D312" s="18"/>
      <c r="E312" s="18"/>
      <c r="F312" s="18"/>
      <c r="G312" s="18"/>
      <c r="H312" s="18"/>
      <c r="I312" s="18"/>
      <c r="J312" s="18"/>
      <c r="K312" s="18"/>
      <c r="L312" s="18"/>
      <c r="M312" s="18"/>
      <c r="N312" s="18"/>
      <c r="O312" s="18"/>
    </row>
    <row r="313" spans="2:15" x14ac:dyDescent="0.2">
      <c r="B313" s="18"/>
      <c r="C313" s="18"/>
      <c r="D313" s="18"/>
      <c r="E313" s="18"/>
      <c r="F313" s="18"/>
      <c r="G313" s="18"/>
      <c r="H313" s="18"/>
      <c r="I313" s="18"/>
      <c r="J313" s="18"/>
      <c r="K313" s="18"/>
      <c r="L313" s="18"/>
      <c r="M313" s="18"/>
      <c r="N313" s="18"/>
      <c r="O313" s="18"/>
    </row>
    <row r="314" spans="2:15" x14ac:dyDescent="0.2">
      <c r="B314" s="18"/>
      <c r="C314" s="18"/>
      <c r="D314" s="18"/>
      <c r="E314" s="18"/>
      <c r="F314" s="18"/>
      <c r="G314" s="18"/>
      <c r="H314" s="18"/>
      <c r="I314" s="18"/>
      <c r="J314" s="18"/>
      <c r="K314" s="18"/>
      <c r="L314" s="18"/>
      <c r="M314" s="18"/>
      <c r="N314" s="18"/>
      <c r="O314" s="18"/>
    </row>
    <row r="315" spans="2:15" x14ac:dyDescent="0.2">
      <c r="B315" s="18"/>
      <c r="C315" s="18"/>
      <c r="D315" s="18"/>
      <c r="E315" s="18"/>
      <c r="F315" s="18"/>
      <c r="G315" s="18"/>
      <c r="H315" s="18"/>
      <c r="I315" s="18"/>
      <c r="J315" s="18"/>
      <c r="K315" s="18"/>
      <c r="L315" s="18"/>
      <c r="M315" s="18"/>
      <c r="N315" s="18"/>
      <c r="O315" s="18"/>
    </row>
    <row r="316" spans="2:15" x14ac:dyDescent="0.2">
      <c r="B316" s="18"/>
      <c r="C316" s="18"/>
      <c r="D316" s="18"/>
      <c r="E316" s="18"/>
      <c r="F316" s="18"/>
      <c r="G316" s="18"/>
      <c r="H316" s="18"/>
      <c r="I316" s="18"/>
      <c r="J316" s="18"/>
      <c r="K316" s="18"/>
      <c r="L316" s="18"/>
      <c r="M316" s="18"/>
      <c r="N316" s="18"/>
      <c r="O316" s="18"/>
    </row>
    <row r="317" spans="2:15" x14ac:dyDescent="0.2">
      <c r="B317" s="18"/>
      <c r="C317" s="18"/>
      <c r="D317" s="18"/>
      <c r="E317" s="18"/>
      <c r="F317" s="18"/>
      <c r="G317" s="18"/>
      <c r="H317" s="18"/>
      <c r="I317" s="18"/>
      <c r="J317" s="18"/>
      <c r="K317" s="18"/>
      <c r="L317" s="18"/>
      <c r="M317" s="18"/>
      <c r="N317" s="18"/>
      <c r="O317" s="18"/>
    </row>
    <row r="318" spans="2:15" x14ac:dyDescent="0.2">
      <c r="B318" s="18"/>
      <c r="C318" s="18"/>
      <c r="D318" s="18"/>
      <c r="E318" s="18"/>
      <c r="F318" s="18"/>
      <c r="G318" s="18"/>
      <c r="H318" s="18"/>
      <c r="I318" s="18"/>
      <c r="J318" s="18"/>
      <c r="K318" s="18"/>
      <c r="L318" s="18"/>
      <c r="M318" s="18"/>
      <c r="N318" s="18"/>
      <c r="O318" s="18"/>
    </row>
    <row r="319" spans="2:15" x14ac:dyDescent="0.2">
      <c r="B319" s="18"/>
      <c r="C319" s="18"/>
      <c r="D319" s="18"/>
      <c r="E319" s="18"/>
      <c r="F319" s="18"/>
      <c r="G319" s="18"/>
      <c r="H319" s="18"/>
      <c r="I319" s="18"/>
      <c r="J319" s="18"/>
      <c r="K319" s="18"/>
      <c r="L319" s="18"/>
      <c r="M319" s="18"/>
      <c r="N319" s="18"/>
      <c r="O319" s="18"/>
    </row>
    <row r="320" spans="2:15" x14ac:dyDescent="0.2">
      <c r="B320" s="18"/>
      <c r="C320" s="18"/>
      <c r="D320" s="18"/>
      <c r="E320" s="18"/>
      <c r="F320" s="18"/>
      <c r="G320" s="18"/>
      <c r="H320" s="18"/>
      <c r="I320" s="18"/>
      <c r="J320" s="18"/>
      <c r="K320" s="18"/>
      <c r="L320" s="18"/>
      <c r="M320" s="18"/>
      <c r="N320" s="18"/>
      <c r="O320" s="18"/>
    </row>
    <row r="321" spans="2:15" x14ac:dyDescent="0.2">
      <c r="B321" s="18"/>
      <c r="C321" s="18"/>
      <c r="D321" s="18"/>
      <c r="E321" s="18"/>
      <c r="F321" s="18"/>
      <c r="G321" s="18"/>
      <c r="H321" s="18"/>
      <c r="I321" s="18"/>
      <c r="J321" s="18"/>
      <c r="K321" s="18"/>
      <c r="L321" s="18"/>
      <c r="M321" s="18"/>
      <c r="N321" s="18"/>
      <c r="O321" s="18"/>
    </row>
    <row r="322" spans="2:15" x14ac:dyDescent="0.2">
      <c r="B322" s="18"/>
      <c r="C322" s="18"/>
      <c r="D322" s="18"/>
      <c r="E322" s="18"/>
      <c r="F322" s="18"/>
      <c r="G322" s="18"/>
      <c r="H322" s="18"/>
      <c r="I322" s="18"/>
      <c r="J322" s="18"/>
      <c r="K322" s="18"/>
      <c r="L322" s="18"/>
      <c r="M322" s="18"/>
      <c r="N322" s="18"/>
      <c r="O322" s="18"/>
    </row>
    <row r="323" spans="2:15" x14ac:dyDescent="0.2">
      <c r="B323" s="18"/>
      <c r="C323" s="18"/>
      <c r="D323" s="18"/>
      <c r="E323" s="18"/>
      <c r="F323" s="18"/>
      <c r="G323" s="18"/>
      <c r="H323" s="18"/>
      <c r="I323" s="18"/>
      <c r="J323" s="18"/>
      <c r="K323" s="18"/>
      <c r="L323" s="18"/>
      <c r="M323" s="18"/>
      <c r="N323" s="18"/>
      <c r="O323" s="18"/>
    </row>
    <row r="324" spans="2:15" x14ac:dyDescent="0.2">
      <c r="B324" s="18"/>
      <c r="C324" s="18"/>
      <c r="D324" s="18"/>
      <c r="E324" s="18"/>
      <c r="F324" s="18"/>
      <c r="G324" s="18"/>
      <c r="H324" s="18"/>
      <c r="I324" s="18"/>
      <c r="J324" s="18"/>
      <c r="K324" s="18"/>
      <c r="L324" s="18"/>
      <c r="M324" s="18"/>
      <c r="N324" s="18"/>
      <c r="O324" s="18"/>
    </row>
    <row r="325" spans="2:15" x14ac:dyDescent="0.2">
      <c r="B325" s="18"/>
      <c r="C325" s="18"/>
      <c r="D325" s="18"/>
      <c r="E325" s="18"/>
      <c r="F325" s="18"/>
      <c r="G325" s="18"/>
      <c r="H325" s="18"/>
      <c r="I325" s="18"/>
      <c r="J325" s="18"/>
      <c r="K325" s="18"/>
      <c r="L325" s="18"/>
      <c r="M325" s="18"/>
      <c r="N325" s="18"/>
      <c r="O325" s="18"/>
    </row>
    <row r="326" spans="2:15" x14ac:dyDescent="0.2">
      <c r="B326" s="18"/>
      <c r="C326" s="18"/>
      <c r="D326" s="18"/>
      <c r="E326" s="18"/>
      <c r="F326" s="18"/>
      <c r="G326" s="18"/>
      <c r="H326" s="18"/>
      <c r="I326" s="18"/>
      <c r="J326" s="18"/>
      <c r="K326" s="18"/>
      <c r="L326" s="18"/>
      <c r="M326" s="18"/>
      <c r="N326" s="18"/>
      <c r="O326" s="18"/>
    </row>
    <row r="327" spans="2:15" x14ac:dyDescent="0.2">
      <c r="B327" s="18"/>
      <c r="C327" s="18"/>
      <c r="D327" s="18"/>
      <c r="E327" s="18"/>
      <c r="F327" s="18"/>
      <c r="G327" s="18"/>
      <c r="H327" s="18"/>
      <c r="I327" s="18"/>
      <c r="J327" s="18"/>
      <c r="K327" s="18"/>
      <c r="L327" s="18"/>
      <c r="M327" s="18"/>
      <c r="N327" s="18"/>
      <c r="O327" s="18"/>
    </row>
    <row r="328" spans="2:15" x14ac:dyDescent="0.2">
      <c r="B328" s="18"/>
      <c r="C328" s="18"/>
      <c r="D328" s="18"/>
      <c r="E328" s="18"/>
      <c r="F328" s="18"/>
      <c r="G328" s="18"/>
      <c r="H328" s="18"/>
      <c r="I328" s="18"/>
      <c r="J328" s="18"/>
      <c r="K328" s="18"/>
      <c r="L328" s="18"/>
      <c r="M328" s="18"/>
      <c r="N328" s="18"/>
      <c r="O328" s="18"/>
    </row>
    <row r="329" spans="2:15" x14ac:dyDescent="0.2">
      <c r="B329" s="18"/>
      <c r="C329" s="18"/>
      <c r="D329" s="18"/>
      <c r="E329" s="18"/>
      <c r="F329" s="18"/>
      <c r="G329" s="18"/>
      <c r="H329" s="18"/>
      <c r="I329" s="18"/>
      <c r="J329" s="18"/>
      <c r="K329" s="18"/>
      <c r="L329" s="18"/>
      <c r="M329" s="18"/>
      <c r="N329" s="18"/>
      <c r="O329" s="18"/>
    </row>
    <row r="330" spans="2:15" x14ac:dyDescent="0.2">
      <c r="B330" s="18"/>
      <c r="C330" s="18"/>
      <c r="D330" s="18"/>
      <c r="E330" s="18"/>
      <c r="F330" s="18"/>
      <c r="G330" s="18"/>
      <c r="H330" s="18"/>
      <c r="I330" s="18"/>
      <c r="J330" s="18"/>
      <c r="K330" s="18"/>
      <c r="L330" s="18"/>
      <c r="M330" s="18"/>
      <c r="N330" s="18"/>
      <c r="O330" s="18"/>
    </row>
    <row r="331" spans="2:15" x14ac:dyDescent="0.2">
      <c r="B331" s="18"/>
      <c r="C331" s="18"/>
      <c r="D331" s="18"/>
      <c r="E331" s="18"/>
      <c r="F331" s="18"/>
      <c r="G331" s="18"/>
      <c r="H331" s="18"/>
      <c r="I331" s="18"/>
      <c r="J331" s="18"/>
      <c r="K331" s="18"/>
      <c r="L331" s="18"/>
      <c r="M331" s="18"/>
      <c r="N331" s="18"/>
      <c r="O331" s="18"/>
    </row>
    <row r="332" spans="2:15" x14ac:dyDescent="0.2">
      <c r="B332" s="18"/>
      <c r="C332" s="18"/>
      <c r="D332" s="18"/>
      <c r="E332" s="18"/>
      <c r="F332" s="18"/>
      <c r="G332" s="18"/>
      <c r="H332" s="18"/>
      <c r="I332" s="18"/>
      <c r="J332" s="18"/>
      <c r="K332" s="18"/>
      <c r="L332" s="18"/>
      <c r="M332" s="18"/>
      <c r="N332" s="18"/>
      <c r="O332" s="18"/>
    </row>
    <row r="333" spans="2:15" x14ac:dyDescent="0.2">
      <c r="B333" s="18"/>
      <c r="C333" s="18"/>
      <c r="D333" s="18"/>
      <c r="E333" s="18"/>
      <c r="F333" s="18"/>
      <c r="G333" s="18"/>
      <c r="H333" s="18"/>
      <c r="I333" s="18"/>
      <c r="J333" s="18"/>
      <c r="K333" s="18"/>
      <c r="L333" s="18"/>
      <c r="M333" s="18"/>
      <c r="N333" s="18"/>
      <c r="O333" s="18"/>
    </row>
    <row r="334" spans="2:15" x14ac:dyDescent="0.2">
      <c r="B334" s="18"/>
      <c r="C334" s="18"/>
      <c r="D334" s="18"/>
      <c r="E334" s="18"/>
      <c r="F334" s="18"/>
      <c r="G334" s="18"/>
      <c r="H334" s="18"/>
      <c r="I334" s="18"/>
      <c r="J334" s="18"/>
      <c r="K334" s="18"/>
      <c r="L334" s="18"/>
      <c r="M334" s="18"/>
      <c r="N334" s="18"/>
      <c r="O334" s="18"/>
    </row>
    <row r="335" spans="2:15" x14ac:dyDescent="0.2">
      <c r="B335" s="18"/>
      <c r="C335" s="18"/>
      <c r="D335" s="18"/>
      <c r="E335" s="18"/>
      <c r="F335" s="18"/>
      <c r="G335" s="18"/>
      <c r="H335" s="18"/>
      <c r="I335" s="18"/>
      <c r="J335" s="18"/>
      <c r="K335" s="18"/>
      <c r="L335" s="18"/>
      <c r="M335" s="18"/>
      <c r="N335" s="18"/>
      <c r="O335" s="18"/>
    </row>
    <row r="336" spans="2:15" x14ac:dyDescent="0.2">
      <c r="B336" s="18"/>
      <c r="C336" s="18"/>
      <c r="D336" s="18"/>
      <c r="E336" s="18"/>
      <c r="F336" s="18"/>
      <c r="G336" s="18"/>
      <c r="H336" s="18"/>
      <c r="I336" s="18"/>
      <c r="J336" s="18"/>
      <c r="K336" s="18"/>
      <c r="L336" s="18"/>
      <c r="M336" s="18"/>
      <c r="N336" s="18"/>
      <c r="O336" s="18"/>
    </row>
    <row r="337" spans="2:15" x14ac:dyDescent="0.2">
      <c r="B337" s="18"/>
      <c r="C337" s="18"/>
      <c r="D337" s="18"/>
      <c r="E337" s="18"/>
      <c r="F337" s="18"/>
      <c r="G337" s="18"/>
      <c r="H337" s="18"/>
      <c r="I337" s="18"/>
      <c r="J337" s="18"/>
      <c r="K337" s="18"/>
      <c r="L337" s="18"/>
      <c r="M337" s="18"/>
      <c r="N337" s="18"/>
      <c r="O337" s="18"/>
    </row>
    <row r="338" spans="2:15" x14ac:dyDescent="0.2">
      <c r="B338" s="18"/>
      <c r="C338" s="18"/>
      <c r="D338" s="18"/>
      <c r="E338" s="18"/>
      <c r="F338" s="18"/>
      <c r="G338" s="18"/>
      <c r="H338" s="18"/>
      <c r="I338" s="18"/>
      <c r="J338" s="18"/>
      <c r="K338" s="18"/>
      <c r="L338" s="18"/>
      <c r="M338" s="18"/>
      <c r="N338" s="18"/>
      <c r="O338" s="18"/>
    </row>
    <row r="339" spans="2:15" x14ac:dyDescent="0.2">
      <c r="B339" s="18"/>
      <c r="C339" s="18"/>
      <c r="D339" s="18"/>
      <c r="E339" s="18"/>
      <c r="F339" s="18"/>
      <c r="G339" s="18"/>
      <c r="H339" s="18"/>
      <c r="I339" s="18"/>
      <c r="J339" s="18"/>
      <c r="K339" s="18"/>
      <c r="L339" s="18"/>
      <c r="M339" s="18"/>
      <c r="N339" s="18"/>
      <c r="O339" s="18"/>
    </row>
    <row r="340" spans="2:15" x14ac:dyDescent="0.2">
      <c r="B340" s="18"/>
      <c r="C340" s="18"/>
      <c r="D340" s="18"/>
      <c r="E340" s="18"/>
      <c r="F340" s="18"/>
      <c r="G340" s="18"/>
      <c r="H340" s="18"/>
      <c r="I340" s="18"/>
      <c r="J340" s="18"/>
      <c r="K340" s="18"/>
      <c r="L340" s="18"/>
      <c r="M340" s="18"/>
      <c r="N340" s="18"/>
      <c r="O340" s="18"/>
    </row>
    <row r="341" spans="2:15" x14ac:dyDescent="0.2">
      <c r="B341" s="18"/>
      <c r="C341" s="18"/>
      <c r="D341" s="18"/>
      <c r="E341" s="18"/>
      <c r="F341" s="18"/>
      <c r="G341" s="18"/>
      <c r="H341" s="18"/>
      <c r="I341" s="18"/>
      <c r="J341" s="18"/>
      <c r="K341" s="18"/>
      <c r="L341" s="18"/>
      <c r="M341" s="18"/>
      <c r="N341" s="18"/>
      <c r="O341" s="18"/>
    </row>
    <row r="342" spans="2:15" x14ac:dyDescent="0.2">
      <c r="B342" s="18"/>
      <c r="C342" s="18"/>
      <c r="D342" s="18"/>
      <c r="E342" s="18"/>
      <c r="F342" s="18"/>
      <c r="G342" s="18"/>
      <c r="H342" s="18"/>
      <c r="I342" s="18"/>
      <c r="J342" s="18"/>
      <c r="K342" s="18"/>
      <c r="L342" s="18"/>
      <c r="M342" s="18"/>
      <c r="N342" s="18"/>
      <c r="O342" s="18"/>
    </row>
    <row r="343" spans="2:15" x14ac:dyDescent="0.2">
      <c r="B343" s="18"/>
      <c r="C343" s="18"/>
      <c r="D343" s="18"/>
      <c r="E343" s="18"/>
      <c r="F343" s="18"/>
      <c r="G343" s="18"/>
      <c r="H343" s="18"/>
      <c r="I343" s="18"/>
      <c r="J343" s="18"/>
      <c r="K343" s="18"/>
      <c r="L343" s="18"/>
      <c r="M343" s="18"/>
      <c r="N343" s="18"/>
      <c r="O343" s="18"/>
    </row>
    <row r="344" spans="2:15" x14ac:dyDescent="0.2">
      <c r="B344" s="18"/>
      <c r="C344" s="18"/>
      <c r="D344" s="18"/>
      <c r="E344" s="18"/>
      <c r="F344" s="18"/>
      <c r="G344" s="18"/>
      <c r="H344" s="18"/>
      <c r="I344" s="18"/>
      <c r="J344" s="18"/>
      <c r="K344" s="18"/>
      <c r="L344" s="18"/>
      <c r="M344" s="18"/>
      <c r="N344" s="18"/>
      <c r="O344" s="18"/>
    </row>
    <row r="345" spans="2:15" x14ac:dyDescent="0.2">
      <c r="B345" s="18"/>
      <c r="C345" s="18"/>
      <c r="D345" s="18"/>
      <c r="E345" s="18"/>
      <c r="F345" s="18"/>
      <c r="G345" s="18"/>
      <c r="H345" s="18"/>
      <c r="I345" s="18"/>
      <c r="J345" s="18"/>
      <c r="K345" s="18"/>
      <c r="L345" s="18"/>
      <c r="M345" s="18"/>
      <c r="N345" s="18"/>
      <c r="O345" s="18"/>
    </row>
    <row r="346" spans="2:15" x14ac:dyDescent="0.2">
      <c r="B346" s="18"/>
      <c r="C346" s="18"/>
      <c r="D346" s="18"/>
      <c r="E346" s="18"/>
      <c r="F346" s="18"/>
      <c r="G346" s="18"/>
      <c r="H346" s="18"/>
      <c r="I346" s="18"/>
      <c r="J346" s="18"/>
      <c r="K346" s="18"/>
      <c r="L346" s="18"/>
      <c r="M346" s="18"/>
      <c r="N346" s="18"/>
      <c r="O346" s="18"/>
    </row>
    <row r="347" spans="2:15" x14ac:dyDescent="0.2">
      <c r="B347" s="18"/>
      <c r="C347" s="18"/>
      <c r="D347" s="18"/>
      <c r="E347" s="18"/>
      <c r="F347" s="18"/>
      <c r="G347" s="18"/>
      <c r="H347" s="18"/>
      <c r="I347" s="18"/>
      <c r="J347" s="18"/>
      <c r="K347" s="18"/>
      <c r="L347" s="18"/>
      <c r="M347" s="18"/>
      <c r="N347" s="18"/>
      <c r="O347" s="18"/>
    </row>
    <row r="348" spans="2:15" x14ac:dyDescent="0.2">
      <c r="B348" s="18"/>
      <c r="C348" s="18"/>
      <c r="D348" s="18"/>
      <c r="E348" s="18"/>
      <c r="F348" s="18"/>
      <c r="G348" s="18"/>
      <c r="H348" s="18"/>
      <c r="I348" s="18"/>
      <c r="J348" s="18"/>
      <c r="K348" s="18"/>
      <c r="L348" s="18"/>
      <c r="M348" s="18"/>
      <c r="N348" s="18"/>
      <c r="O348" s="18"/>
    </row>
    <row r="349" spans="2:15" x14ac:dyDescent="0.2">
      <c r="B349" s="18"/>
      <c r="C349" s="18"/>
      <c r="D349" s="18"/>
      <c r="E349" s="18"/>
      <c r="F349" s="18"/>
      <c r="G349" s="18"/>
      <c r="H349" s="18"/>
      <c r="I349" s="18"/>
      <c r="J349" s="18"/>
      <c r="K349" s="18"/>
      <c r="L349" s="18"/>
      <c r="M349" s="18"/>
      <c r="N349" s="18"/>
      <c r="O349" s="18"/>
    </row>
    <row r="350" spans="2:15" x14ac:dyDescent="0.2">
      <c r="B350" s="18"/>
      <c r="C350" s="18"/>
      <c r="D350" s="18"/>
      <c r="E350" s="18"/>
      <c r="F350" s="18"/>
      <c r="G350" s="18"/>
      <c r="H350" s="18"/>
      <c r="I350" s="18"/>
      <c r="J350" s="18"/>
      <c r="K350" s="18"/>
      <c r="L350" s="18"/>
      <c r="M350" s="18"/>
      <c r="N350" s="18"/>
      <c r="O350" s="18"/>
    </row>
    <row r="351" spans="2:15" x14ac:dyDescent="0.2">
      <c r="B351" s="18"/>
      <c r="C351" s="18"/>
      <c r="D351" s="18"/>
      <c r="E351" s="18"/>
      <c r="F351" s="18"/>
      <c r="G351" s="18"/>
      <c r="H351" s="18"/>
      <c r="I351" s="18"/>
      <c r="J351" s="18"/>
      <c r="K351" s="18"/>
      <c r="L351" s="18"/>
      <c r="M351" s="18"/>
      <c r="N351" s="18"/>
      <c r="O351" s="18"/>
    </row>
    <row r="352" spans="2:15" x14ac:dyDescent="0.2">
      <c r="B352" s="18"/>
      <c r="C352" s="18"/>
      <c r="D352" s="18"/>
      <c r="E352" s="18"/>
      <c r="F352" s="18"/>
      <c r="G352" s="18"/>
      <c r="H352" s="18"/>
      <c r="I352" s="18"/>
      <c r="J352" s="18"/>
      <c r="K352" s="18"/>
      <c r="L352" s="18"/>
      <c r="M352" s="18"/>
      <c r="N352" s="18"/>
      <c r="O352" s="18"/>
    </row>
    <row r="353" spans="2:15" x14ac:dyDescent="0.2">
      <c r="B353" s="18"/>
      <c r="C353" s="18"/>
      <c r="D353" s="18"/>
      <c r="E353" s="18"/>
      <c r="F353" s="18"/>
      <c r="G353" s="18"/>
      <c r="H353" s="18"/>
      <c r="I353" s="18"/>
      <c r="J353" s="18"/>
      <c r="K353" s="18"/>
      <c r="L353" s="18"/>
      <c r="M353" s="18"/>
      <c r="N353" s="18"/>
      <c r="O353" s="18"/>
    </row>
    <row r="354" spans="2:15" x14ac:dyDescent="0.2">
      <c r="B354" s="18"/>
      <c r="C354" s="18"/>
      <c r="D354" s="18"/>
      <c r="E354" s="18"/>
      <c r="F354" s="18"/>
      <c r="G354" s="18"/>
      <c r="H354" s="18"/>
      <c r="I354" s="18"/>
      <c r="J354" s="18"/>
      <c r="K354" s="18"/>
      <c r="L354" s="18"/>
      <c r="M354" s="18"/>
      <c r="N354" s="18"/>
      <c r="O354" s="18"/>
    </row>
    <row r="355" spans="2:15" x14ac:dyDescent="0.2">
      <c r="B355" s="18"/>
      <c r="C355" s="18"/>
      <c r="D355" s="18"/>
      <c r="E355" s="18"/>
      <c r="F355" s="18"/>
      <c r="G355" s="18"/>
      <c r="H355" s="18"/>
      <c r="I355" s="18"/>
      <c r="J355" s="18"/>
      <c r="K355" s="18"/>
      <c r="L355" s="18"/>
      <c r="M355" s="18"/>
      <c r="N355" s="18"/>
      <c r="O355" s="18"/>
    </row>
    <row r="356" spans="2:15" x14ac:dyDescent="0.2">
      <c r="B356" s="18"/>
      <c r="C356" s="18"/>
      <c r="D356" s="18"/>
      <c r="E356" s="18"/>
      <c r="F356" s="18"/>
      <c r="G356" s="18"/>
      <c r="H356" s="18"/>
      <c r="I356" s="18"/>
      <c r="J356" s="18"/>
      <c r="K356" s="18"/>
      <c r="L356" s="18"/>
      <c r="M356" s="18"/>
      <c r="N356" s="18"/>
      <c r="O356" s="18"/>
    </row>
    <row r="357" spans="2:15" x14ac:dyDescent="0.2">
      <c r="B357" s="18"/>
      <c r="C357" s="18"/>
      <c r="D357" s="18"/>
      <c r="E357" s="18"/>
      <c r="F357" s="18"/>
      <c r="G357" s="18"/>
      <c r="H357" s="18"/>
      <c r="I357" s="18"/>
      <c r="J357" s="18"/>
      <c r="K357" s="18"/>
      <c r="L357" s="18"/>
      <c r="M357" s="18"/>
      <c r="N357" s="18"/>
      <c r="O357" s="18"/>
    </row>
    <row r="358" spans="2:15" x14ac:dyDescent="0.2">
      <c r="B358" s="18"/>
      <c r="C358" s="18"/>
      <c r="D358" s="18"/>
      <c r="E358" s="18"/>
      <c r="F358" s="18"/>
      <c r="G358" s="18"/>
      <c r="H358" s="18"/>
      <c r="I358" s="18"/>
      <c r="J358" s="18"/>
      <c r="K358" s="18"/>
      <c r="L358" s="18"/>
      <c r="M358" s="18"/>
      <c r="N358" s="18"/>
      <c r="O358" s="18"/>
    </row>
    <row r="359" spans="2:15" x14ac:dyDescent="0.2">
      <c r="B359" s="18"/>
      <c r="C359" s="18"/>
      <c r="D359" s="18"/>
      <c r="E359" s="18"/>
      <c r="F359" s="18"/>
      <c r="G359" s="18"/>
      <c r="H359" s="18"/>
      <c r="I359" s="18"/>
      <c r="J359" s="18"/>
      <c r="K359" s="18"/>
      <c r="L359" s="18"/>
      <c r="M359" s="18"/>
      <c r="N359" s="18"/>
      <c r="O359" s="18"/>
    </row>
    <row r="360" spans="2:15" x14ac:dyDescent="0.2">
      <c r="B360" s="18"/>
      <c r="C360" s="18"/>
      <c r="D360" s="18"/>
      <c r="E360" s="18"/>
      <c r="F360" s="18"/>
      <c r="G360" s="18"/>
      <c r="H360" s="18"/>
      <c r="I360" s="18"/>
      <c r="J360" s="18"/>
      <c r="K360" s="18"/>
      <c r="L360" s="18"/>
      <c r="M360" s="18"/>
      <c r="N360" s="18"/>
      <c r="O360" s="18"/>
    </row>
    <row r="361" spans="2:15" x14ac:dyDescent="0.2">
      <c r="B361" s="18"/>
      <c r="C361" s="18"/>
      <c r="D361" s="18"/>
      <c r="E361" s="18"/>
      <c r="F361" s="18"/>
      <c r="G361" s="18"/>
      <c r="H361" s="18"/>
      <c r="I361" s="18"/>
      <c r="J361" s="18"/>
      <c r="K361" s="18"/>
      <c r="L361" s="18"/>
      <c r="M361" s="18"/>
      <c r="N361" s="18"/>
      <c r="O361" s="18"/>
    </row>
    <row r="362" spans="2:15" x14ac:dyDescent="0.2">
      <c r="B362" s="18"/>
      <c r="C362" s="18"/>
      <c r="D362" s="18"/>
      <c r="E362" s="18"/>
      <c r="F362" s="18"/>
      <c r="G362" s="18"/>
      <c r="H362" s="18"/>
      <c r="I362" s="18"/>
      <c r="J362" s="18"/>
      <c r="K362" s="18"/>
      <c r="L362" s="18"/>
      <c r="M362" s="18"/>
      <c r="N362" s="18"/>
      <c r="O362" s="18"/>
    </row>
    <row r="363" spans="2:15" x14ac:dyDescent="0.2">
      <c r="B363" s="18"/>
      <c r="C363" s="18"/>
      <c r="D363" s="18"/>
      <c r="E363" s="18"/>
      <c r="F363" s="18"/>
      <c r="G363" s="18"/>
      <c r="H363" s="18"/>
      <c r="I363" s="18"/>
      <c r="J363" s="18"/>
      <c r="K363" s="18"/>
      <c r="L363" s="18"/>
      <c r="M363" s="18"/>
      <c r="N363" s="18"/>
      <c r="O363" s="18"/>
    </row>
    <row r="364" spans="2:15" x14ac:dyDescent="0.2">
      <c r="B364" s="18"/>
      <c r="C364" s="18"/>
      <c r="D364" s="18"/>
      <c r="E364" s="18"/>
      <c r="F364" s="18"/>
      <c r="G364" s="18"/>
      <c r="H364" s="18"/>
      <c r="I364" s="18"/>
      <c r="J364" s="18"/>
      <c r="K364" s="18"/>
      <c r="L364" s="18"/>
      <c r="M364" s="18"/>
      <c r="N364" s="18"/>
      <c r="O364" s="18"/>
    </row>
    <row r="365" spans="2:15" x14ac:dyDescent="0.2">
      <c r="B365" s="18"/>
      <c r="C365" s="18"/>
      <c r="D365" s="18"/>
      <c r="E365" s="18"/>
      <c r="F365" s="18"/>
      <c r="G365" s="18"/>
      <c r="H365" s="18"/>
      <c r="I365" s="18"/>
      <c r="J365" s="18"/>
      <c r="K365" s="18"/>
      <c r="L365" s="18"/>
      <c r="M365" s="18"/>
      <c r="N365" s="18"/>
      <c r="O365" s="18"/>
    </row>
    <row r="366" spans="2:15" x14ac:dyDescent="0.2">
      <c r="B366" s="18"/>
      <c r="C366" s="18"/>
      <c r="D366" s="18"/>
      <c r="E366" s="18"/>
      <c r="F366" s="18"/>
      <c r="G366" s="18"/>
      <c r="H366" s="18"/>
      <c r="I366" s="18"/>
      <c r="J366" s="18"/>
      <c r="K366" s="18"/>
      <c r="L366" s="18"/>
      <c r="M366" s="18"/>
      <c r="N366" s="18"/>
      <c r="O366" s="18"/>
    </row>
    <row r="367" spans="2:15" x14ac:dyDescent="0.2">
      <c r="B367" s="18"/>
      <c r="C367" s="18"/>
      <c r="D367" s="18"/>
      <c r="E367" s="18"/>
      <c r="F367" s="18"/>
      <c r="G367" s="18"/>
      <c r="H367" s="18"/>
      <c r="I367" s="18"/>
      <c r="J367" s="18"/>
      <c r="K367" s="18"/>
      <c r="L367" s="18"/>
      <c r="M367" s="18"/>
      <c r="N367" s="18"/>
      <c r="O367" s="18"/>
    </row>
    <row r="368" spans="2:15" x14ac:dyDescent="0.2">
      <c r="B368" s="18"/>
      <c r="C368" s="18"/>
      <c r="D368" s="18"/>
      <c r="E368" s="18"/>
      <c r="F368" s="18"/>
      <c r="G368" s="18"/>
      <c r="H368" s="18"/>
      <c r="I368" s="18"/>
      <c r="J368" s="18"/>
      <c r="K368" s="18"/>
      <c r="L368" s="18"/>
      <c r="M368" s="18"/>
      <c r="N368" s="18"/>
      <c r="O368" s="18"/>
    </row>
    <row r="369" spans="2:15" x14ac:dyDescent="0.2">
      <c r="B369" s="18"/>
      <c r="C369" s="18"/>
      <c r="D369" s="18"/>
      <c r="E369" s="18"/>
      <c r="F369" s="18"/>
      <c r="G369" s="18"/>
      <c r="H369" s="18"/>
      <c r="I369" s="18"/>
      <c r="J369" s="18"/>
      <c r="K369" s="18"/>
      <c r="L369" s="18"/>
      <c r="M369" s="18"/>
      <c r="N369" s="18"/>
      <c r="O369" s="18"/>
    </row>
    <row r="370" spans="2:15" x14ac:dyDescent="0.2">
      <c r="B370" s="18"/>
      <c r="C370" s="18"/>
      <c r="D370" s="18"/>
      <c r="E370" s="18"/>
      <c r="F370" s="18"/>
      <c r="G370" s="18"/>
      <c r="H370" s="18"/>
      <c r="I370" s="18"/>
      <c r="J370" s="18"/>
      <c r="K370" s="18"/>
      <c r="L370" s="18"/>
      <c r="M370" s="18"/>
      <c r="N370" s="18"/>
      <c r="O370" s="18"/>
    </row>
    <row r="371" spans="2:15" x14ac:dyDescent="0.2">
      <c r="B371" s="18"/>
      <c r="C371" s="18"/>
      <c r="D371" s="18"/>
      <c r="E371" s="18"/>
      <c r="F371" s="18"/>
      <c r="G371" s="18"/>
      <c r="H371" s="18"/>
      <c r="I371" s="18"/>
      <c r="J371" s="18"/>
      <c r="K371" s="18"/>
      <c r="L371" s="18"/>
      <c r="M371" s="18"/>
      <c r="N371" s="18"/>
      <c r="O371" s="18"/>
    </row>
    <row r="372" spans="2:15" x14ac:dyDescent="0.2">
      <c r="B372" s="18"/>
      <c r="C372" s="18"/>
      <c r="D372" s="18"/>
      <c r="E372" s="18"/>
      <c r="F372" s="18"/>
      <c r="G372" s="18"/>
      <c r="H372" s="18"/>
      <c r="I372" s="18"/>
      <c r="J372" s="18"/>
      <c r="K372" s="18"/>
      <c r="L372" s="18"/>
      <c r="M372" s="18"/>
      <c r="N372" s="18"/>
      <c r="O372" s="18"/>
    </row>
    <row r="373" spans="2:15" x14ac:dyDescent="0.2">
      <c r="B373" s="18"/>
      <c r="C373" s="18"/>
      <c r="D373" s="18"/>
      <c r="E373" s="18"/>
      <c r="F373" s="18"/>
      <c r="G373" s="18"/>
      <c r="H373" s="18"/>
      <c r="I373" s="18"/>
      <c r="J373" s="18"/>
      <c r="K373" s="18"/>
      <c r="L373" s="18"/>
      <c r="M373" s="18"/>
      <c r="N373" s="18"/>
      <c r="O373" s="18"/>
    </row>
    <row r="374" spans="2:15" x14ac:dyDescent="0.2">
      <c r="B374" s="18"/>
      <c r="C374" s="18"/>
      <c r="D374" s="18"/>
      <c r="E374" s="18"/>
      <c r="F374" s="18"/>
      <c r="G374" s="18"/>
      <c r="H374" s="18"/>
      <c r="I374" s="18"/>
      <c r="J374" s="18"/>
      <c r="K374" s="18"/>
      <c r="L374" s="18"/>
      <c r="M374" s="18"/>
      <c r="N374" s="18"/>
      <c r="O374" s="18"/>
    </row>
    <row r="375" spans="2:15" x14ac:dyDescent="0.2">
      <c r="B375" s="18"/>
      <c r="C375" s="18"/>
      <c r="D375" s="18"/>
      <c r="E375" s="18"/>
      <c r="F375" s="18"/>
      <c r="G375" s="18"/>
      <c r="H375" s="18"/>
      <c r="I375" s="18"/>
      <c r="J375" s="18"/>
      <c r="K375" s="18"/>
      <c r="L375" s="18"/>
      <c r="M375" s="18"/>
      <c r="N375" s="18"/>
      <c r="O375" s="18"/>
    </row>
    <row r="376" spans="2:15" x14ac:dyDescent="0.2">
      <c r="B376" s="18"/>
      <c r="C376" s="18"/>
      <c r="D376" s="18"/>
      <c r="E376" s="18"/>
      <c r="F376" s="18"/>
      <c r="G376" s="18"/>
      <c r="H376" s="18"/>
      <c r="I376" s="18"/>
      <c r="J376" s="18"/>
      <c r="K376" s="18"/>
      <c r="L376" s="18"/>
      <c r="M376" s="18"/>
      <c r="N376" s="18"/>
      <c r="O376" s="18"/>
    </row>
    <row r="377" spans="2:15" x14ac:dyDescent="0.2">
      <c r="B377" s="18"/>
      <c r="C377" s="18"/>
      <c r="D377" s="18"/>
      <c r="E377" s="18"/>
      <c r="F377" s="18"/>
      <c r="G377" s="18"/>
      <c r="H377" s="18"/>
      <c r="I377" s="18"/>
      <c r="J377" s="18"/>
      <c r="K377" s="18"/>
      <c r="L377" s="18"/>
      <c r="M377" s="18"/>
      <c r="N377" s="18"/>
      <c r="O377" s="18"/>
    </row>
    <row r="378" spans="2:15" x14ac:dyDescent="0.2">
      <c r="B378" s="18"/>
      <c r="C378" s="18"/>
      <c r="D378" s="18"/>
      <c r="E378" s="18"/>
      <c r="F378" s="18"/>
      <c r="G378" s="18"/>
      <c r="H378" s="18"/>
      <c r="I378" s="18"/>
      <c r="J378" s="18"/>
      <c r="K378" s="18"/>
      <c r="L378" s="18"/>
      <c r="M378" s="18"/>
      <c r="N378" s="18"/>
      <c r="O378" s="18"/>
    </row>
    <row r="379" spans="2:15" x14ac:dyDescent="0.2">
      <c r="B379" s="18"/>
      <c r="C379" s="18"/>
      <c r="D379" s="18"/>
      <c r="E379" s="18"/>
      <c r="F379" s="18"/>
      <c r="G379" s="18"/>
      <c r="H379" s="18"/>
      <c r="I379" s="18"/>
      <c r="J379" s="18"/>
      <c r="K379" s="18"/>
      <c r="L379" s="18"/>
      <c r="M379" s="18"/>
      <c r="N379" s="18"/>
      <c r="O379" s="18"/>
    </row>
    <row r="380" spans="2:15" x14ac:dyDescent="0.2">
      <c r="B380" s="18"/>
      <c r="C380" s="18"/>
      <c r="D380" s="18"/>
      <c r="E380" s="18"/>
      <c r="F380" s="18"/>
      <c r="G380" s="18"/>
      <c r="H380" s="18"/>
      <c r="I380" s="18"/>
      <c r="J380" s="18"/>
      <c r="K380" s="18"/>
      <c r="L380" s="18"/>
      <c r="M380" s="18"/>
      <c r="N380" s="18"/>
      <c r="O380" s="18"/>
    </row>
    <row r="381" spans="2:15" x14ac:dyDescent="0.2">
      <c r="B381" s="18"/>
      <c r="C381" s="18"/>
      <c r="D381" s="18"/>
      <c r="E381" s="18"/>
      <c r="F381" s="18"/>
      <c r="G381" s="18"/>
      <c r="H381" s="18"/>
      <c r="I381" s="18"/>
      <c r="J381" s="18"/>
      <c r="K381" s="18"/>
      <c r="L381" s="18"/>
      <c r="M381" s="18"/>
      <c r="N381" s="18"/>
      <c r="O381" s="18"/>
    </row>
    <row r="382" spans="2:15" x14ac:dyDescent="0.2">
      <c r="B382" s="18"/>
      <c r="C382" s="18"/>
      <c r="D382" s="18"/>
      <c r="E382" s="18"/>
      <c r="F382" s="18"/>
      <c r="G382" s="18"/>
      <c r="H382" s="18"/>
      <c r="I382" s="18"/>
      <c r="J382" s="18"/>
      <c r="K382" s="18"/>
      <c r="L382" s="18"/>
      <c r="M382" s="18"/>
      <c r="N382" s="18"/>
      <c r="O382" s="18"/>
    </row>
    <row r="383" spans="2:15" x14ac:dyDescent="0.2">
      <c r="B383" s="18"/>
      <c r="C383" s="18"/>
      <c r="D383" s="18"/>
      <c r="E383" s="18"/>
      <c r="F383" s="18"/>
      <c r="G383" s="18"/>
      <c r="H383" s="18"/>
      <c r="I383" s="18"/>
      <c r="J383" s="18"/>
      <c r="K383" s="18"/>
      <c r="L383" s="18"/>
      <c r="M383" s="18"/>
      <c r="N383" s="18"/>
      <c r="O383" s="18"/>
    </row>
    <row r="384" spans="2:15" x14ac:dyDescent="0.2">
      <c r="B384" s="18"/>
      <c r="C384" s="18"/>
      <c r="D384" s="18"/>
      <c r="E384" s="18"/>
      <c r="F384" s="18"/>
      <c r="G384" s="18"/>
      <c r="H384" s="18"/>
      <c r="I384" s="18"/>
      <c r="J384" s="18"/>
      <c r="K384" s="18"/>
      <c r="L384" s="18"/>
      <c r="M384" s="18"/>
      <c r="N384" s="18"/>
      <c r="O384" s="18"/>
    </row>
    <row r="385" spans="2:15" x14ac:dyDescent="0.2">
      <c r="B385" s="18"/>
      <c r="C385" s="18"/>
      <c r="D385" s="18"/>
      <c r="E385" s="18"/>
      <c r="F385" s="18"/>
      <c r="G385" s="18"/>
      <c r="H385" s="18"/>
      <c r="I385" s="18"/>
      <c r="J385" s="18"/>
      <c r="K385" s="18"/>
      <c r="L385" s="18"/>
      <c r="M385" s="18"/>
      <c r="N385" s="18"/>
      <c r="O385" s="18"/>
    </row>
    <row r="386" spans="2:15" x14ac:dyDescent="0.2">
      <c r="B386" s="18"/>
      <c r="C386" s="18"/>
      <c r="D386" s="18"/>
      <c r="E386" s="18"/>
      <c r="F386" s="18"/>
      <c r="G386" s="18"/>
      <c r="H386" s="18"/>
      <c r="I386" s="18"/>
      <c r="J386" s="18"/>
      <c r="K386" s="18"/>
      <c r="L386" s="18"/>
      <c r="M386" s="18"/>
      <c r="N386" s="18"/>
      <c r="O386" s="18"/>
    </row>
    <row r="387" spans="2:15" x14ac:dyDescent="0.2">
      <c r="B387" s="18"/>
      <c r="C387" s="18"/>
      <c r="D387" s="18"/>
      <c r="E387" s="18"/>
      <c r="F387" s="18"/>
      <c r="G387" s="18"/>
      <c r="H387" s="18"/>
      <c r="I387" s="18"/>
      <c r="J387" s="18"/>
      <c r="K387" s="18"/>
      <c r="L387" s="18"/>
      <c r="M387" s="18"/>
      <c r="N387" s="18"/>
      <c r="O387" s="18"/>
    </row>
    <row r="388" spans="2:15" x14ac:dyDescent="0.2">
      <c r="B388" s="18"/>
      <c r="C388" s="18"/>
      <c r="D388" s="18"/>
      <c r="E388" s="18"/>
      <c r="F388" s="18"/>
      <c r="G388" s="18"/>
      <c r="H388" s="18"/>
      <c r="I388" s="18"/>
      <c r="J388" s="18"/>
      <c r="K388" s="18"/>
      <c r="L388" s="18"/>
      <c r="M388" s="18"/>
      <c r="N388" s="18"/>
      <c r="O388" s="18"/>
    </row>
    <row r="389" spans="2:15" x14ac:dyDescent="0.2">
      <c r="B389" s="18"/>
      <c r="C389" s="18"/>
      <c r="D389" s="18"/>
      <c r="E389" s="18"/>
      <c r="F389" s="18"/>
      <c r="G389" s="18"/>
      <c r="H389" s="18"/>
      <c r="I389" s="18"/>
      <c r="J389" s="18"/>
      <c r="K389" s="18"/>
      <c r="L389" s="18"/>
      <c r="M389" s="18"/>
      <c r="N389" s="18"/>
      <c r="O389" s="18"/>
    </row>
    <row r="390" spans="2:15" x14ac:dyDescent="0.2">
      <c r="B390" s="18"/>
      <c r="C390" s="18"/>
      <c r="D390" s="18"/>
      <c r="E390" s="18"/>
      <c r="F390" s="18"/>
      <c r="G390" s="18"/>
      <c r="H390" s="18"/>
      <c r="I390" s="18"/>
      <c r="J390" s="18"/>
      <c r="K390" s="18"/>
      <c r="L390" s="18"/>
      <c r="M390" s="18"/>
      <c r="N390" s="18"/>
      <c r="O390" s="18"/>
    </row>
    <row r="391" spans="2:15" x14ac:dyDescent="0.2">
      <c r="B391" s="18"/>
      <c r="C391" s="18"/>
      <c r="D391" s="18"/>
      <c r="E391" s="18"/>
      <c r="F391" s="18"/>
      <c r="G391" s="18"/>
      <c r="H391" s="18"/>
      <c r="I391" s="18"/>
      <c r="J391" s="18"/>
      <c r="K391" s="18"/>
      <c r="L391" s="18"/>
      <c r="M391" s="18"/>
      <c r="N391" s="18"/>
      <c r="O391" s="18"/>
    </row>
    <row r="392" spans="2:15" x14ac:dyDescent="0.2">
      <c r="B392" s="18"/>
      <c r="C392" s="18"/>
      <c r="D392" s="18"/>
      <c r="E392" s="18"/>
      <c r="F392" s="18"/>
      <c r="G392" s="18"/>
      <c r="H392" s="18"/>
      <c r="I392" s="18"/>
      <c r="J392" s="18"/>
      <c r="K392" s="18"/>
      <c r="L392" s="18"/>
      <c r="M392" s="18"/>
      <c r="N392" s="18"/>
      <c r="O392" s="18"/>
    </row>
    <row r="393" spans="2:15" x14ac:dyDescent="0.2">
      <c r="B393" s="18"/>
      <c r="C393" s="18"/>
      <c r="D393" s="18"/>
      <c r="E393" s="18"/>
      <c r="F393" s="18"/>
      <c r="G393" s="18"/>
      <c r="H393" s="18"/>
      <c r="I393" s="18"/>
      <c r="J393" s="18"/>
      <c r="K393" s="18"/>
      <c r="L393" s="18"/>
      <c r="M393" s="18"/>
      <c r="N393" s="18"/>
      <c r="O393" s="18"/>
    </row>
    <row r="394" spans="2:15" x14ac:dyDescent="0.2">
      <c r="B394" s="18"/>
      <c r="C394" s="18"/>
      <c r="D394" s="18"/>
      <c r="E394" s="18"/>
      <c r="F394" s="18"/>
      <c r="G394" s="18"/>
      <c r="H394" s="18"/>
      <c r="I394" s="18"/>
      <c r="J394" s="18"/>
      <c r="K394" s="18"/>
      <c r="L394" s="18"/>
      <c r="M394" s="18"/>
      <c r="N394" s="18"/>
      <c r="O394" s="18"/>
    </row>
    <row r="395" spans="2:15" x14ac:dyDescent="0.2">
      <c r="B395" s="18"/>
      <c r="C395" s="18"/>
      <c r="D395" s="18"/>
      <c r="E395" s="18"/>
      <c r="F395" s="18"/>
      <c r="G395" s="18"/>
      <c r="H395" s="18"/>
      <c r="I395" s="18"/>
      <c r="J395" s="18"/>
      <c r="K395" s="18"/>
      <c r="L395" s="18"/>
      <c r="M395" s="18"/>
      <c r="N395" s="18"/>
      <c r="O395" s="18"/>
    </row>
    <row r="396" spans="2:15" x14ac:dyDescent="0.2">
      <c r="B396" s="18"/>
      <c r="C396" s="18"/>
      <c r="D396" s="18"/>
      <c r="E396" s="18"/>
      <c r="F396" s="18"/>
      <c r="G396" s="18"/>
      <c r="H396" s="18"/>
      <c r="I396" s="18"/>
      <c r="J396" s="18"/>
      <c r="K396" s="18"/>
      <c r="L396" s="18"/>
      <c r="M396" s="18"/>
      <c r="N396" s="18"/>
      <c r="O396" s="18"/>
    </row>
    <row r="397" spans="2:15" x14ac:dyDescent="0.2">
      <c r="B397" s="18"/>
      <c r="C397" s="18"/>
      <c r="D397" s="18"/>
      <c r="E397" s="18"/>
      <c r="F397" s="18"/>
      <c r="G397" s="18"/>
      <c r="H397" s="18"/>
      <c r="I397" s="18"/>
      <c r="J397" s="18"/>
      <c r="K397" s="18"/>
      <c r="L397" s="18"/>
      <c r="M397" s="18"/>
      <c r="N397" s="18"/>
      <c r="O397" s="18"/>
    </row>
    <row r="398" spans="2:15" x14ac:dyDescent="0.2">
      <c r="B398" s="18"/>
      <c r="C398" s="18"/>
      <c r="D398" s="18"/>
      <c r="E398" s="18"/>
      <c r="F398" s="18"/>
      <c r="G398" s="18"/>
      <c r="H398" s="18"/>
      <c r="I398" s="18"/>
      <c r="J398" s="18"/>
      <c r="K398" s="18"/>
      <c r="L398" s="18"/>
      <c r="M398" s="18"/>
      <c r="N398" s="18"/>
      <c r="O398" s="18"/>
    </row>
    <row r="399" spans="2:15" x14ac:dyDescent="0.2">
      <c r="B399" s="18"/>
      <c r="C399" s="18"/>
      <c r="D399" s="18"/>
      <c r="E399" s="18"/>
      <c r="F399" s="18"/>
      <c r="G399" s="18"/>
      <c r="H399" s="18"/>
      <c r="I399" s="18"/>
      <c r="J399" s="18"/>
      <c r="K399" s="18"/>
      <c r="L399" s="18"/>
      <c r="M399" s="18"/>
      <c r="N399" s="18"/>
      <c r="O399" s="18"/>
    </row>
    <row r="400" spans="2:15" x14ac:dyDescent="0.2">
      <c r="B400" s="18"/>
      <c r="C400" s="18"/>
      <c r="D400" s="18"/>
      <c r="E400" s="18"/>
      <c r="F400" s="18"/>
      <c r="G400" s="18"/>
      <c r="H400" s="18"/>
      <c r="I400" s="18"/>
      <c r="J400" s="18"/>
      <c r="K400" s="18"/>
      <c r="L400" s="18"/>
      <c r="M400" s="18"/>
      <c r="N400" s="18"/>
      <c r="O400" s="18"/>
    </row>
    <row r="401" spans="2:15" x14ac:dyDescent="0.2">
      <c r="B401" s="18"/>
      <c r="C401" s="18"/>
      <c r="D401" s="18"/>
      <c r="E401" s="18"/>
      <c r="F401" s="18"/>
      <c r="G401" s="18"/>
      <c r="H401" s="18"/>
      <c r="I401" s="18"/>
      <c r="J401" s="18"/>
      <c r="K401" s="18"/>
      <c r="L401" s="18"/>
      <c r="M401" s="18"/>
      <c r="N401" s="18"/>
      <c r="O401" s="18"/>
    </row>
    <row r="402" spans="2:15" x14ac:dyDescent="0.2">
      <c r="B402" s="18"/>
      <c r="C402" s="18"/>
      <c r="D402" s="18"/>
      <c r="E402" s="18"/>
      <c r="F402" s="18"/>
      <c r="G402" s="18"/>
      <c r="H402" s="18"/>
      <c r="I402" s="18"/>
      <c r="J402" s="18"/>
      <c r="K402" s="18"/>
      <c r="L402" s="18"/>
      <c r="M402" s="18"/>
      <c r="N402" s="18"/>
      <c r="O402" s="18"/>
    </row>
    <row r="403" spans="2:15" x14ac:dyDescent="0.2">
      <c r="B403" s="18"/>
      <c r="C403" s="18"/>
      <c r="D403" s="18"/>
      <c r="E403" s="18"/>
      <c r="F403" s="18"/>
      <c r="G403" s="18"/>
      <c r="H403" s="18"/>
      <c r="I403" s="18"/>
      <c r="J403" s="18"/>
      <c r="K403" s="18"/>
      <c r="L403" s="18"/>
      <c r="M403" s="18"/>
      <c r="N403" s="18"/>
      <c r="O403" s="18"/>
    </row>
    <row r="404" spans="2:15" x14ac:dyDescent="0.2">
      <c r="B404" s="18"/>
      <c r="C404" s="18"/>
      <c r="D404" s="18"/>
      <c r="E404" s="18"/>
      <c r="F404" s="18"/>
      <c r="G404" s="18"/>
      <c r="H404" s="18"/>
      <c r="I404" s="18"/>
      <c r="J404" s="18"/>
      <c r="K404" s="18"/>
      <c r="L404" s="18"/>
      <c r="M404" s="18"/>
      <c r="N404" s="18"/>
      <c r="O404" s="18"/>
    </row>
    <row r="405" spans="2:15" x14ac:dyDescent="0.2">
      <c r="B405" s="18"/>
      <c r="C405" s="18"/>
      <c r="D405" s="18"/>
      <c r="E405" s="18"/>
      <c r="F405" s="18"/>
      <c r="G405" s="18"/>
      <c r="H405" s="18"/>
      <c r="I405" s="18"/>
      <c r="J405" s="18"/>
      <c r="K405" s="18"/>
      <c r="L405" s="18"/>
      <c r="M405" s="18"/>
      <c r="N405" s="18"/>
      <c r="O405" s="18"/>
    </row>
    <row r="406" spans="2:15" x14ac:dyDescent="0.2">
      <c r="B406" s="18"/>
      <c r="C406" s="18"/>
      <c r="D406" s="18"/>
      <c r="E406" s="18"/>
      <c r="F406" s="18"/>
      <c r="G406" s="18"/>
      <c r="H406" s="18"/>
      <c r="I406" s="18"/>
      <c r="J406" s="18"/>
      <c r="K406" s="18"/>
      <c r="L406" s="18"/>
      <c r="M406" s="18"/>
      <c r="N406" s="18"/>
      <c r="O406" s="18"/>
    </row>
    <row r="407" spans="2:15" x14ac:dyDescent="0.2">
      <c r="B407" s="18"/>
      <c r="C407" s="18"/>
      <c r="D407" s="18"/>
      <c r="E407" s="18"/>
      <c r="F407" s="18"/>
      <c r="G407" s="18"/>
      <c r="H407" s="18"/>
      <c r="I407" s="18"/>
      <c r="J407" s="18"/>
      <c r="K407" s="18"/>
      <c r="L407" s="18"/>
      <c r="M407" s="18"/>
      <c r="N407" s="18"/>
      <c r="O407" s="18"/>
    </row>
    <row r="408" spans="2:15" x14ac:dyDescent="0.2">
      <c r="B408" s="18"/>
      <c r="C408" s="18"/>
      <c r="D408" s="18"/>
      <c r="E408" s="18"/>
      <c r="F408" s="18"/>
      <c r="G408" s="18"/>
      <c r="H408" s="18"/>
      <c r="I408" s="18"/>
      <c r="J408" s="18"/>
      <c r="K408" s="18"/>
      <c r="L408" s="18"/>
      <c r="M408" s="18"/>
      <c r="N408" s="18"/>
      <c r="O408" s="18"/>
    </row>
    <row r="409" spans="2:15" x14ac:dyDescent="0.2">
      <c r="B409" s="18"/>
      <c r="C409" s="18"/>
      <c r="D409" s="18"/>
      <c r="E409" s="18"/>
      <c r="F409" s="18"/>
      <c r="G409" s="18"/>
      <c r="H409" s="18"/>
      <c r="I409" s="18"/>
      <c r="J409" s="18"/>
      <c r="K409" s="18"/>
      <c r="L409" s="18"/>
      <c r="M409" s="18"/>
      <c r="N409" s="18"/>
      <c r="O409" s="18"/>
    </row>
    <row r="410" spans="2:15" x14ac:dyDescent="0.2">
      <c r="B410" s="18"/>
      <c r="C410" s="18"/>
      <c r="D410" s="18"/>
      <c r="E410" s="18"/>
      <c r="F410" s="18"/>
      <c r="G410" s="18"/>
      <c r="H410" s="18"/>
      <c r="I410" s="18"/>
      <c r="J410" s="18"/>
      <c r="K410" s="18"/>
      <c r="L410" s="18"/>
      <c r="M410" s="18"/>
      <c r="N410" s="18"/>
      <c r="O410" s="18"/>
    </row>
    <row r="411" spans="2:15" x14ac:dyDescent="0.2">
      <c r="B411" s="18"/>
      <c r="C411" s="18"/>
      <c r="D411" s="18"/>
      <c r="E411" s="18"/>
      <c r="F411" s="18"/>
      <c r="G411" s="18"/>
      <c r="H411" s="18"/>
      <c r="I411" s="18"/>
      <c r="J411" s="18"/>
      <c r="K411" s="18"/>
      <c r="L411" s="18"/>
      <c r="M411" s="18"/>
      <c r="N411" s="18"/>
      <c r="O411" s="18"/>
    </row>
    <row r="412" spans="2:15" x14ac:dyDescent="0.2">
      <c r="B412" s="18"/>
      <c r="C412" s="18"/>
      <c r="D412" s="18"/>
      <c r="E412" s="18"/>
      <c r="F412" s="18"/>
      <c r="G412" s="18"/>
      <c r="H412" s="18"/>
      <c r="I412" s="18"/>
      <c r="J412" s="18"/>
      <c r="K412" s="18"/>
      <c r="L412" s="18"/>
      <c r="M412" s="18"/>
      <c r="N412" s="18"/>
      <c r="O412" s="18"/>
    </row>
    <row r="413" spans="2:15" x14ac:dyDescent="0.2">
      <c r="B413" s="18"/>
      <c r="C413" s="18"/>
      <c r="D413" s="18"/>
      <c r="E413" s="18"/>
      <c r="F413" s="18"/>
      <c r="G413" s="18"/>
      <c r="H413" s="18"/>
      <c r="I413" s="18"/>
      <c r="J413" s="18"/>
      <c r="K413" s="18"/>
      <c r="L413" s="18"/>
      <c r="M413" s="18"/>
      <c r="N413" s="18"/>
      <c r="O413" s="18"/>
    </row>
    <row r="414" spans="2:15" x14ac:dyDescent="0.2">
      <c r="B414" s="18"/>
      <c r="C414" s="18"/>
      <c r="D414" s="18"/>
      <c r="E414" s="18"/>
      <c r="F414" s="18"/>
      <c r="G414" s="18"/>
      <c r="H414" s="18"/>
      <c r="I414" s="18"/>
      <c r="J414" s="18"/>
      <c r="K414" s="18"/>
      <c r="L414" s="18"/>
      <c r="M414" s="18"/>
      <c r="N414" s="18"/>
      <c r="O414" s="18"/>
    </row>
    <row r="415" spans="2:15" x14ac:dyDescent="0.2">
      <c r="B415" s="18"/>
      <c r="C415" s="18"/>
      <c r="D415" s="18"/>
      <c r="E415" s="18"/>
      <c r="F415" s="18"/>
      <c r="G415" s="18"/>
      <c r="H415" s="18"/>
      <c r="I415" s="18"/>
      <c r="J415" s="18"/>
      <c r="K415" s="18"/>
      <c r="L415" s="18"/>
      <c r="M415" s="18"/>
      <c r="N415" s="18"/>
      <c r="O415" s="18"/>
    </row>
    <row r="416" spans="2:15" x14ac:dyDescent="0.2">
      <c r="B416" s="18"/>
      <c r="C416" s="18"/>
      <c r="D416" s="18"/>
      <c r="E416" s="18"/>
      <c r="F416" s="18"/>
      <c r="G416" s="18"/>
      <c r="H416" s="18"/>
      <c r="I416" s="18"/>
      <c r="J416" s="18"/>
      <c r="K416" s="18"/>
      <c r="L416" s="18"/>
      <c r="M416" s="18"/>
      <c r="N416" s="18"/>
      <c r="O416" s="18"/>
    </row>
    <row r="417" spans="2:15" x14ac:dyDescent="0.2">
      <c r="B417" s="18"/>
      <c r="C417" s="18"/>
      <c r="D417" s="18"/>
      <c r="E417" s="18"/>
      <c r="F417" s="18"/>
      <c r="G417" s="18"/>
      <c r="H417" s="18"/>
      <c r="I417" s="18"/>
      <c r="J417" s="18"/>
      <c r="K417" s="18"/>
      <c r="L417" s="18"/>
      <c r="M417" s="18"/>
      <c r="N417" s="18"/>
      <c r="O417" s="18"/>
    </row>
    <row r="418" spans="2:15" x14ac:dyDescent="0.2">
      <c r="B418" s="18"/>
      <c r="C418" s="18"/>
      <c r="D418" s="18"/>
      <c r="E418" s="18"/>
      <c r="F418" s="18"/>
      <c r="G418" s="18"/>
      <c r="H418" s="18"/>
      <c r="I418" s="18"/>
      <c r="J418" s="18"/>
      <c r="K418" s="18"/>
      <c r="L418" s="18"/>
      <c r="M418" s="18"/>
      <c r="N418" s="18"/>
      <c r="O418" s="18"/>
    </row>
    <row r="419" spans="2:15" x14ac:dyDescent="0.2">
      <c r="B419" s="18"/>
      <c r="C419" s="18"/>
      <c r="D419" s="18"/>
      <c r="E419" s="18"/>
      <c r="F419" s="18"/>
      <c r="G419" s="18"/>
      <c r="H419" s="18"/>
      <c r="I419" s="18"/>
      <c r="J419" s="18"/>
      <c r="K419" s="18"/>
      <c r="L419" s="18"/>
      <c r="M419" s="18"/>
      <c r="N419" s="18"/>
      <c r="O419" s="18"/>
    </row>
    <row r="420" spans="2:15" x14ac:dyDescent="0.2">
      <c r="B420" s="18"/>
      <c r="C420" s="18"/>
      <c r="D420" s="18"/>
      <c r="E420" s="18"/>
      <c r="F420" s="18"/>
      <c r="G420" s="18"/>
      <c r="H420" s="18"/>
      <c r="I420" s="18"/>
      <c r="J420" s="18"/>
      <c r="K420" s="18"/>
      <c r="L420" s="18"/>
      <c r="M420" s="18"/>
      <c r="N420" s="18"/>
      <c r="O420" s="18"/>
    </row>
    <row r="421" spans="2:15" x14ac:dyDescent="0.2">
      <c r="B421" s="18"/>
      <c r="C421" s="18"/>
      <c r="D421" s="18"/>
      <c r="E421" s="18"/>
      <c r="F421" s="18"/>
      <c r="G421" s="18"/>
      <c r="H421" s="18"/>
      <c r="I421" s="18"/>
      <c r="J421" s="18"/>
      <c r="K421" s="18"/>
      <c r="L421" s="18"/>
      <c r="M421" s="18"/>
      <c r="N421" s="18"/>
      <c r="O421" s="18"/>
    </row>
    <row r="422" spans="2:15" x14ac:dyDescent="0.2">
      <c r="B422" s="18"/>
      <c r="C422" s="18"/>
      <c r="D422" s="18"/>
      <c r="E422" s="18"/>
      <c r="F422" s="18"/>
      <c r="G422" s="18"/>
      <c r="H422" s="18"/>
      <c r="I422" s="18"/>
      <c r="J422" s="18"/>
      <c r="K422" s="18"/>
      <c r="L422" s="18"/>
      <c r="M422" s="18"/>
      <c r="N422" s="18"/>
      <c r="O422" s="18"/>
    </row>
    <row r="423" spans="2:15" x14ac:dyDescent="0.2">
      <c r="B423" s="18"/>
      <c r="C423" s="18"/>
      <c r="D423" s="18"/>
      <c r="E423" s="18"/>
      <c r="F423" s="18"/>
      <c r="G423" s="18"/>
      <c r="H423" s="18"/>
      <c r="I423" s="18"/>
      <c r="J423" s="18"/>
      <c r="K423" s="18"/>
      <c r="L423" s="18"/>
      <c r="M423" s="18"/>
      <c r="N423" s="18"/>
      <c r="O423" s="18"/>
    </row>
    <row r="424" spans="2:15" x14ac:dyDescent="0.2">
      <c r="B424" s="18"/>
      <c r="C424" s="18"/>
      <c r="D424" s="18"/>
      <c r="E424" s="18"/>
      <c r="F424" s="18"/>
      <c r="G424" s="18"/>
      <c r="H424" s="18"/>
      <c r="I424" s="18"/>
      <c r="J424" s="18"/>
      <c r="K424" s="18"/>
      <c r="L424" s="18"/>
      <c r="M424" s="18"/>
      <c r="N424" s="18"/>
      <c r="O424" s="18"/>
    </row>
    <row r="425" spans="2:15" x14ac:dyDescent="0.2">
      <c r="B425" s="18"/>
      <c r="C425" s="18"/>
      <c r="D425" s="18"/>
      <c r="E425" s="18"/>
      <c r="F425" s="18"/>
      <c r="G425" s="18"/>
      <c r="H425" s="18"/>
      <c r="I425" s="18"/>
      <c r="J425" s="18"/>
      <c r="K425" s="18"/>
      <c r="L425" s="18"/>
      <c r="M425" s="18"/>
      <c r="N425" s="18"/>
      <c r="O425" s="18"/>
    </row>
    <row r="426" spans="2:15" x14ac:dyDescent="0.2">
      <c r="B426" s="18"/>
      <c r="C426" s="18"/>
      <c r="D426" s="18"/>
      <c r="E426" s="18"/>
      <c r="F426" s="18"/>
      <c r="G426" s="18"/>
      <c r="H426" s="18"/>
      <c r="I426" s="18"/>
      <c r="J426" s="18"/>
      <c r="K426" s="18"/>
      <c r="L426" s="18"/>
      <c r="M426" s="18"/>
      <c r="N426" s="18"/>
      <c r="O426" s="18"/>
    </row>
    <row r="427" spans="2:15" x14ac:dyDescent="0.2">
      <c r="B427" s="18"/>
      <c r="C427" s="18"/>
      <c r="D427" s="18"/>
      <c r="E427" s="18"/>
      <c r="F427" s="18"/>
      <c r="G427" s="18"/>
      <c r="H427" s="18"/>
      <c r="I427" s="18"/>
      <c r="J427" s="18"/>
      <c r="K427" s="18"/>
      <c r="L427" s="18"/>
      <c r="M427" s="18"/>
      <c r="N427" s="18"/>
      <c r="O427" s="18"/>
    </row>
    <row r="428" spans="2:15" x14ac:dyDescent="0.2">
      <c r="B428" s="18"/>
      <c r="C428" s="18"/>
      <c r="D428" s="18"/>
      <c r="E428" s="18"/>
      <c r="F428" s="18"/>
      <c r="G428" s="18"/>
      <c r="H428" s="18"/>
      <c r="I428" s="18"/>
      <c r="J428" s="18"/>
      <c r="K428" s="18"/>
      <c r="L428" s="18"/>
      <c r="M428" s="18"/>
      <c r="N428" s="18"/>
      <c r="O428" s="18"/>
    </row>
    <row r="429" spans="2:15" x14ac:dyDescent="0.2">
      <c r="B429" s="18"/>
      <c r="C429" s="18"/>
      <c r="D429" s="18"/>
      <c r="E429" s="18"/>
      <c r="F429" s="18"/>
      <c r="G429" s="18"/>
      <c r="H429" s="18"/>
      <c r="I429" s="18"/>
      <c r="J429" s="18"/>
      <c r="K429" s="18"/>
      <c r="L429" s="18"/>
      <c r="M429" s="18"/>
      <c r="N429" s="18"/>
      <c r="O429" s="18"/>
    </row>
    <row r="430" spans="2:15" x14ac:dyDescent="0.2">
      <c r="B430" s="18"/>
      <c r="C430" s="18"/>
      <c r="D430" s="18"/>
      <c r="E430" s="18"/>
      <c r="F430" s="18"/>
      <c r="G430" s="18"/>
      <c r="H430" s="18"/>
      <c r="I430" s="18"/>
      <c r="J430" s="18"/>
      <c r="K430" s="18"/>
      <c r="L430" s="18"/>
      <c r="M430" s="18"/>
      <c r="N430" s="18"/>
      <c r="O430" s="18"/>
    </row>
    <row r="431" spans="2:15" x14ac:dyDescent="0.2">
      <c r="B431" s="18"/>
      <c r="C431" s="18"/>
      <c r="D431" s="18"/>
      <c r="E431" s="18"/>
      <c r="F431" s="18"/>
      <c r="G431" s="18"/>
      <c r="H431" s="18"/>
      <c r="I431" s="18"/>
      <c r="J431" s="18"/>
      <c r="K431" s="18"/>
      <c r="L431" s="18"/>
      <c r="M431" s="18"/>
      <c r="N431" s="18"/>
      <c r="O431" s="18"/>
    </row>
    <row r="432" spans="2:15" x14ac:dyDescent="0.2">
      <c r="B432" s="18"/>
      <c r="C432" s="18"/>
      <c r="D432" s="18"/>
      <c r="E432" s="18"/>
      <c r="F432" s="18"/>
      <c r="G432" s="18"/>
      <c r="H432" s="18"/>
      <c r="I432" s="18"/>
      <c r="J432" s="18"/>
      <c r="K432" s="18"/>
      <c r="L432" s="18"/>
      <c r="M432" s="18"/>
      <c r="N432" s="18"/>
      <c r="O432" s="18"/>
    </row>
    <row r="433" spans="2:15" x14ac:dyDescent="0.2">
      <c r="B433" s="18"/>
      <c r="C433" s="18"/>
      <c r="D433" s="18"/>
      <c r="E433" s="18"/>
      <c r="F433" s="18"/>
      <c r="G433" s="18"/>
      <c r="H433" s="18"/>
      <c r="I433" s="18"/>
      <c r="J433" s="18"/>
      <c r="K433" s="18"/>
      <c r="L433" s="18"/>
      <c r="M433" s="18"/>
      <c r="N433" s="18"/>
      <c r="O433" s="18"/>
    </row>
    <row r="434" spans="2:15" x14ac:dyDescent="0.2">
      <c r="B434" s="18"/>
      <c r="C434" s="18"/>
      <c r="D434" s="18"/>
      <c r="E434" s="18"/>
      <c r="F434" s="18"/>
      <c r="G434" s="18"/>
      <c r="H434" s="18"/>
      <c r="I434" s="18"/>
      <c r="J434" s="18"/>
      <c r="K434" s="18"/>
      <c r="L434" s="18"/>
      <c r="M434" s="18"/>
      <c r="N434" s="18"/>
      <c r="O434" s="18"/>
    </row>
    <row r="435" spans="2:15" x14ac:dyDescent="0.2">
      <c r="B435" s="18"/>
      <c r="C435" s="18"/>
      <c r="D435" s="18"/>
      <c r="E435" s="18"/>
      <c r="F435" s="18"/>
      <c r="G435" s="18"/>
      <c r="H435" s="18"/>
      <c r="I435" s="18"/>
      <c r="J435" s="18"/>
      <c r="K435" s="18"/>
      <c r="L435" s="18"/>
      <c r="M435" s="18"/>
      <c r="N435" s="18"/>
      <c r="O435" s="18"/>
    </row>
    <row r="436" spans="2:15" x14ac:dyDescent="0.2">
      <c r="B436" s="18"/>
      <c r="C436" s="18"/>
      <c r="D436" s="18"/>
      <c r="E436" s="18"/>
      <c r="F436" s="18"/>
      <c r="G436" s="18"/>
      <c r="H436" s="18"/>
      <c r="I436" s="18"/>
      <c r="J436" s="18"/>
      <c r="K436" s="18"/>
      <c r="L436" s="18"/>
      <c r="M436" s="18"/>
      <c r="N436" s="18"/>
      <c r="O436" s="18"/>
    </row>
    <row r="437" spans="2:15" x14ac:dyDescent="0.2">
      <c r="B437" s="18"/>
      <c r="C437" s="18"/>
      <c r="D437" s="18"/>
      <c r="E437" s="18"/>
      <c r="F437" s="18"/>
      <c r="G437" s="18"/>
      <c r="H437" s="18"/>
      <c r="I437" s="18"/>
      <c r="J437" s="18"/>
      <c r="K437" s="18"/>
      <c r="L437" s="18"/>
      <c r="M437" s="18"/>
      <c r="N437" s="18"/>
      <c r="O437" s="18"/>
    </row>
    <row r="438" spans="2:15" x14ac:dyDescent="0.2">
      <c r="B438" s="18"/>
      <c r="C438" s="18"/>
      <c r="D438" s="18"/>
      <c r="E438" s="18"/>
      <c r="F438" s="18"/>
      <c r="G438" s="18"/>
      <c r="H438" s="18"/>
      <c r="I438" s="18"/>
      <c r="J438" s="18"/>
      <c r="K438" s="18"/>
      <c r="L438" s="18"/>
      <c r="M438" s="18"/>
      <c r="N438" s="18"/>
      <c r="O438" s="18"/>
    </row>
    <row r="439" spans="2:15" x14ac:dyDescent="0.2">
      <c r="B439" s="18"/>
      <c r="C439" s="18"/>
      <c r="D439" s="18"/>
      <c r="E439" s="18"/>
      <c r="F439" s="18"/>
      <c r="G439" s="18"/>
      <c r="H439" s="18"/>
      <c r="I439" s="18"/>
      <c r="J439" s="18"/>
      <c r="K439" s="18"/>
      <c r="L439" s="18"/>
      <c r="M439" s="18"/>
      <c r="N439" s="18"/>
      <c r="O439" s="18"/>
    </row>
    <row r="440" spans="2:15" x14ac:dyDescent="0.2">
      <c r="B440" s="18"/>
      <c r="C440" s="18"/>
      <c r="D440" s="18"/>
      <c r="E440" s="18"/>
      <c r="F440" s="18"/>
      <c r="G440" s="18"/>
      <c r="H440" s="18"/>
      <c r="I440" s="18"/>
      <c r="J440" s="18"/>
      <c r="K440" s="18"/>
      <c r="L440" s="18"/>
      <c r="M440" s="18"/>
      <c r="N440" s="18"/>
      <c r="O440" s="18"/>
    </row>
    <row r="441" spans="2:15" x14ac:dyDescent="0.2">
      <c r="B441" s="18"/>
      <c r="C441" s="18"/>
      <c r="D441" s="18"/>
      <c r="E441" s="18"/>
      <c r="F441" s="18"/>
      <c r="G441" s="18"/>
      <c r="H441" s="18"/>
      <c r="I441" s="18"/>
      <c r="J441" s="18"/>
      <c r="K441" s="18"/>
      <c r="L441" s="18"/>
      <c r="M441" s="18"/>
      <c r="N441" s="18"/>
      <c r="O441" s="18"/>
    </row>
    <row r="442" spans="2:15" x14ac:dyDescent="0.2">
      <c r="B442" s="18"/>
      <c r="C442" s="18"/>
      <c r="D442" s="18"/>
      <c r="E442" s="18"/>
      <c r="F442" s="18"/>
      <c r="G442" s="18"/>
      <c r="H442" s="18"/>
      <c r="I442" s="18"/>
      <c r="J442" s="18"/>
      <c r="K442" s="18"/>
      <c r="L442" s="18"/>
      <c r="M442" s="18"/>
      <c r="N442" s="18"/>
      <c r="O442" s="18"/>
    </row>
    <row r="443" spans="2:15" x14ac:dyDescent="0.2">
      <c r="B443" s="18"/>
      <c r="C443" s="18"/>
      <c r="D443" s="18"/>
      <c r="E443" s="18"/>
      <c r="F443" s="18"/>
      <c r="G443" s="18"/>
      <c r="H443" s="18"/>
      <c r="I443" s="18"/>
      <c r="J443" s="18"/>
      <c r="K443" s="18"/>
      <c r="L443" s="18"/>
      <c r="M443" s="18"/>
      <c r="N443" s="18"/>
      <c r="O443" s="18"/>
    </row>
    <row r="444" spans="2:15" x14ac:dyDescent="0.2">
      <c r="B444" s="18"/>
      <c r="C444" s="18"/>
      <c r="D444" s="18"/>
      <c r="E444" s="18"/>
      <c r="F444" s="18"/>
      <c r="G444" s="18"/>
      <c r="H444" s="18"/>
      <c r="I444" s="18"/>
      <c r="J444" s="18"/>
      <c r="K444" s="18"/>
      <c r="L444" s="18"/>
      <c r="M444" s="18"/>
      <c r="N444" s="18"/>
      <c r="O444" s="18"/>
    </row>
    <row r="445" spans="2:15" x14ac:dyDescent="0.2">
      <c r="B445" s="18"/>
      <c r="C445" s="18"/>
      <c r="D445" s="18"/>
      <c r="E445" s="18"/>
      <c r="F445" s="18"/>
      <c r="G445" s="18"/>
      <c r="H445" s="18"/>
      <c r="I445" s="18"/>
      <c r="J445" s="18"/>
      <c r="K445" s="18"/>
      <c r="L445" s="18"/>
      <c r="M445" s="18"/>
      <c r="N445" s="18"/>
      <c r="O445" s="18"/>
    </row>
    <row r="446" spans="2:15" x14ac:dyDescent="0.2">
      <c r="B446" s="18"/>
      <c r="C446" s="18"/>
      <c r="D446" s="18"/>
      <c r="E446" s="18"/>
      <c r="F446" s="18"/>
      <c r="G446" s="18"/>
      <c r="H446" s="18"/>
      <c r="I446" s="18"/>
      <c r="J446" s="18"/>
      <c r="K446" s="18"/>
      <c r="L446" s="18"/>
      <c r="M446" s="18"/>
      <c r="N446" s="18"/>
      <c r="O446" s="18"/>
    </row>
    <row r="447" spans="2:15" x14ac:dyDescent="0.2">
      <c r="B447" s="18"/>
      <c r="C447" s="18"/>
      <c r="D447" s="18"/>
      <c r="E447" s="18"/>
      <c r="F447" s="18"/>
      <c r="G447" s="18"/>
      <c r="H447" s="18"/>
      <c r="I447" s="18"/>
      <c r="J447" s="18"/>
      <c r="K447" s="18"/>
      <c r="L447" s="18"/>
      <c r="M447" s="18"/>
      <c r="N447" s="18"/>
      <c r="O447" s="18"/>
    </row>
    <row r="448" spans="2:15" x14ac:dyDescent="0.2">
      <c r="B448" s="18"/>
      <c r="C448" s="18"/>
      <c r="D448" s="18"/>
      <c r="E448" s="18"/>
      <c r="F448" s="18"/>
      <c r="G448" s="18"/>
      <c r="H448" s="18"/>
      <c r="I448" s="18"/>
      <c r="J448" s="18"/>
      <c r="K448" s="18"/>
      <c r="L448" s="18"/>
      <c r="M448" s="18"/>
      <c r="N448" s="18"/>
      <c r="O448" s="18"/>
    </row>
    <row r="449" spans="2:15" x14ac:dyDescent="0.2">
      <c r="B449" s="18"/>
      <c r="C449" s="18"/>
      <c r="D449" s="18"/>
      <c r="E449" s="18"/>
      <c r="F449" s="18"/>
      <c r="G449" s="18"/>
      <c r="H449" s="18"/>
      <c r="I449" s="18"/>
      <c r="J449" s="18"/>
      <c r="K449" s="18"/>
      <c r="L449" s="18"/>
      <c r="M449" s="18"/>
      <c r="N449" s="18"/>
      <c r="O449" s="18"/>
    </row>
    <row r="450" spans="2:15" x14ac:dyDescent="0.2">
      <c r="B450" s="18"/>
      <c r="C450" s="18"/>
      <c r="D450" s="18"/>
      <c r="E450" s="18"/>
      <c r="F450" s="18"/>
      <c r="G450" s="18"/>
      <c r="H450" s="18"/>
      <c r="I450" s="18"/>
      <c r="J450" s="18"/>
      <c r="K450" s="18"/>
      <c r="L450" s="18"/>
      <c r="M450" s="18"/>
      <c r="N450" s="18"/>
      <c r="O450" s="18"/>
    </row>
    <row r="451" spans="2:15" x14ac:dyDescent="0.2">
      <c r="B451" s="18"/>
      <c r="C451" s="18"/>
      <c r="D451" s="18"/>
      <c r="E451" s="18"/>
      <c r="F451" s="18"/>
      <c r="G451" s="18"/>
      <c r="H451" s="18"/>
      <c r="I451" s="18"/>
      <c r="J451" s="18"/>
      <c r="K451" s="18"/>
      <c r="L451" s="18"/>
      <c r="M451" s="18"/>
      <c r="N451" s="18"/>
      <c r="O451" s="18"/>
    </row>
    <row r="452" spans="2:15" x14ac:dyDescent="0.2">
      <c r="B452" s="18"/>
      <c r="C452" s="18"/>
      <c r="D452" s="18"/>
      <c r="E452" s="18"/>
      <c r="F452" s="18"/>
      <c r="G452" s="18"/>
      <c r="H452" s="18"/>
      <c r="I452" s="18"/>
      <c r="J452" s="18"/>
      <c r="K452" s="18"/>
      <c r="L452" s="18"/>
      <c r="M452" s="18"/>
      <c r="N452" s="18"/>
      <c r="O452" s="18"/>
    </row>
    <row r="453" spans="2:15" x14ac:dyDescent="0.2">
      <c r="B453" s="18"/>
      <c r="C453" s="18"/>
      <c r="D453" s="18"/>
      <c r="E453" s="18"/>
      <c r="F453" s="18"/>
      <c r="G453" s="18"/>
      <c r="H453" s="18"/>
      <c r="I453" s="18"/>
      <c r="J453" s="18"/>
      <c r="K453" s="18"/>
      <c r="L453" s="18"/>
      <c r="M453" s="18"/>
      <c r="N453" s="18"/>
      <c r="O453" s="18"/>
    </row>
    <row r="454" spans="2:15" x14ac:dyDescent="0.2">
      <c r="B454" s="18"/>
      <c r="C454" s="18"/>
      <c r="D454" s="18"/>
      <c r="E454" s="18"/>
      <c r="F454" s="18"/>
      <c r="G454" s="18"/>
      <c r="H454" s="18"/>
      <c r="I454" s="18"/>
      <c r="J454" s="18"/>
      <c r="K454" s="18"/>
      <c r="L454" s="18"/>
      <c r="M454" s="18"/>
      <c r="N454" s="18"/>
      <c r="O454" s="18"/>
    </row>
    <row r="455" spans="2:15" x14ac:dyDescent="0.2">
      <c r="B455" s="18"/>
      <c r="C455" s="18"/>
      <c r="D455" s="18"/>
      <c r="E455" s="18"/>
      <c r="F455" s="18"/>
      <c r="G455" s="18"/>
      <c r="H455" s="18"/>
      <c r="I455" s="18"/>
      <c r="J455" s="18"/>
      <c r="K455" s="18"/>
      <c r="L455" s="18"/>
      <c r="M455" s="18"/>
      <c r="N455" s="18"/>
      <c r="O455" s="18"/>
    </row>
    <row r="456" spans="2:15" x14ac:dyDescent="0.2">
      <c r="B456" s="18"/>
      <c r="C456" s="18"/>
      <c r="D456" s="18"/>
      <c r="E456" s="18"/>
      <c r="F456" s="18"/>
      <c r="G456" s="18"/>
      <c r="H456" s="18"/>
      <c r="I456" s="18"/>
      <c r="J456" s="18"/>
      <c r="K456" s="18"/>
      <c r="L456" s="18"/>
      <c r="M456" s="18"/>
      <c r="N456" s="18"/>
      <c r="O456" s="18"/>
    </row>
    <row r="457" spans="2:15" x14ac:dyDescent="0.2">
      <c r="B457" s="18"/>
      <c r="C457" s="18"/>
      <c r="D457" s="18"/>
      <c r="E457" s="18"/>
      <c r="F457" s="18"/>
      <c r="G457" s="18"/>
      <c r="H457" s="18"/>
      <c r="I457" s="18"/>
      <c r="J457" s="18"/>
      <c r="K457" s="18"/>
      <c r="L457" s="18"/>
      <c r="M457" s="18"/>
      <c r="N457" s="18"/>
      <c r="O457" s="18"/>
    </row>
    <row r="458" spans="2:15" x14ac:dyDescent="0.2">
      <c r="B458" s="18"/>
      <c r="C458" s="18"/>
      <c r="D458" s="18"/>
      <c r="E458" s="18"/>
      <c r="F458" s="18"/>
      <c r="G458" s="18"/>
      <c r="H458" s="18"/>
      <c r="I458" s="18"/>
      <c r="J458" s="18"/>
      <c r="K458" s="18"/>
      <c r="L458" s="18"/>
      <c r="M458" s="18"/>
      <c r="N458" s="18"/>
      <c r="O458" s="18"/>
    </row>
    <row r="459" spans="2:15" x14ac:dyDescent="0.2">
      <c r="B459" s="18"/>
      <c r="C459" s="18"/>
      <c r="D459" s="18"/>
      <c r="E459" s="18"/>
      <c r="F459" s="18"/>
      <c r="G459" s="18"/>
      <c r="H459" s="18"/>
      <c r="I459" s="18"/>
      <c r="J459" s="18"/>
      <c r="K459" s="18"/>
      <c r="L459" s="18"/>
      <c r="M459" s="18"/>
      <c r="N459" s="18"/>
      <c r="O459" s="18"/>
    </row>
    <row r="460" spans="2:15" x14ac:dyDescent="0.2">
      <c r="B460" s="18"/>
      <c r="C460" s="18"/>
      <c r="D460" s="18"/>
      <c r="E460" s="18"/>
      <c r="F460" s="18"/>
      <c r="G460" s="18"/>
      <c r="H460" s="18"/>
      <c r="I460" s="18"/>
      <c r="J460" s="18"/>
      <c r="K460" s="18"/>
      <c r="L460" s="18"/>
      <c r="M460" s="18"/>
      <c r="N460" s="18"/>
      <c r="O460" s="18"/>
    </row>
    <row r="461" spans="2:15" x14ac:dyDescent="0.2">
      <c r="B461" s="18"/>
      <c r="C461" s="18"/>
      <c r="D461" s="18"/>
      <c r="E461" s="18"/>
      <c r="F461" s="18"/>
      <c r="G461" s="18"/>
      <c r="H461" s="18"/>
      <c r="I461" s="18"/>
      <c r="J461" s="18"/>
      <c r="K461" s="18"/>
      <c r="L461" s="18"/>
      <c r="M461" s="18"/>
      <c r="N461" s="18"/>
      <c r="O461" s="18"/>
    </row>
    <row r="462" spans="2:15" x14ac:dyDescent="0.2">
      <c r="B462" s="18"/>
      <c r="C462" s="18"/>
      <c r="D462" s="18"/>
      <c r="E462" s="18"/>
      <c r="F462" s="18"/>
      <c r="G462" s="18"/>
      <c r="H462" s="18"/>
      <c r="I462" s="18"/>
      <c r="J462" s="18"/>
      <c r="K462" s="18"/>
      <c r="L462" s="18"/>
      <c r="M462" s="18"/>
      <c r="N462" s="18"/>
      <c r="O462" s="18"/>
    </row>
    <row r="463" spans="2:15" x14ac:dyDescent="0.2">
      <c r="B463" s="18"/>
      <c r="C463" s="18"/>
      <c r="D463" s="18"/>
      <c r="E463" s="18"/>
      <c r="F463" s="18"/>
      <c r="G463" s="18"/>
      <c r="H463" s="18"/>
      <c r="I463" s="18"/>
      <c r="J463" s="18"/>
      <c r="K463" s="18"/>
      <c r="L463" s="18"/>
      <c r="M463" s="18"/>
      <c r="N463" s="18"/>
      <c r="O463" s="18"/>
    </row>
    <row r="464" spans="2:15" x14ac:dyDescent="0.2">
      <c r="B464" s="18"/>
      <c r="C464" s="18"/>
      <c r="D464" s="18"/>
      <c r="E464" s="18"/>
      <c r="F464" s="18"/>
      <c r="G464" s="18"/>
      <c r="H464" s="18"/>
      <c r="I464" s="18"/>
      <c r="J464" s="18"/>
      <c r="K464" s="18"/>
      <c r="L464" s="18"/>
      <c r="M464" s="18"/>
      <c r="N464" s="18"/>
      <c r="O464" s="18"/>
    </row>
    <row r="465" spans="2:15" x14ac:dyDescent="0.2">
      <c r="B465" s="18"/>
      <c r="C465" s="18"/>
      <c r="D465" s="18"/>
      <c r="E465" s="18"/>
      <c r="F465" s="18"/>
      <c r="G465" s="18"/>
      <c r="H465" s="18"/>
      <c r="I465" s="18"/>
      <c r="J465" s="18"/>
      <c r="K465" s="18"/>
      <c r="L465" s="18"/>
      <c r="M465" s="18"/>
      <c r="N465" s="18"/>
      <c r="O465" s="18"/>
    </row>
    <row r="466" spans="2:15" x14ac:dyDescent="0.2">
      <c r="B466" s="18"/>
      <c r="C466" s="18"/>
      <c r="D466" s="18"/>
      <c r="E466" s="18"/>
      <c r="F466" s="18"/>
      <c r="G466" s="18"/>
      <c r="H466" s="18"/>
      <c r="I466" s="18"/>
      <c r="J466" s="18"/>
      <c r="K466" s="18"/>
      <c r="L466" s="18"/>
      <c r="M466" s="18"/>
      <c r="N466" s="18"/>
      <c r="O466" s="18"/>
    </row>
    <row r="467" spans="2:15" x14ac:dyDescent="0.2">
      <c r="B467" s="18"/>
      <c r="C467" s="18"/>
      <c r="D467" s="18"/>
      <c r="E467" s="18"/>
      <c r="F467" s="18"/>
      <c r="G467" s="18"/>
      <c r="H467" s="18"/>
      <c r="I467" s="18"/>
      <c r="J467" s="18"/>
      <c r="K467" s="18"/>
      <c r="L467" s="18"/>
      <c r="M467" s="18"/>
      <c r="N467" s="18"/>
      <c r="O467" s="18"/>
    </row>
    <row r="468" spans="2:15" x14ac:dyDescent="0.2">
      <c r="B468" s="18"/>
      <c r="C468" s="18"/>
      <c r="D468" s="18"/>
      <c r="E468" s="18"/>
      <c r="F468" s="18"/>
      <c r="G468" s="18"/>
      <c r="H468" s="18"/>
      <c r="I468" s="18"/>
      <c r="J468" s="18"/>
      <c r="K468" s="18"/>
      <c r="L468" s="18"/>
      <c r="M468" s="18"/>
      <c r="N468" s="18"/>
      <c r="O468" s="18"/>
    </row>
    <row r="469" spans="2:15" x14ac:dyDescent="0.2">
      <c r="B469" s="18"/>
      <c r="C469" s="18"/>
      <c r="D469" s="18"/>
      <c r="E469" s="18"/>
      <c r="F469" s="18"/>
      <c r="G469" s="18"/>
      <c r="H469" s="18"/>
      <c r="I469" s="18"/>
      <c r="J469" s="18"/>
      <c r="K469" s="18"/>
      <c r="L469" s="18"/>
      <c r="M469" s="18"/>
      <c r="N469" s="18"/>
      <c r="O469" s="18"/>
    </row>
    <row r="470" spans="2:15" x14ac:dyDescent="0.2">
      <c r="B470" s="18"/>
      <c r="C470" s="18"/>
      <c r="D470" s="18"/>
      <c r="E470" s="18"/>
      <c r="F470" s="18"/>
      <c r="G470" s="18"/>
      <c r="H470" s="18"/>
      <c r="I470" s="18"/>
      <c r="J470" s="18"/>
      <c r="K470" s="18"/>
      <c r="L470" s="18"/>
      <c r="M470" s="18"/>
      <c r="N470" s="18"/>
      <c r="O470" s="18"/>
    </row>
    <row r="471" spans="2:15" x14ac:dyDescent="0.2">
      <c r="B471" s="18"/>
      <c r="C471" s="18"/>
      <c r="D471" s="18"/>
      <c r="E471" s="18"/>
      <c r="F471" s="18"/>
      <c r="G471" s="18"/>
      <c r="H471" s="18"/>
      <c r="I471" s="18"/>
      <c r="J471" s="18"/>
      <c r="K471" s="18"/>
      <c r="L471" s="18"/>
      <c r="M471" s="18"/>
      <c r="N471" s="18"/>
      <c r="O471" s="18"/>
    </row>
    <row r="472" spans="2:15" x14ac:dyDescent="0.2">
      <c r="B472" s="18"/>
      <c r="C472" s="18"/>
      <c r="D472" s="18"/>
      <c r="E472" s="18"/>
      <c r="F472" s="18"/>
      <c r="G472" s="18"/>
      <c r="H472" s="18"/>
      <c r="I472" s="18"/>
      <c r="J472" s="18"/>
      <c r="K472" s="18"/>
      <c r="L472" s="18"/>
      <c r="M472" s="18"/>
      <c r="N472" s="18"/>
      <c r="O472" s="18"/>
    </row>
    <row r="473" spans="2:15" x14ac:dyDescent="0.2">
      <c r="B473" s="18"/>
      <c r="C473" s="18"/>
      <c r="D473" s="18"/>
      <c r="E473" s="18"/>
      <c r="F473" s="18"/>
      <c r="G473" s="18"/>
      <c r="H473" s="18"/>
      <c r="I473" s="18"/>
      <c r="J473" s="18"/>
      <c r="K473" s="18"/>
      <c r="L473" s="18"/>
      <c r="M473" s="18"/>
      <c r="N473" s="18"/>
      <c r="O473" s="18"/>
    </row>
    <row r="474" spans="2:15" x14ac:dyDescent="0.2">
      <c r="B474" s="18"/>
      <c r="C474" s="18"/>
      <c r="D474" s="18"/>
      <c r="E474" s="18"/>
      <c r="F474" s="18"/>
      <c r="G474" s="18"/>
      <c r="H474" s="18"/>
      <c r="I474" s="18"/>
      <c r="J474" s="18"/>
      <c r="K474" s="18"/>
      <c r="L474" s="18"/>
      <c r="M474" s="18"/>
      <c r="N474" s="18"/>
      <c r="O474" s="18"/>
    </row>
    <row r="475" spans="2:15" x14ac:dyDescent="0.2">
      <c r="B475" s="18"/>
      <c r="C475" s="18"/>
      <c r="D475" s="18"/>
      <c r="E475" s="18"/>
      <c r="F475" s="18"/>
      <c r="G475" s="18"/>
      <c r="H475" s="18"/>
      <c r="I475" s="18"/>
      <c r="J475" s="18"/>
      <c r="K475" s="18"/>
      <c r="L475" s="18"/>
      <c r="M475" s="18"/>
      <c r="N475" s="18"/>
      <c r="O475" s="18"/>
    </row>
    <row r="476" spans="2:15" x14ac:dyDescent="0.2">
      <c r="B476" s="18"/>
      <c r="C476" s="18"/>
      <c r="D476" s="18"/>
      <c r="E476" s="18"/>
      <c r="F476" s="18"/>
      <c r="G476" s="18"/>
      <c r="H476" s="18"/>
      <c r="I476" s="18"/>
      <c r="J476" s="18"/>
      <c r="K476" s="18"/>
      <c r="L476" s="18"/>
      <c r="M476" s="18"/>
      <c r="N476" s="18"/>
      <c r="O476" s="18"/>
    </row>
    <row r="477" spans="2:15" x14ac:dyDescent="0.2">
      <c r="B477" s="18"/>
      <c r="C477" s="18"/>
      <c r="D477" s="18"/>
      <c r="E477" s="18"/>
      <c r="F477" s="18"/>
      <c r="G477" s="18"/>
      <c r="H477" s="18"/>
      <c r="I477" s="18"/>
      <c r="J477" s="18"/>
      <c r="K477" s="18"/>
      <c r="L477" s="18"/>
      <c r="M477" s="18"/>
      <c r="N477" s="18"/>
      <c r="O477" s="18"/>
    </row>
    <row r="478" spans="2:15" x14ac:dyDescent="0.2">
      <c r="B478" s="18"/>
      <c r="C478" s="18"/>
      <c r="D478" s="18"/>
      <c r="E478" s="18"/>
      <c r="F478" s="18"/>
      <c r="G478" s="18"/>
      <c r="H478" s="18"/>
      <c r="I478" s="18"/>
      <c r="J478" s="18"/>
      <c r="K478" s="18"/>
      <c r="L478" s="18"/>
      <c r="M478" s="18"/>
      <c r="N478" s="18"/>
      <c r="O478" s="18"/>
    </row>
    <row r="479" spans="2:15" x14ac:dyDescent="0.2">
      <c r="B479" s="18"/>
      <c r="C479" s="18"/>
      <c r="D479" s="18"/>
      <c r="E479" s="18"/>
      <c r="F479" s="18"/>
      <c r="G479" s="18"/>
      <c r="H479" s="18"/>
      <c r="I479" s="18"/>
      <c r="J479" s="18"/>
      <c r="K479" s="18"/>
      <c r="L479" s="18"/>
      <c r="M479" s="18"/>
      <c r="N479" s="18"/>
      <c r="O479" s="18"/>
    </row>
    <row r="480" spans="2:15" x14ac:dyDescent="0.2">
      <c r="B480" s="18"/>
      <c r="C480" s="18"/>
      <c r="D480" s="18"/>
      <c r="E480" s="18"/>
      <c r="F480" s="18"/>
      <c r="G480" s="18"/>
      <c r="H480" s="18"/>
      <c r="I480" s="18"/>
      <c r="J480" s="18"/>
      <c r="K480" s="18"/>
      <c r="L480" s="18"/>
      <c r="M480" s="18"/>
      <c r="N480" s="18"/>
      <c r="O480" s="18"/>
    </row>
    <row r="481" spans="2:15" x14ac:dyDescent="0.2">
      <c r="B481" s="18"/>
      <c r="C481" s="18"/>
      <c r="D481" s="18"/>
      <c r="E481" s="18"/>
      <c r="F481" s="18"/>
      <c r="G481" s="18"/>
      <c r="H481" s="18"/>
      <c r="I481" s="18"/>
      <c r="J481" s="18"/>
      <c r="K481" s="18"/>
      <c r="L481" s="18"/>
      <c r="M481" s="18"/>
      <c r="N481" s="18"/>
      <c r="O481" s="18"/>
    </row>
    <row r="482" spans="2:15" x14ac:dyDescent="0.2">
      <c r="B482" s="18"/>
      <c r="C482" s="18"/>
      <c r="D482" s="18"/>
      <c r="E482" s="18"/>
      <c r="F482" s="18"/>
      <c r="G482" s="18"/>
      <c r="H482" s="18"/>
      <c r="I482" s="18"/>
      <c r="J482" s="18"/>
      <c r="K482" s="18"/>
      <c r="L482" s="18"/>
      <c r="M482" s="18"/>
      <c r="N482" s="18"/>
      <c r="O482" s="18"/>
    </row>
    <row r="483" spans="2:15" x14ac:dyDescent="0.2">
      <c r="B483" s="18"/>
      <c r="C483" s="18"/>
      <c r="D483" s="18"/>
      <c r="E483" s="18"/>
      <c r="F483" s="18"/>
      <c r="G483" s="18"/>
      <c r="H483" s="18"/>
      <c r="I483" s="18"/>
      <c r="J483" s="18"/>
      <c r="K483" s="18"/>
      <c r="L483" s="18"/>
      <c r="M483" s="18"/>
      <c r="N483" s="18"/>
      <c r="O483" s="18"/>
    </row>
    <row r="484" spans="2:15" x14ac:dyDescent="0.2">
      <c r="B484" s="18"/>
      <c r="C484" s="18"/>
      <c r="D484" s="18"/>
      <c r="E484" s="18"/>
      <c r="F484" s="18"/>
      <c r="G484" s="18"/>
      <c r="H484" s="18"/>
      <c r="I484" s="18"/>
      <c r="J484" s="18"/>
      <c r="K484" s="18"/>
      <c r="L484" s="18"/>
      <c r="M484" s="18"/>
      <c r="N484" s="18"/>
      <c r="O484" s="18"/>
    </row>
    <row r="485" spans="2:15" x14ac:dyDescent="0.2">
      <c r="B485" s="18"/>
      <c r="C485" s="18"/>
      <c r="D485" s="18"/>
      <c r="E485" s="18"/>
      <c r="F485" s="18"/>
      <c r="G485" s="18"/>
      <c r="H485" s="18"/>
      <c r="I485" s="18"/>
      <c r="J485" s="18"/>
      <c r="K485" s="18"/>
      <c r="L485" s="18"/>
      <c r="M485" s="18"/>
      <c r="N485" s="18"/>
      <c r="O485" s="18"/>
    </row>
    <row r="486" spans="2:15" x14ac:dyDescent="0.2">
      <c r="B486" s="18"/>
      <c r="C486" s="18"/>
      <c r="D486" s="18"/>
      <c r="E486" s="18"/>
      <c r="F486" s="18"/>
      <c r="G486" s="18"/>
      <c r="H486" s="18"/>
      <c r="I486" s="18"/>
      <c r="J486" s="18"/>
      <c r="K486" s="18"/>
      <c r="L486" s="18"/>
      <c r="M486" s="18"/>
      <c r="N486" s="18"/>
      <c r="O486" s="18"/>
    </row>
    <row r="487" spans="2:15" x14ac:dyDescent="0.2">
      <c r="B487" s="18"/>
      <c r="C487" s="18"/>
      <c r="D487" s="18"/>
      <c r="E487" s="18"/>
      <c r="F487" s="18"/>
      <c r="G487" s="18"/>
      <c r="H487" s="18"/>
      <c r="I487" s="18"/>
      <c r="J487" s="18"/>
      <c r="K487" s="18"/>
      <c r="L487" s="18"/>
      <c r="M487" s="18"/>
      <c r="N487" s="18"/>
      <c r="O487" s="18"/>
    </row>
    <row r="488" spans="2:15" x14ac:dyDescent="0.2">
      <c r="B488" s="18"/>
      <c r="C488" s="18"/>
      <c r="D488" s="18"/>
      <c r="E488" s="18"/>
      <c r="F488" s="18"/>
      <c r="G488" s="18"/>
      <c r="H488" s="18"/>
      <c r="I488" s="18"/>
      <c r="J488" s="18"/>
      <c r="K488" s="18"/>
      <c r="L488" s="18"/>
      <c r="M488" s="18"/>
      <c r="N488" s="18"/>
      <c r="O488" s="18"/>
    </row>
    <row r="489" spans="2:15" x14ac:dyDescent="0.2">
      <c r="B489" s="18"/>
      <c r="C489" s="18"/>
      <c r="D489" s="18"/>
      <c r="E489" s="18"/>
      <c r="F489" s="18"/>
      <c r="G489" s="18"/>
      <c r="H489" s="18"/>
      <c r="I489" s="18"/>
      <c r="J489" s="18"/>
      <c r="K489" s="18"/>
      <c r="L489" s="18"/>
      <c r="M489" s="18"/>
      <c r="N489" s="18"/>
      <c r="O489" s="18"/>
    </row>
    <row r="490" spans="2:15" x14ac:dyDescent="0.2">
      <c r="B490" s="18"/>
      <c r="C490" s="18"/>
      <c r="D490" s="18"/>
      <c r="E490" s="18"/>
      <c r="F490" s="18"/>
      <c r="G490" s="18"/>
      <c r="H490" s="18"/>
      <c r="I490" s="18"/>
      <c r="J490" s="18"/>
      <c r="K490" s="18"/>
      <c r="L490" s="18"/>
      <c r="M490" s="18"/>
      <c r="N490" s="18"/>
      <c r="O490" s="18"/>
    </row>
    <row r="491" spans="2:15" x14ac:dyDescent="0.2">
      <c r="B491" s="18"/>
      <c r="C491" s="18"/>
      <c r="D491" s="18"/>
      <c r="E491" s="18"/>
      <c r="F491" s="18"/>
      <c r="G491" s="18"/>
      <c r="H491" s="18"/>
      <c r="I491" s="18"/>
      <c r="J491" s="18"/>
      <c r="K491" s="18"/>
      <c r="L491" s="18"/>
      <c r="M491" s="18"/>
      <c r="N491" s="18"/>
      <c r="O491" s="18"/>
    </row>
    <row r="492" spans="2:15" x14ac:dyDescent="0.2">
      <c r="B492" s="18"/>
      <c r="C492" s="18"/>
      <c r="D492" s="18"/>
      <c r="E492" s="18"/>
      <c r="F492" s="18"/>
      <c r="G492" s="18"/>
      <c r="H492" s="18"/>
      <c r="I492" s="18"/>
      <c r="J492" s="18"/>
      <c r="K492" s="18"/>
      <c r="L492" s="18"/>
      <c r="M492" s="18"/>
      <c r="N492" s="18"/>
      <c r="O492" s="18"/>
    </row>
    <row r="493" spans="2:15" x14ac:dyDescent="0.2">
      <c r="B493" s="18"/>
      <c r="C493" s="18"/>
      <c r="D493" s="18"/>
      <c r="E493" s="18"/>
      <c r="F493" s="18"/>
      <c r="G493" s="18"/>
      <c r="H493" s="18"/>
      <c r="I493" s="18"/>
      <c r="J493" s="18"/>
      <c r="K493" s="18"/>
      <c r="L493" s="18"/>
      <c r="M493" s="18"/>
      <c r="N493" s="18"/>
      <c r="O493" s="18"/>
    </row>
    <row r="494" spans="2:15" x14ac:dyDescent="0.2">
      <c r="B494" s="18"/>
      <c r="C494" s="18"/>
      <c r="D494" s="18"/>
      <c r="E494" s="18"/>
      <c r="F494" s="18"/>
      <c r="G494" s="18"/>
      <c r="H494" s="18"/>
      <c r="I494" s="18"/>
      <c r="J494" s="18"/>
      <c r="K494" s="18"/>
      <c r="L494" s="18"/>
      <c r="M494" s="18"/>
      <c r="N494" s="18"/>
      <c r="O494" s="18"/>
    </row>
    <row r="495" spans="2:15" x14ac:dyDescent="0.2">
      <c r="B495" s="18"/>
      <c r="C495" s="18"/>
      <c r="D495" s="18"/>
      <c r="E495" s="18"/>
      <c r="F495" s="18"/>
      <c r="G495" s="18"/>
      <c r="H495" s="18"/>
      <c r="I495" s="18"/>
      <c r="J495" s="18"/>
      <c r="K495" s="18"/>
      <c r="L495" s="18"/>
      <c r="M495" s="18"/>
      <c r="N495" s="18"/>
      <c r="O495" s="18"/>
    </row>
    <row r="496" spans="2:15" x14ac:dyDescent="0.2">
      <c r="B496" s="18"/>
      <c r="C496" s="18"/>
      <c r="D496" s="18"/>
      <c r="E496" s="18"/>
      <c r="F496" s="18"/>
      <c r="G496" s="18"/>
      <c r="H496" s="18"/>
      <c r="I496" s="18"/>
      <c r="J496" s="18"/>
      <c r="K496" s="18"/>
      <c r="L496" s="18"/>
      <c r="M496" s="18"/>
      <c r="N496" s="18"/>
      <c r="O496" s="18"/>
    </row>
    <row r="497" spans="2:15" x14ac:dyDescent="0.2">
      <c r="B497" s="18"/>
      <c r="C497" s="18"/>
      <c r="D497" s="18"/>
      <c r="E497" s="18"/>
      <c r="F497" s="18"/>
      <c r="G497" s="18"/>
      <c r="H497" s="18"/>
      <c r="I497" s="18"/>
      <c r="J497" s="18"/>
      <c r="K497" s="18"/>
      <c r="L497" s="18"/>
      <c r="M497" s="18"/>
      <c r="N497" s="18"/>
      <c r="O497" s="18"/>
    </row>
    <row r="498" spans="2:15" x14ac:dyDescent="0.2">
      <c r="B498" s="18"/>
      <c r="C498" s="18"/>
      <c r="D498" s="18"/>
      <c r="E498" s="18"/>
      <c r="F498" s="18"/>
      <c r="G498" s="18"/>
      <c r="H498" s="18"/>
      <c r="I498" s="18"/>
      <c r="J498" s="18"/>
      <c r="K498" s="18"/>
      <c r="L498" s="18"/>
      <c r="M498" s="18"/>
      <c r="N498" s="18"/>
      <c r="O498" s="18"/>
    </row>
    <row r="499" spans="2:15" x14ac:dyDescent="0.2">
      <c r="B499" s="18"/>
      <c r="C499" s="18"/>
      <c r="D499" s="18"/>
      <c r="E499" s="18"/>
      <c r="F499" s="18"/>
      <c r="G499" s="18"/>
      <c r="H499" s="18"/>
      <c r="I499" s="18"/>
      <c r="J499" s="18"/>
      <c r="K499" s="18"/>
      <c r="L499" s="18"/>
      <c r="M499" s="18"/>
      <c r="N499" s="18"/>
      <c r="O499" s="18"/>
    </row>
    <row r="500" spans="2:15" x14ac:dyDescent="0.2">
      <c r="B500" s="18"/>
      <c r="C500" s="18"/>
      <c r="D500" s="18"/>
      <c r="E500" s="18"/>
      <c r="F500" s="18"/>
      <c r="G500" s="18"/>
      <c r="H500" s="18"/>
      <c r="I500" s="18"/>
      <c r="J500" s="18"/>
      <c r="K500" s="18"/>
      <c r="L500" s="18"/>
      <c r="M500" s="18"/>
      <c r="N500" s="18"/>
      <c r="O500" s="18"/>
    </row>
    <row r="501" spans="2:15" x14ac:dyDescent="0.2">
      <c r="B501" s="18"/>
      <c r="C501" s="18"/>
      <c r="D501" s="18"/>
      <c r="E501" s="18"/>
      <c r="F501" s="18"/>
      <c r="G501" s="18"/>
      <c r="H501" s="18"/>
      <c r="I501" s="18"/>
      <c r="J501" s="18"/>
      <c r="K501" s="18"/>
      <c r="L501" s="18"/>
      <c r="M501" s="18"/>
      <c r="N501" s="18"/>
      <c r="O501" s="18"/>
    </row>
    <row r="502" spans="2:15" x14ac:dyDescent="0.2">
      <c r="B502" s="18"/>
      <c r="C502" s="18"/>
      <c r="D502" s="18"/>
      <c r="E502" s="18"/>
      <c r="F502" s="18"/>
      <c r="G502" s="18"/>
      <c r="H502" s="18"/>
      <c r="I502" s="18"/>
      <c r="J502" s="18"/>
      <c r="K502" s="18"/>
      <c r="L502" s="18"/>
      <c r="M502" s="18"/>
      <c r="N502" s="18"/>
      <c r="O502" s="18"/>
    </row>
    <row r="503" spans="2:15" x14ac:dyDescent="0.2">
      <c r="B503" s="18"/>
      <c r="C503" s="18"/>
      <c r="D503" s="18"/>
      <c r="E503" s="18"/>
      <c r="F503" s="18"/>
      <c r="G503" s="18"/>
      <c r="H503" s="18"/>
      <c r="I503" s="18"/>
      <c r="J503" s="18"/>
      <c r="K503" s="18"/>
      <c r="L503" s="18"/>
      <c r="M503" s="18"/>
      <c r="N503" s="18"/>
      <c r="O503" s="18"/>
    </row>
    <row r="504" spans="2:15" x14ac:dyDescent="0.2">
      <c r="B504" s="18"/>
      <c r="C504" s="18"/>
      <c r="D504" s="18"/>
      <c r="E504" s="18"/>
      <c r="F504" s="18"/>
      <c r="G504" s="18"/>
      <c r="H504" s="18"/>
      <c r="I504" s="18"/>
      <c r="J504" s="18"/>
      <c r="K504" s="18"/>
      <c r="L504" s="18"/>
      <c r="M504" s="18"/>
      <c r="N504" s="18"/>
      <c r="O504" s="18"/>
    </row>
    <row r="505" spans="2:15" x14ac:dyDescent="0.2">
      <c r="B505" s="18"/>
      <c r="C505" s="18"/>
      <c r="D505" s="18"/>
      <c r="E505" s="18"/>
      <c r="F505" s="18"/>
      <c r="G505" s="18"/>
      <c r="H505" s="18"/>
      <c r="I505" s="18"/>
      <c r="J505" s="18"/>
      <c r="K505" s="18"/>
      <c r="L505" s="18"/>
      <c r="M505" s="18"/>
      <c r="N505" s="18"/>
      <c r="O505" s="18"/>
    </row>
    <row r="506" spans="2:15" x14ac:dyDescent="0.2">
      <c r="B506" s="18"/>
      <c r="C506" s="18"/>
      <c r="D506" s="18"/>
      <c r="E506" s="18"/>
      <c r="F506" s="18"/>
      <c r="G506" s="18"/>
      <c r="H506" s="18"/>
      <c r="I506" s="18"/>
      <c r="J506" s="18"/>
      <c r="K506" s="18"/>
      <c r="L506" s="18"/>
      <c r="M506" s="18"/>
      <c r="N506" s="18"/>
      <c r="O506" s="18"/>
    </row>
    <row r="507" spans="2:15" x14ac:dyDescent="0.2">
      <c r="B507" s="18"/>
      <c r="C507" s="18"/>
      <c r="D507" s="18"/>
      <c r="E507" s="18"/>
      <c r="F507" s="18"/>
      <c r="G507" s="18"/>
      <c r="H507" s="18"/>
      <c r="I507" s="18"/>
      <c r="J507" s="18"/>
      <c r="K507" s="18"/>
      <c r="L507" s="18"/>
      <c r="M507" s="18"/>
      <c r="N507" s="18"/>
      <c r="O507" s="18"/>
    </row>
  </sheetData>
  <mergeCells count="19">
    <mergeCell ref="B9:B12"/>
    <mergeCell ref="D9:M9"/>
    <mergeCell ref="D10:M10"/>
    <mergeCell ref="D11:M11"/>
    <mergeCell ref="D12:M12"/>
    <mergeCell ref="A1:N1"/>
    <mergeCell ref="A2:N2"/>
    <mergeCell ref="D4:M4"/>
    <mergeCell ref="D5:M5"/>
    <mergeCell ref="D6:M6"/>
    <mergeCell ref="C27:M27"/>
    <mergeCell ref="C32:M32"/>
    <mergeCell ref="B13:B18"/>
    <mergeCell ref="D13:M13"/>
    <mergeCell ref="D14:M14"/>
    <mergeCell ref="D15:M15"/>
    <mergeCell ref="D16:M16"/>
    <mergeCell ref="D18:M18"/>
    <mergeCell ref="D17:L17"/>
  </mergeCells>
  <pageMargins left="0.25" right="0.25" top="0.5" bottom="0.5" header="0.3" footer="0.3"/>
  <pageSetup orientation="landscape" horizontalDpi="1200" verticalDpi="1200" r:id="rId1"/>
  <headerFooter>
    <oddFooter>Page &amp;P&amp;R&amp;F</oddFooter>
  </headerFooter>
  <rowBreaks count="1" manualBreakCount="1">
    <brk id="27"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93"/>
  <sheetViews>
    <sheetView topLeftCell="A130" workbookViewId="0">
      <selection activeCell="A144" sqref="A144:J153"/>
    </sheetView>
  </sheetViews>
  <sheetFormatPr defaultRowHeight="15" x14ac:dyDescent="0.25"/>
  <cols>
    <col min="1" max="1" width="39.85546875" customWidth="1"/>
    <col min="2" max="2" width="17.140625" customWidth="1"/>
    <col min="3" max="3" width="32.42578125" customWidth="1"/>
    <col min="6" max="6" width="23" bestFit="1" customWidth="1"/>
  </cols>
  <sheetData>
    <row r="1" spans="1:6" x14ac:dyDescent="0.25">
      <c r="A1" s="219" t="s">
        <v>377</v>
      </c>
    </row>
    <row r="2" spans="1:6" x14ac:dyDescent="0.25">
      <c r="A2" t="s">
        <v>378</v>
      </c>
      <c r="C2" t="s">
        <v>379</v>
      </c>
      <c r="D2" t="s">
        <v>380</v>
      </c>
    </row>
    <row r="3" spans="1:6" ht="30" x14ac:dyDescent="0.25">
      <c r="A3" t="s">
        <v>381</v>
      </c>
      <c r="C3" s="267" t="s">
        <v>266</v>
      </c>
      <c r="E3" t="s">
        <v>382</v>
      </c>
      <c r="F3" s="268">
        <v>42417.626747685186</v>
      </c>
    </row>
    <row r="4" spans="1:6" x14ac:dyDescent="0.25">
      <c r="A4" t="s">
        <v>383</v>
      </c>
    </row>
    <row r="5" spans="1:6" x14ac:dyDescent="0.25">
      <c r="A5" t="s">
        <v>384</v>
      </c>
    </row>
    <row r="6" spans="1:6" x14ac:dyDescent="0.25">
      <c r="A6" t="s">
        <v>385</v>
      </c>
    </row>
    <row r="7" spans="1:6" x14ac:dyDescent="0.25">
      <c r="A7" t="s">
        <v>386</v>
      </c>
    </row>
    <row r="8" spans="1:6" x14ac:dyDescent="0.25">
      <c r="A8" t="s">
        <v>387</v>
      </c>
    </row>
    <row r="9" spans="1:6" x14ac:dyDescent="0.25">
      <c r="A9" t="s">
        <v>388</v>
      </c>
    </row>
    <row r="10" spans="1:6" x14ac:dyDescent="0.25">
      <c r="A10" t="s">
        <v>389</v>
      </c>
    </row>
    <row r="12" spans="1:6" x14ac:dyDescent="0.25">
      <c r="A12" t="s">
        <v>390</v>
      </c>
    </row>
    <row r="14" spans="1:6" x14ac:dyDescent="0.25">
      <c r="A14" t="s">
        <v>391</v>
      </c>
    </row>
    <row r="15" spans="1:6" x14ac:dyDescent="0.25">
      <c r="A15" t="s">
        <v>392</v>
      </c>
    </row>
    <row r="16" spans="1:6" ht="60" x14ac:dyDescent="0.25">
      <c r="A16" s="267" t="s">
        <v>267</v>
      </c>
    </row>
    <row r="17" spans="1:4" ht="255" x14ac:dyDescent="0.25">
      <c r="A17" s="267" t="s">
        <v>517</v>
      </c>
    </row>
    <row r="18" spans="1:4" x14ac:dyDescent="0.25">
      <c r="A18" t="s">
        <v>393</v>
      </c>
    </row>
    <row r="19" spans="1:4" x14ac:dyDescent="0.25">
      <c r="A19" t="s">
        <v>394</v>
      </c>
      <c r="B19" t="s">
        <v>395</v>
      </c>
    </row>
    <row r="20" spans="1:4" x14ac:dyDescent="0.25">
      <c r="A20" t="s">
        <v>395</v>
      </c>
    </row>
    <row r="22" spans="1:4" x14ac:dyDescent="0.25">
      <c r="A22" t="s">
        <v>396</v>
      </c>
    </row>
    <row r="24" spans="1:4" x14ac:dyDescent="0.25">
      <c r="A24" t="s">
        <v>397</v>
      </c>
    </row>
    <row r="25" spans="1:4" x14ac:dyDescent="0.25">
      <c r="A25" t="s">
        <v>398</v>
      </c>
      <c r="B25" s="267">
        <v>2000</v>
      </c>
      <c r="C25" t="s">
        <v>399</v>
      </c>
      <c r="D25">
        <v>0</v>
      </c>
    </row>
    <row r="26" spans="1:4" x14ac:dyDescent="0.25">
      <c r="A26" t="s">
        <v>397</v>
      </c>
    </row>
    <row r="27" spans="1:4" x14ac:dyDescent="0.25">
      <c r="A27" t="s">
        <v>400</v>
      </c>
    </row>
    <row r="28" spans="1:4" x14ac:dyDescent="0.25">
      <c r="A28" t="s">
        <v>401</v>
      </c>
    </row>
    <row r="29" spans="1:4" x14ac:dyDescent="0.25">
      <c r="A29" t="s">
        <v>402</v>
      </c>
    </row>
    <row r="30" spans="1:4" x14ac:dyDescent="0.25">
      <c r="A30" t="s">
        <v>403</v>
      </c>
    </row>
    <row r="31" spans="1:4" x14ac:dyDescent="0.25">
      <c r="A31" s="267" t="s">
        <v>227</v>
      </c>
    </row>
    <row r="32" spans="1:4" x14ac:dyDescent="0.25">
      <c r="A32" s="267"/>
    </row>
    <row r="33" spans="1:2" x14ac:dyDescent="0.25">
      <c r="A33" t="s">
        <v>404</v>
      </c>
    </row>
    <row r="34" spans="1:2" x14ac:dyDescent="0.25">
      <c r="A34" t="s">
        <v>405</v>
      </c>
    </row>
    <row r="36" spans="1:2" x14ac:dyDescent="0.25">
      <c r="A36" t="s">
        <v>406</v>
      </c>
    </row>
    <row r="38" spans="1:2" x14ac:dyDescent="0.25">
      <c r="A38" t="s">
        <v>407</v>
      </c>
    </row>
    <row r="40" spans="1:2" x14ac:dyDescent="0.25">
      <c r="A40" t="s">
        <v>408</v>
      </c>
      <c r="B40" t="s">
        <v>409</v>
      </c>
    </row>
    <row r="41" spans="1:2" x14ac:dyDescent="0.25">
      <c r="A41" t="s">
        <v>410</v>
      </c>
    </row>
    <row r="43" spans="1:2" x14ac:dyDescent="0.25">
      <c r="A43" t="s">
        <v>411</v>
      </c>
    </row>
    <row r="44" spans="1:2" x14ac:dyDescent="0.25">
      <c r="A44" t="s">
        <v>412</v>
      </c>
    </row>
    <row r="46" spans="1:2" x14ac:dyDescent="0.25">
      <c r="A46" t="s">
        <v>413</v>
      </c>
    </row>
    <row r="47" spans="1:2" x14ac:dyDescent="0.25">
      <c r="A47" t="s">
        <v>414</v>
      </c>
    </row>
    <row r="48" spans="1:2" x14ac:dyDescent="0.25">
      <c r="A48" t="s">
        <v>415</v>
      </c>
    </row>
    <row r="49" spans="1:1" x14ac:dyDescent="0.25">
      <c r="A49" s="219" t="s">
        <v>416</v>
      </c>
    </row>
    <row r="50" spans="1:1" x14ac:dyDescent="0.25">
      <c r="A50" s="267" t="s">
        <v>91</v>
      </c>
    </row>
    <row r="51" spans="1:1" x14ac:dyDescent="0.25">
      <c r="A51" s="267" t="s">
        <v>97</v>
      </c>
    </row>
    <row r="52" spans="1:1" x14ac:dyDescent="0.25">
      <c r="A52" t="s">
        <v>417</v>
      </c>
    </row>
    <row r="53" spans="1:1" x14ac:dyDescent="0.25">
      <c r="A53" s="219" t="s">
        <v>418</v>
      </c>
    </row>
    <row r="55" spans="1:1" x14ac:dyDescent="0.25">
      <c r="A55" s="219" t="s">
        <v>419</v>
      </c>
    </row>
    <row r="57" spans="1:1" x14ac:dyDescent="0.25">
      <c r="A57" s="219" t="s">
        <v>420</v>
      </c>
    </row>
    <row r="59" spans="1:1" x14ac:dyDescent="0.25">
      <c r="A59" t="s">
        <v>421</v>
      </c>
    </row>
    <row r="61" spans="1:1" x14ac:dyDescent="0.25">
      <c r="A61" t="s">
        <v>422</v>
      </c>
    </row>
    <row r="62" spans="1:1" x14ac:dyDescent="0.25">
      <c r="A62" t="s">
        <v>423</v>
      </c>
    </row>
    <row r="64" spans="1:1" x14ac:dyDescent="0.25">
      <c r="A64" t="s">
        <v>424</v>
      </c>
    </row>
    <row r="66" spans="1:3" x14ac:dyDescent="0.25">
      <c r="A66" t="s">
        <v>425</v>
      </c>
    </row>
    <row r="68" spans="1:3" x14ac:dyDescent="0.25">
      <c r="A68" t="s">
        <v>426</v>
      </c>
    </row>
    <row r="70" spans="1:3" x14ac:dyDescent="0.25">
      <c r="A70" t="s">
        <v>427</v>
      </c>
    </row>
    <row r="72" spans="1:3" x14ac:dyDescent="0.25">
      <c r="A72" t="s">
        <v>428</v>
      </c>
    </row>
    <row r="74" spans="1:3" x14ac:dyDescent="0.25">
      <c r="A74" t="s">
        <v>429</v>
      </c>
    </row>
    <row r="76" spans="1:3" x14ac:dyDescent="0.25">
      <c r="A76" t="s">
        <v>430</v>
      </c>
    </row>
    <row r="78" spans="1:3" x14ac:dyDescent="0.25">
      <c r="A78" t="s">
        <v>431</v>
      </c>
      <c r="B78" s="269">
        <v>0</v>
      </c>
      <c r="C78" t="s">
        <v>432</v>
      </c>
    </row>
    <row r="80" spans="1:3" x14ac:dyDescent="0.25">
      <c r="A80" t="s">
        <v>433</v>
      </c>
    </row>
    <row r="82" spans="1:6" x14ac:dyDescent="0.25">
      <c r="A82" t="s">
        <v>434</v>
      </c>
    </row>
    <row r="84" spans="1:6" x14ac:dyDescent="0.25">
      <c r="A84" t="s">
        <v>435</v>
      </c>
    </row>
    <row r="86" spans="1:6" x14ac:dyDescent="0.25">
      <c r="A86" t="s">
        <v>436</v>
      </c>
    </row>
    <row r="88" spans="1:6" x14ac:dyDescent="0.25">
      <c r="A88" t="s">
        <v>85</v>
      </c>
    </row>
    <row r="89" spans="1:6" x14ac:dyDescent="0.25">
      <c r="A89" t="s">
        <v>437</v>
      </c>
    </row>
    <row r="91" spans="1:6" x14ac:dyDescent="0.25">
      <c r="A91" t="s">
        <v>438</v>
      </c>
    </row>
    <row r="92" spans="1:6" x14ac:dyDescent="0.25">
      <c r="A92" t="s">
        <v>439</v>
      </c>
    </row>
    <row r="94" spans="1:6" x14ac:dyDescent="0.25">
      <c r="A94" t="s">
        <v>440</v>
      </c>
    </row>
    <row r="95" spans="1:6" x14ac:dyDescent="0.25">
      <c r="A95" t="s">
        <v>441</v>
      </c>
      <c r="B95" t="s">
        <v>442</v>
      </c>
      <c r="C95" t="s">
        <v>443</v>
      </c>
      <c r="D95" t="s">
        <v>444</v>
      </c>
      <c r="E95" t="s">
        <v>445</v>
      </c>
      <c r="F95" t="s">
        <v>446</v>
      </c>
    </row>
    <row r="96" spans="1:6" x14ac:dyDescent="0.25">
      <c r="A96" t="s">
        <v>447</v>
      </c>
    </row>
    <row r="97" spans="1:1" x14ac:dyDescent="0.25">
      <c r="A97" t="s">
        <v>448</v>
      </c>
    </row>
    <row r="98" spans="1:1" x14ac:dyDescent="0.25">
      <c r="A98" t="s">
        <v>449</v>
      </c>
    </row>
    <row r="100" spans="1:1" x14ac:dyDescent="0.25">
      <c r="A100" t="s">
        <v>450</v>
      </c>
    </row>
    <row r="102" spans="1:1" x14ac:dyDescent="0.25">
      <c r="A102" t="s">
        <v>451</v>
      </c>
    </row>
    <row r="104" spans="1:1" x14ac:dyDescent="0.25">
      <c r="A104" s="219" t="s">
        <v>452</v>
      </c>
    </row>
    <row r="105" spans="1:1" x14ac:dyDescent="0.25">
      <c r="A105" s="219" t="s">
        <v>452</v>
      </c>
    </row>
    <row r="107" spans="1:1" x14ac:dyDescent="0.25">
      <c r="A107" t="s">
        <v>453</v>
      </c>
    </row>
    <row r="108" spans="1:1" x14ac:dyDescent="0.25">
      <c r="A108" t="s">
        <v>453</v>
      </c>
    </row>
    <row r="109" spans="1:1" x14ac:dyDescent="0.25">
      <c r="A109" s="219" t="s">
        <v>454</v>
      </c>
    </row>
    <row r="110" spans="1:1" x14ac:dyDescent="0.25">
      <c r="A110" t="s">
        <v>455</v>
      </c>
    </row>
    <row r="112" spans="1:1" x14ac:dyDescent="0.25">
      <c r="A112" t="s">
        <v>456</v>
      </c>
    </row>
    <row r="113" spans="1:10" x14ac:dyDescent="0.25">
      <c r="A113" t="s">
        <v>457</v>
      </c>
      <c r="B113" t="s">
        <v>458</v>
      </c>
    </row>
    <row r="114" spans="1:10" x14ac:dyDescent="0.25">
      <c r="A114" s="219" t="s">
        <v>459</v>
      </c>
    </row>
    <row r="115" spans="1:10" x14ac:dyDescent="0.25">
      <c r="A115" t="s">
        <v>460</v>
      </c>
    </row>
    <row r="116" spans="1:10" x14ac:dyDescent="0.25">
      <c r="A116" t="s">
        <v>461</v>
      </c>
    </row>
    <row r="117" spans="1:10" x14ac:dyDescent="0.25">
      <c r="A117" t="s">
        <v>462</v>
      </c>
    </row>
    <row r="119" spans="1:10" x14ac:dyDescent="0.25">
      <c r="A119" t="s">
        <v>128</v>
      </c>
      <c r="B119" t="s">
        <v>230</v>
      </c>
    </row>
    <row r="120" spans="1:10" x14ac:dyDescent="0.25">
      <c r="A120" t="s">
        <v>463</v>
      </c>
      <c r="B120" s="219" t="s">
        <v>464</v>
      </c>
    </row>
    <row r="121" spans="1:10" x14ac:dyDescent="0.25">
      <c r="A121" t="s">
        <v>465</v>
      </c>
    </row>
    <row r="123" spans="1:10" x14ac:dyDescent="0.25">
      <c r="A123" t="s">
        <v>466</v>
      </c>
    </row>
    <row r="124" spans="1:10" x14ac:dyDescent="0.25">
      <c r="A124" t="s">
        <v>69</v>
      </c>
    </row>
    <row r="125" spans="1:10" x14ac:dyDescent="0.25">
      <c r="A125" t="s">
        <v>69</v>
      </c>
      <c r="B125" t="s">
        <v>58</v>
      </c>
      <c r="C125" t="s">
        <v>59</v>
      </c>
      <c r="D125" t="s">
        <v>467</v>
      </c>
      <c r="E125" t="s">
        <v>468</v>
      </c>
      <c r="F125" t="s">
        <v>469</v>
      </c>
      <c r="G125" t="s">
        <v>470</v>
      </c>
    </row>
    <row r="126" spans="1:10" x14ac:dyDescent="0.25">
      <c r="A126" s="270" t="s">
        <v>232</v>
      </c>
      <c r="B126" s="270"/>
      <c r="C126" s="270">
        <v>322.89999999999998</v>
      </c>
      <c r="D126" s="270">
        <v>191</v>
      </c>
      <c r="E126" s="270">
        <v>553</v>
      </c>
      <c r="F126" s="271">
        <v>0</v>
      </c>
      <c r="G126" s="270" t="s">
        <v>340</v>
      </c>
      <c r="H126" s="270"/>
      <c r="I126" s="270"/>
      <c r="J126" s="270"/>
    </row>
    <row r="127" spans="1:10" x14ac:dyDescent="0.25">
      <c r="A127" s="270" t="s">
        <v>341</v>
      </c>
      <c r="B127" s="270"/>
      <c r="C127" s="270">
        <v>4.33</v>
      </c>
      <c r="D127" s="270">
        <v>2.17</v>
      </c>
      <c r="E127" s="270">
        <v>8.66</v>
      </c>
      <c r="F127" s="271">
        <v>0</v>
      </c>
      <c r="G127" s="270" t="s">
        <v>342</v>
      </c>
      <c r="H127" s="270"/>
      <c r="I127" s="270"/>
      <c r="J127" s="270"/>
    </row>
    <row r="128" spans="1:10" x14ac:dyDescent="0.25">
      <c r="A128" s="270" t="s">
        <v>343</v>
      </c>
      <c r="B128" s="270"/>
      <c r="C128" s="270">
        <v>9.8529999999999998</v>
      </c>
      <c r="D128" s="270">
        <v>6.54</v>
      </c>
      <c r="E128" s="270">
        <v>16.11</v>
      </c>
      <c r="F128" s="271">
        <v>0</v>
      </c>
      <c r="G128" s="270" t="s">
        <v>344</v>
      </c>
      <c r="H128" s="270"/>
      <c r="I128" s="270"/>
      <c r="J128" s="270"/>
    </row>
    <row r="129" spans="1:10" x14ac:dyDescent="0.25">
      <c r="A129" s="270" t="s">
        <v>345</v>
      </c>
      <c r="B129" s="270"/>
      <c r="C129" s="270">
        <v>1.3</v>
      </c>
      <c r="D129" s="270">
        <v>0.6</v>
      </c>
      <c r="E129" s="270">
        <v>2.4</v>
      </c>
      <c r="F129" s="271">
        <v>0</v>
      </c>
      <c r="G129" s="270" t="s">
        <v>346</v>
      </c>
      <c r="H129" s="270"/>
      <c r="I129" s="270"/>
      <c r="J129" s="270"/>
    </row>
    <row r="130" spans="1:10" x14ac:dyDescent="0.25">
      <c r="A130" s="270" t="s">
        <v>347</v>
      </c>
      <c r="B130" s="270"/>
      <c r="C130" s="270">
        <v>0.19500000000000001</v>
      </c>
      <c r="D130" s="270">
        <v>8.8999999999999996E-2</v>
      </c>
      <c r="E130" s="270">
        <v>0.42399999999999999</v>
      </c>
      <c r="F130" s="271">
        <v>0</v>
      </c>
      <c r="G130" s="270" t="s">
        <v>348</v>
      </c>
      <c r="H130" s="270"/>
      <c r="I130" s="270"/>
      <c r="J130" s="270"/>
    </row>
    <row r="131" spans="1:10" x14ac:dyDescent="0.25">
      <c r="A131" s="270" t="s">
        <v>314</v>
      </c>
      <c r="B131" s="270"/>
      <c r="C131" s="270">
        <v>0.27100000000000002</v>
      </c>
      <c r="D131" s="270">
        <v>0.17</v>
      </c>
      <c r="E131" s="270">
        <v>0.44</v>
      </c>
      <c r="F131" s="271">
        <v>0</v>
      </c>
      <c r="G131" s="270" t="s">
        <v>349</v>
      </c>
      <c r="H131" s="270"/>
      <c r="I131" s="270"/>
      <c r="J131" s="270"/>
    </row>
    <row r="132" spans="1:10" x14ac:dyDescent="0.25">
      <c r="A132" s="270" t="s">
        <v>350</v>
      </c>
      <c r="B132" s="270"/>
      <c r="C132" s="270">
        <v>0.47199999999999998</v>
      </c>
      <c r="D132" s="270">
        <v>0.31</v>
      </c>
      <c r="E132" s="270">
        <v>0.71</v>
      </c>
      <c r="F132" s="271">
        <v>0</v>
      </c>
      <c r="G132" s="270" t="s">
        <v>351</v>
      </c>
      <c r="H132" s="270"/>
      <c r="I132" s="270"/>
      <c r="J132" s="270"/>
    </row>
    <row r="133" spans="1:10" x14ac:dyDescent="0.25">
      <c r="A133" s="270" t="s">
        <v>352</v>
      </c>
      <c r="B133" s="270"/>
      <c r="C133" s="270">
        <v>0.35299999999999998</v>
      </c>
      <c r="D133" s="270">
        <v>0.21</v>
      </c>
      <c r="E133" s="270">
        <v>0.56999999999999995</v>
      </c>
      <c r="F133" s="271">
        <v>0</v>
      </c>
      <c r="G133" s="270" t="s">
        <v>353</v>
      </c>
      <c r="H133" s="270"/>
      <c r="I133" s="270"/>
      <c r="J133" s="270"/>
    </row>
    <row r="134" spans="1:10" x14ac:dyDescent="0.25">
      <c r="A134" s="270" t="s">
        <v>354</v>
      </c>
      <c r="B134" s="270"/>
      <c r="C134" s="270">
        <v>0.75</v>
      </c>
      <c r="D134" s="270">
        <v>0.26</v>
      </c>
      <c r="E134" s="270">
        <v>2.31</v>
      </c>
      <c r="F134" s="271">
        <v>0</v>
      </c>
      <c r="G134" s="270" t="s">
        <v>355</v>
      </c>
      <c r="H134" s="270"/>
      <c r="I134" s="270"/>
      <c r="J134" s="270"/>
    </row>
    <row r="135" spans="1:10" x14ac:dyDescent="0.25">
      <c r="A135" s="270" t="s">
        <v>356</v>
      </c>
      <c r="B135" s="270"/>
      <c r="C135" s="270">
        <v>0.12</v>
      </c>
      <c r="D135" s="270">
        <v>0.12</v>
      </c>
      <c r="E135" s="270">
        <v>0.12</v>
      </c>
      <c r="F135" s="271">
        <v>0</v>
      </c>
      <c r="G135" s="270" t="s">
        <v>357</v>
      </c>
      <c r="H135" s="270"/>
      <c r="I135" s="270"/>
      <c r="J135" s="270"/>
    </row>
    <row r="136" spans="1:10" x14ac:dyDescent="0.25">
      <c r="A136" s="270" t="s">
        <v>245</v>
      </c>
      <c r="B136" s="270"/>
      <c r="C136" s="270">
        <v>0.03</v>
      </c>
      <c r="D136" s="270"/>
      <c r="E136" s="270"/>
      <c r="F136" s="271">
        <v>0</v>
      </c>
      <c r="G136" s="270" t="s">
        <v>263</v>
      </c>
      <c r="H136" s="270"/>
      <c r="I136" s="270"/>
      <c r="J136" s="270"/>
    </row>
    <row r="137" spans="1:10" x14ac:dyDescent="0.25">
      <c r="A137" s="270" t="s">
        <v>246</v>
      </c>
      <c r="B137" s="270"/>
      <c r="C137" s="270">
        <v>5.0000000000000001E-3</v>
      </c>
      <c r="D137" s="270"/>
      <c r="E137" s="270"/>
      <c r="F137" s="271">
        <v>0</v>
      </c>
      <c r="G137" s="270" t="s">
        <v>264</v>
      </c>
      <c r="H137" s="270"/>
      <c r="I137" s="270"/>
      <c r="J137" s="270"/>
    </row>
    <row r="138" spans="1:10" x14ac:dyDescent="0.25">
      <c r="A138" s="270" t="s">
        <v>247</v>
      </c>
      <c r="B138" s="270" t="s">
        <v>249</v>
      </c>
      <c r="C138" s="270">
        <v>0.17174499999999998</v>
      </c>
      <c r="D138" s="270"/>
      <c r="E138" s="270"/>
      <c r="F138" s="271">
        <v>0</v>
      </c>
      <c r="G138" s="270" t="s">
        <v>358</v>
      </c>
      <c r="H138" s="270"/>
      <c r="I138" s="270"/>
      <c r="J138" s="270"/>
    </row>
    <row r="139" spans="1:10" x14ac:dyDescent="0.25">
      <c r="A139" s="270" t="s">
        <v>359</v>
      </c>
      <c r="B139" s="270" t="s">
        <v>518</v>
      </c>
      <c r="C139" s="270">
        <v>14.302999999999999</v>
      </c>
      <c r="D139" s="270"/>
      <c r="E139" s="270"/>
      <c r="F139" s="271">
        <v>0</v>
      </c>
      <c r="G139" s="270" t="s">
        <v>360</v>
      </c>
      <c r="H139" s="270"/>
      <c r="I139" s="270"/>
      <c r="J139" s="270"/>
    </row>
    <row r="140" spans="1:10" x14ac:dyDescent="0.25">
      <c r="A140" s="270" t="s">
        <v>361</v>
      </c>
      <c r="B140" s="270" t="s">
        <v>519</v>
      </c>
      <c r="C140" s="270">
        <v>3.3410000000000002</v>
      </c>
      <c r="D140" s="270"/>
      <c r="E140" s="270"/>
      <c r="F140" s="271">
        <v>0</v>
      </c>
      <c r="G140" s="270" t="s">
        <v>362</v>
      </c>
      <c r="H140" s="270"/>
      <c r="I140" s="270"/>
      <c r="J140" s="270"/>
    </row>
    <row r="141" spans="1:10" x14ac:dyDescent="0.25">
      <c r="A141" t="s">
        <v>85</v>
      </c>
      <c r="B141" s="270" t="s">
        <v>93</v>
      </c>
    </row>
    <row r="142" spans="1:10" x14ac:dyDescent="0.25">
      <c r="A142" t="s">
        <v>472</v>
      </c>
    </row>
    <row r="143" spans="1:10" x14ac:dyDescent="0.25">
      <c r="A143" s="219" t="s">
        <v>69</v>
      </c>
      <c r="B143" t="s">
        <v>219</v>
      </c>
      <c r="C143" t="s">
        <v>473</v>
      </c>
      <c r="D143" t="s">
        <v>77</v>
      </c>
      <c r="E143" t="s">
        <v>76</v>
      </c>
      <c r="F143" t="s">
        <v>62</v>
      </c>
      <c r="G143" t="s">
        <v>474</v>
      </c>
      <c r="H143" t="s">
        <v>469</v>
      </c>
      <c r="I143" t="s">
        <v>75</v>
      </c>
      <c r="J143" t="s">
        <v>475</v>
      </c>
    </row>
    <row r="144" spans="1:10" x14ac:dyDescent="0.25">
      <c r="A144" s="270" t="s">
        <v>232</v>
      </c>
      <c r="B144" s="270" t="s">
        <v>270</v>
      </c>
      <c r="C144" s="270"/>
      <c r="D144" s="270">
        <v>322.89999999999998</v>
      </c>
      <c r="E144" s="270">
        <v>1</v>
      </c>
      <c r="F144" s="270" t="s">
        <v>223</v>
      </c>
      <c r="G144" s="270" t="s">
        <v>90</v>
      </c>
      <c r="H144" s="271">
        <v>0</v>
      </c>
      <c r="I144" s="270" t="s">
        <v>99</v>
      </c>
      <c r="J144" s="270" t="s">
        <v>374</v>
      </c>
    </row>
    <row r="145" spans="1:10" x14ac:dyDescent="0.25">
      <c r="A145" s="270" t="s">
        <v>343</v>
      </c>
      <c r="B145" s="270" t="s">
        <v>271</v>
      </c>
      <c r="C145" s="270"/>
      <c r="D145" s="270">
        <v>9.8529999999999998</v>
      </c>
      <c r="E145" s="270">
        <v>1</v>
      </c>
      <c r="F145" s="270" t="s">
        <v>41</v>
      </c>
      <c r="G145" s="270" t="s">
        <v>90</v>
      </c>
      <c r="H145" s="271">
        <v>0</v>
      </c>
      <c r="I145" s="270" t="s">
        <v>99</v>
      </c>
      <c r="J145" s="270" t="s">
        <v>374</v>
      </c>
    </row>
    <row r="146" spans="1:10" x14ac:dyDescent="0.25">
      <c r="A146" s="270" t="s">
        <v>341</v>
      </c>
      <c r="B146" s="270" t="s">
        <v>375</v>
      </c>
      <c r="C146" s="270"/>
      <c r="D146" s="270">
        <v>4.33</v>
      </c>
      <c r="E146" s="270">
        <v>1</v>
      </c>
      <c r="F146" s="270" t="s">
        <v>41</v>
      </c>
      <c r="G146" s="270" t="s">
        <v>90</v>
      </c>
      <c r="H146" s="271">
        <v>0</v>
      </c>
      <c r="I146" s="270" t="s">
        <v>99</v>
      </c>
      <c r="J146" s="270" t="s">
        <v>374</v>
      </c>
    </row>
    <row r="147" spans="1:10" x14ac:dyDescent="0.25">
      <c r="A147" s="270" t="s">
        <v>345</v>
      </c>
      <c r="B147" s="270" t="s">
        <v>365</v>
      </c>
      <c r="C147" s="270"/>
      <c r="D147" s="270">
        <v>1.3</v>
      </c>
      <c r="E147" s="270">
        <v>1</v>
      </c>
      <c r="F147" s="270" t="s">
        <v>41</v>
      </c>
      <c r="G147" s="270" t="s">
        <v>90</v>
      </c>
      <c r="H147" s="271">
        <v>0</v>
      </c>
      <c r="I147" s="270" t="s">
        <v>99</v>
      </c>
      <c r="J147" s="270" t="s">
        <v>374</v>
      </c>
    </row>
    <row r="148" spans="1:10" x14ac:dyDescent="0.25">
      <c r="A148" s="270" t="s">
        <v>347</v>
      </c>
      <c r="B148" s="270" t="s">
        <v>366</v>
      </c>
      <c r="C148" s="270"/>
      <c r="D148" s="270">
        <v>0.19500000000000001</v>
      </c>
      <c r="E148" s="270">
        <v>1</v>
      </c>
      <c r="F148" s="270" t="s">
        <v>41</v>
      </c>
      <c r="G148" s="270" t="s">
        <v>90</v>
      </c>
      <c r="H148" s="271">
        <v>0</v>
      </c>
      <c r="I148" s="270" t="s">
        <v>99</v>
      </c>
      <c r="J148" s="270" t="s">
        <v>374</v>
      </c>
    </row>
    <row r="149" spans="1:10" x14ac:dyDescent="0.25">
      <c r="A149" s="270" t="s">
        <v>314</v>
      </c>
      <c r="B149" s="270" t="s">
        <v>367</v>
      </c>
      <c r="C149" s="270"/>
      <c r="D149" s="270">
        <v>0.27100000000000002</v>
      </c>
      <c r="E149" s="270">
        <v>1</v>
      </c>
      <c r="F149" s="270" t="s">
        <v>41</v>
      </c>
      <c r="G149" s="270" t="s">
        <v>90</v>
      </c>
      <c r="H149" s="271">
        <v>0</v>
      </c>
      <c r="I149" s="270" t="s">
        <v>99</v>
      </c>
      <c r="J149" s="270" t="s">
        <v>374</v>
      </c>
    </row>
    <row r="150" spans="1:10" x14ac:dyDescent="0.25">
      <c r="A150" s="270" t="s">
        <v>350</v>
      </c>
      <c r="B150" s="270" t="s">
        <v>368</v>
      </c>
      <c r="C150" s="270"/>
      <c r="D150" s="270">
        <v>0.47199999999999998</v>
      </c>
      <c r="E150" s="270">
        <v>1</v>
      </c>
      <c r="F150" s="270" t="s">
        <v>41</v>
      </c>
      <c r="G150" s="270" t="s">
        <v>90</v>
      </c>
      <c r="H150" s="271">
        <v>0</v>
      </c>
      <c r="I150" s="270" t="s">
        <v>99</v>
      </c>
      <c r="J150" s="270" t="s">
        <v>374</v>
      </c>
    </row>
    <row r="151" spans="1:10" x14ac:dyDescent="0.25">
      <c r="A151" s="270" t="s">
        <v>352</v>
      </c>
      <c r="B151" s="270" t="s">
        <v>369</v>
      </c>
      <c r="C151" s="270"/>
      <c r="D151" s="270">
        <v>0.35299999999999998</v>
      </c>
      <c r="E151" s="270">
        <v>1</v>
      </c>
      <c r="F151" s="270" t="s">
        <v>41</v>
      </c>
      <c r="G151" s="270" t="s">
        <v>90</v>
      </c>
      <c r="H151" s="271">
        <v>0</v>
      </c>
      <c r="I151" s="270" t="s">
        <v>99</v>
      </c>
      <c r="J151" s="270" t="s">
        <v>374</v>
      </c>
    </row>
    <row r="152" spans="1:10" x14ac:dyDescent="0.25">
      <c r="A152" s="270" t="s">
        <v>354</v>
      </c>
      <c r="B152" s="270" t="s">
        <v>370</v>
      </c>
      <c r="C152" s="270"/>
      <c r="D152" s="270">
        <v>0.75</v>
      </c>
      <c r="E152" s="270">
        <v>1</v>
      </c>
      <c r="F152" s="270" t="s">
        <v>41</v>
      </c>
      <c r="G152" s="270" t="s">
        <v>90</v>
      </c>
      <c r="H152" s="271">
        <v>0</v>
      </c>
      <c r="I152" s="270" t="s">
        <v>99</v>
      </c>
      <c r="J152" s="270" t="s">
        <v>374</v>
      </c>
    </row>
    <row r="153" spans="1:10" x14ac:dyDescent="0.25">
      <c r="A153" s="270" t="s">
        <v>356</v>
      </c>
      <c r="B153" s="270" t="s">
        <v>371</v>
      </c>
      <c r="C153" s="270"/>
      <c r="D153" s="270">
        <v>0.12</v>
      </c>
      <c r="E153" s="270">
        <v>1</v>
      </c>
      <c r="F153" s="270" t="s">
        <v>41</v>
      </c>
      <c r="G153" s="270" t="s">
        <v>90</v>
      </c>
      <c r="H153" s="271">
        <v>0</v>
      </c>
      <c r="I153" s="270" t="s">
        <v>99</v>
      </c>
      <c r="J153" s="270" t="s">
        <v>374</v>
      </c>
    </row>
    <row r="154" spans="1:10" x14ac:dyDescent="0.25">
      <c r="A154" t="s">
        <v>476</v>
      </c>
    </row>
    <row r="155" spans="1:10" x14ac:dyDescent="0.25">
      <c r="A155" s="219" t="s">
        <v>69</v>
      </c>
      <c r="B155" t="s">
        <v>219</v>
      </c>
      <c r="C155" t="s">
        <v>473</v>
      </c>
      <c r="D155" t="s">
        <v>77</v>
      </c>
      <c r="E155" t="s">
        <v>76</v>
      </c>
      <c r="F155" t="s">
        <v>62</v>
      </c>
      <c r="G155" t="s">
        <v>474</v>
      </c>
      <c r="H155" t="s">
        <v>469</v>
      </c>
      <c r="I155" t="s">
        <v>75</v>
      </c>
      <c r="J155" t="s">
        <v>475</v>
      </c>
    </row>
    <row r="156" spans="1:10" x14ac:dyDescent="0.25">
      <c r="A156" s="270"/>
      <c r="B156" s="270" t="s">
        <v>269</v>
      </c>
      <c r="C156" s="270"/>
      <c r="D156" s="270">
        <v>1</v>
      </c>
      <c r="E156" s="270">
        <v>1</v>
      </c>
      <c r="F156" s="270"/>
      <c r="G156" s="270" t="s">
        <v>90</v>
      </c>
      <c r="H156" s="271">
        <v>0</v>
      </c>
      <c r="I156" s="270"/>
      <c r="J156" s="270" t="s">
        <v>81</v>
      </c>
    </row>
    <row r="157" spans="1:10" x14ac:dyDescent="0.25">
      <c r="A157" s="270" t="s">
        <v>247</v>
      </c>
      <c r="B157" s="270" t="s">
        <v>268</v>
      </c>
      <c r="C157" s="270"/>
      <c r="D157" s="270">
        <v>0.17174499999999998</v>
      </c>
      <c r="E157" s="270">
        <v>1</v>
      </c>
      <c r="F157" s="270" t="s">
        <v>41</v>
      </c>
      <c r="G157" s="270" t="s">
        <v>95</v>
      </c>
      <c r="H157" s="271">
        <v>0</v>
      </c>
      <c r="I157" s="270"/>
      <c r="J157" s="270" t="s">
        <v>376</v>
      </c>
    </row>
    <row r="158" spans="1:10" x14ac:dyDescent="0.25">
      <c r="A158" t="s">
        <v>475</v>
      </c>
    </row>
    <row r="160" spans="1:10" x14ac:dyDescent="0.25">
      <c r="A160" t="s">
        <v>477</v>
      </c>
    </row>
    <row r="161" spans="1:10" x14ac:dyDescent="0.25">
      <c r="A161" s="219" t="s">
        <v>69</v>
      </c>
      <c r="B161" t="s">
        <v>219</v>
      </c>
      <c r="C161" t="s">
        <v>478</v>
      </c>
      <c r="D161" t="s">
        <v>77</v>
      </c>
      <c r="E161" t="s">
        <v>479</v>
      </c>
      <c r="F161" t="s">
        <v>62</v>
      </c>
      <c r="G161" t="s">
        <v>480</v>
      </c>
      <c r="H161" t="s">
        <v>481</v>
      </c>
      <c r="I161" t="s">
        <v>62</v>
      </c>
    </row>
    <row r="162" spans="1:10" x14ac:dyDescent="0.25">
      <c r="A162" t="s">
        <v>482</v>
      </c>
    </row>
    <row r="163" spans="1:10" x14ac:dyDescent="0.25">
      <c r="A163" s="219" t="s">
        <v>69</v>
      </c>
      <c r="B163" t="s">
        <v>483</v>
      </c>
      <c r="C163" t="s">
        <v>484</v>
      </c>
      <c r="D163" t="s">
        <v>62</v>
      </c>
      <c r="E163" s="219" t="s">
        <v>485</v>
      </c>
      <c r="F163" t="s">
        <v>62</v>
      </c>
      <c r="G163" t="s">
        <v>480</v>
      </c>
      <c r="H163" t="s">
        <v>481</v>
      </c>
      <c r="I163" t="s">
        <v>62</v>
      </c>
    </row>
    <row r="164" spans="1:10" x14ac:dyDescent="0.25">
      <c r="A164" t="s">
        <v>486</v>
      </c>
    </row>
    <row r="165" spans="1:10" x14ac:dyDescent="0.25">
      <c r="A165" s="219" t="s">
        <v>69</v>
      </c>
      <c r="B165" t="s">
        <v>487</v>
      </c>
      <c r="C165" t="s">
        <v>484</v>
      </c>
      <c r="D165" t="s">
        <v>62</v>
      </c>
      <c r="E165" t="s">
        <v>488</v>
      </c>
      <c r="F165" t="s">
        <v>62</v>
      </c>
      <c r="G165" t="s">
        <v>480</v>
      </c>
      <c r="H165" t="s">
        <v>481</v>
      </c>
      <c r="I165" t="s">
        <v>62</v>
      </c>
    </row>
    <row r="166" spans="1:10" x14ac:dyDescent="0.25">
      <c r="A166" t="s">
        <v>489</v>
      </c>
    </row>
    <row r="167" spans="1:10" x14ac:dyDescent="0.25">
      <c r="A167" t="s">
        <v>490</v>
      </c>
      <c r="B167">
        <v>1</v>
      </c>
    </row>
    <row r="168" spans="1:10" x14ac:dyDescent="0.25">
      <c r="A168" t="s">
        <v>398</v>
      </c>
      <c r="B168">
        <v>2012</v>
      </c>
    </row>
    <row r="169" spans="1:10" x14ac:dyDescent="0.25">
      <c r="A169" t="s">
        <v>85</v>
      </c>
      <c r="B169" t="s">
        <v>471</v>
      </c>
    </row>
    <row r="170" spans="1:10" x14ac:dyDescent="0.25">
      <c r="A170" t="s">
        <v>475</v>
      </c>
    </row>
    <row r="172" spans="1:10" x14ac:dyDescent="0.25">
      <c r="A172" t="s">
        <v>491</v>
      </c>
    </row>
    <row r="173" spans="1:10" x14ac:dyDescent="0.25">
      <c r="A173" t="s">
        <v>219</v>
      </c>
      <c r="B173" t="s">
        <v>473</v>
      </c>
      <c r="C173" t="s">
        <v>492</v>
      </c>
      <c r="D173" t="s">
        <v>62</v>
      </c>
      <c r="E173" t="s">
        <v>469</v>
      </c>
      <c r="F173" t="s">
        <v>75</v>
      </c>
      <c r="G173" t="s">
        <v>493</v>
      </c>
      <c r="H173" t="s">
        <v>62</v>
      </c>
      <c r="I173" t="s">
        <v>469</v>
      </c>
      <c r="J173" t="s">
        <v>75</v>
      </c>
    </row>
    <row r="174" spans="1:10" x14ac:dyDescent="0.25">
      <c r="A174" t="s">
        <v>494</v>
      </c>
      <c r="B174" t="s">
        <v>495</v>
      </c>
      <c r="C174">
        <v>0</v>
      </c>
      <c r="D174" t="s">
        <v>496</v>
      </c>
      <c r="E174" s="269">
        <v>0</v>
      </c>
      <c r="F174" t="s">
        <v>497</v>
      </c>
      <c r="G174">
        <v>0</v>
      </c>
      <c r="H174" t="s">
        <v>496</v>
      </c>
      <c r="I174" s="269">
        <v>0</v>
      </c>
      <c r="J174" t="s">
        <v>497</v>
      </c>
    </row>
    <row r="175" spans="1:10" x14ac:dyDescent="0.25">
      <c r="A175" t="s">
        <v>498</v>
      </c>
      <c r="B175" t="s">
        <v>495</v>
      </c>
      <c r="C175">
        <v>0</v>
      </c>
      <c r="D175" t="s">
        <v>496</v>
      </c>
      <c r="E175" s="269">
        <v>0</v>
      </c>
      <c r="F175" t="s">
        <v>497</v>
      </c>
      <c r="G175">
        <v>0</v>
      </c>
      <c r="H175" t="s">
        <v>496</v>
      </c>
      <c r="I175" s="269">
        <v>0</v>
      </c>
      <c r="J175" t="s">
        <v>497</v>
      </c>
    </row>
    <row r="176" spans="1:10" x14ac:dyDescent="0.25">
      <c r="A176" t="s">
        <v>499</v>
      </c>
      <c r="B176" t="s">
        <v>495</v>
      </c>
      <c r="C176">
        <v>0</v>
      </c>
      <c r="D176" t="s">
        <v>496</v>
      </c>
      <c r="E176" s="269">
        <v>0</v>
      </c>
      <c r="F176" t="s">
        <v>497</v>
      </c>
      <c r="G176">
        <v>0</v>
      </c>
      <c r="H176" t="s">
        <v>496</v>
      </c>
      <c r="I176" s="269">
        <v>0</v>
      </c>
      <c r="J176" t="s">
        <v>497</v>
      </c>
    </row>
    <row r="177" spans="1:10" x14ac:dyDescent="0.25">
      <c r="A177" t="s">
        <v>500</v>
      </c>
      <c r="B177" t="s">
        <v>495</v>
      </c>
      <c r="C177">
        <v>0</v>
      </c>
      <c r="D177" t="s">
        <v>496</v>
      </c>
      <c r="E177" s="269">
        <v>0</v>
      </c>
      <c r="F177" t="s">
        <v>497</v>
      </c>
      <c r="G177">
        <v>0</v>
      </c>
      <c r="H177" t="s">
        <v>496</v>
      </c>
      <c r="I177" s="269">
        <v>0</v>
      </c>
      <c r="J177" t="s">
        <v>497</v>
      </c>
    </row>
    <row r="178" spans="1:10" x14ac:dyDescent="0.25">
      <c r="A178" t="s">
        <v>501</v>
      </c>
      <c r="B178" t="s">
        <v>495</v>
      </c>
      <c r="C178">
        <v>0</v>
      </c>
      <c r="D178" t="s">
        <v>496</v>
      </c>
      <c r="E178" s="269">
        <v>0</v>
      </c>
      <c r="F178" t="s">
        <v>497</v>
      </c>
      <c r="G178">
        <v>0</v>
      </c>
      <c r="H178" t="s">
        <v>496</v>
      </c>
      <c r="I178" s="269">
        <v>0</v>
      </c>
      <c r="J178" t="s">
        <v>497</v>
      </c>
    </row>
    <row r="179" spans="1:10" x14ac:dyDescent="0.25">
      <c r="A179" t="s">
        <v>502</v>
      </c>
    </row>
    <row r="180" spans="1:10" x14ac:dyDescent="0.25">
      <c r="A180" t="s">
        <v>219</v>
      </c>
      <c r="B180" t="s">
        <v>473</v>
      </c>
      <c r="C180" t="s">
        <v>492</v>
      </c>
      <c r="D180" t="s">
        <v>62</v>
      </c>
      <c r="E180" t="s">
        <v>469</v>
      </c>
      <c r="F180" t="s">
        <v>75</v>
      </c>
      <c r="G180" t="s">
        <v>493</v>
      </c>
      <c r="H180" t="s">
        <v>62</v>
      </c>
      <c r="I180" t="s">
        <v>469</v>
      </c>
      <c r="J180" t="s">
        <v>75</v>
      </c>
    </row>
    <row r="181" spans="1:10" x14ac:dyDescent="0.25">
      <c r="A181" t="s">
        <v>503</v>
      </c>
      <c r="B181" t="s">
        <v>504</v>
      </c>
      <c r="C181">
        <v>0</v>
      </c>
      <c r="D181" t="s">
        <v>505</v>
      </c>
      <c r="E181" s="269">
        <v>0</v>
      </c>
      <c r="F181" t="s">
        <v>497</v>
      </c>
      <c r="G181">
        <v>0</v>
      </c>
      <c r="H181" t="s">
        <v>505</v>
      </c>
      <c r="I181" s="269">
        <v>0</v>
      </c>
      <c r="J181" t="s">
        <v>497</v>
      </c>
    </row>
    <row r="182" spans="1:10" x14ac:dyDescent="0.25">
      <c r="A182" t="s">
        <v>506</v>
      </c>
      <c r="B182" t="s">
        <v>504</v>
      </c>
      <c r="C182">
        <v>0</v>
      </c>
      <c r="D182" t="s">
        <v>505</v>
      </c>
      <c r="E182" s="269">
        <v>0</v>
      </c>
      <c r="F182" t="s">
        <v>497</v>
      </c>
      <c r="G182">
        <v>0</v>
      </c>
      <c r="H182" t="s">
        <v>505</v>
      </c>
      <c r="I182" s="269">
        <v>0</v>
      </c>
      <c r="J182" t="s">
        <v>497</v>
      </c>
    </row>
    <row r="183" spans="1:10" x14ac:dyDescent="0.25">
      <c r="A183" t="s">
        <v>507</v>
      </c>
      <c r="B183" t="s">
        <v>495</v>
      </c>
      <c r="C183">
        <v>0</v>
      </c>
      <c r="D183" t="s">
        <v>496</v>
      </c>
      <c r="E183" s="269">
        <v>0</v>
      </c>
      <c r="F183" t="s">
        <v>497</v>
      </c>
      <c r="G183">
        <v>0</v>
      </c>
      <c r="H183" t="s">
        <v>496</v>
      </c>
      <c r="I183" s="269">
        <v>0</v>
      </c>
      <c r="J183" t="s">
        <v>497</v>
      </c>
    </row>
    <row r="184" spans="1:10" x14ac:dyDescent="0.25">
      <c r="A184" t="s">
        <v>508</v>
      </c>
    </row>
    <row r="185" spans="1:10" x14ac:dyDescent="0.25">
      <c r="A185" t="s">
        <v>219</v>
      </c>
      <c r="B185" t="s">
        <v>473</v>
      </c>
      <c r="C185" t="s">
        <v>492</v>
      </c>
      <c r="D185" t="s">
        <v>62</v>
      </c>
      <c r="E185" t="s">
        <v>469</v>
      </c>
      <c r="F185" t="s">
        <v>75</v>
      </c>
      <c r="G185" t="s">
        <v>493</v>
      </c>
      <c r="H185" t="s">
        <v>62</v>
      </c>
      <c r="I185" t="s">
        <v>469</v>
      </c>
      <c r="J185" t="s">
        <v>75</v>
      </c>
    </row>
    <row r="186" spans="1:10" x14ac:dyDescent="0.25">
      <c r="A186" t="s">
        <v>509</v>
      </c>
      <c r="B186" t="s">
        <v>495</v>
      </c>
      <c r="C186">
        <v>0</v>
      </c>
      <c r="D186" t="s">
        <v>496</v>
      </c>
      <c r="E186" s="269">
        <v>0</v>
      </c>
      <c r="F186" t="s">
        <v>497</v>
      </c>
      <c r="G186">
        <v>0</v>
      </c>
      <c r="H186" t="s">
        <v>496</v>
      </c>
      <c r="I186" s="269">
        <v>0</v>
      </c>
      <c r="J186" t="s">
        <v>497</v>
      </c>
    </row>
    <row r="187" spans="1:10" x14ac:dyDescent="0.25">
      <c r="A187" t="s">
        <v>510</v>
      </c>
      <c r="B187" t="s">
        <v>495</v>
      </c>
      <c r="C187">
        <v>0</v>
      </c>
      <c r="D187" t="s">
        <v>496</v>
      </c>
      <c r="E187" s="269">
        <v>0</v>
      </c>
      <c r="F187" t="s">
        <v>497</v>
      </c>
      <c r="G187">
        <v>0</v>
      </c>
      <c r="H187" t="s">
        <v>496</v>
      </c>
      <c r="I187" s="269">
        <v>0</v>
      </c>
      <c r="J187" t="s">
        <v>497</v>
      </c>
    </row>
    <row r="188" spans="1:10" x14ac:dyDescent="0.25">
      <c r="A188" t="s">
        <v>511</v>
      </c>
      <c r="B188" t="s">
        <v>495</v>
      </c>
      <c r="C188">
        <v>0</v>
      </c>
      <c r="D188" t="s">
        <v>496</v>
      </c>
      <c r="E188" s="269">
        <v>0</v>
      </c>
      <c r="F188" t="s">
        <v>497</v>
      </c>
      <c r="G188">
        <v>0</v>
      </c>
      <c r="H188" t="s">
        <v>496</v>
      </c>
      <c r="I188" s="269">
        <v>0</v>
      </c>
      <c r="J188" t="s">
        <v>497</v>
      </c>
    </row>
    <row r="189" spans="1:10" x14ac:dyDescent="0.25">
      <c r="A189" t="s">
        <v>512</v>
      </c>
      <c r="B189" t="s">
        <v>495</v>
      </c>
      <c r="C189">
        <v>0</v>
      </c>
      <c r="D189" t="s">
        <v>496</v>
      </c>
      <c r="E189" s="269">
        <v>0</v>
      </c>
      <c r="F189" t="s">
        <v>497</v>
      </c>
      <c r="G189">
        <v>0</v>
      </c>
      <c r="H189" t="s">
        <v>496</v>
      </c>
      <c r="I189" s="269">
        <v>0</v>
      </c>
      <c r="J189" t="s">
        <v>497</v>
      </c>
    </row>
    <row r="190" spans="1:10" x14ac:dyDescent="0.25">
      <c r="A190" t="s">
        <v>513</v>
      </c>
      <c r="B190" t="s">
        <v>495</v>
      </c>
      <c r="C190">
        <v>0</v>
      </c>
      <c r="D190" t="s">
        <v>496</v>
      </c>
      <c r="E190" s="269">
        <v>0</v>
      </c>
      <c r="F190" t="s">
        <v>497</v>
      </c>
      <c r="G190">
        <v>0</v>
      </c>
      <c r="H190" t="s">
        <v>496</v>
      </c>
      <c r="I190" s="269">
        <v>0</v>
      </c>
      <c r="J190" t="s">
        <v>497</v>
      </c>
    </row>
    <row r="191" spans="1:10" x14ac:dyDescent="0.25">
      <c r="A191" t="s">
        <v>514</v>
      </c>
      <c r="B191" t="s">
        <v>495</v>
      </c>
      <c r="C191">
        <v>0</v>
      </c>
      <c r="D191" t="s">
        <v>496</v>
      </c>
      <c r="E191" s="269">
        <v>0</v>
      </c>
      <c r="F191" t="s">
        <v>497</v>
      </c>
      <c r="G191">
        <v>0</v>
      </c>
      <c r="H191" t="s">
        <v>496</v>
      </c>
      <c r="I191" s="269">
        <v>0</v>
      </c>
      <c r="J191" t="s">
        <v>497</v>
      </c>
    </row>
    <row r="192" spans="1:10" x14ac:dyDescent="0.25">
      <c r="A192" t="s">
        <v>515</v>
      </c>
      <c r="B192" t="s">
        <v>495</v>
      </c>
      <c r="C192">
        <v>0</v>
      </c>
      <c r="D192" t="s">
        <v>496</v>
      </c>
      <c r="E192" s="269">
        <v>0</v>
      </c>
      <c r="F192" t="s">
        <v>497</v>
      </c>
      <c r="G192">
        <v>0</v>
      </c>
      <c r="H192" t="s">
        <v>496</v>
      </c>
      <c r="I192" s="269">
        <v>0</v>
      </c>
      <c r="J192" t="s">
        <v>497</v>
      </c>
    </row>
    <row r="193" spans="1:10" x14ac:dyDescent="0.25">
      <c r="A193" t="s">
        <v>516</v>
      </c>
      <c r="B193" t="s">
        <v>495</v>
      </c>
      <c r="C193">
        <v>0</v>
      </c>
      <c r="D193" t="s">
        <v>496</v>
      </c>
      <c r="E193" s="269">
        <v>0</v>
      </c>
      <c r="F193" t="s">
        <v>497</v>
      </c>
      <c r="G193">
        <v>0</v>
      </c>
      <c r="H193" t="s">
        <v>496</v>
      </c>
      <c r="I193" s="269">
        <v>0</v>
      </c>
      <c r="J193" t="s">
        <v>497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Z366"/>
  <sheetViews>
    <sheetView showGridLines="0" zoomScale="90" zoomScaleNormal="90" zoomScalePageLayoutView="40" workbookViewId="0">
      <selection activeCell="D6" sqref="D6:P6"/>
    </sheetView>
  </sheetViews>
  <sheetFormatPr defaultColWidth="9.140625" defaultRowHeight="12.75" x14ac:dyDescent="0.2"/>
  <cols>
    <col min="1" max="1" width="1.85546875" style="2" customWidth="1"/>
    <col min="2" max="2" width="3.5703125" style="73" customWidth="1"/>
    <col min="3" max="3" width="29.5703125" style="3" customWidth="1"/>
    <col min="4" max="4" width="55.85546875" style="3" customWidth="1"/>
    <col min="5" max="6" width="12.42578125" style="3" customWidth="1"/>
    <col min="7" max="7" width="12.85546875" style="3" customWidth="1"/>
    <col min="8" max="8" width="13.5703125" style="3" customWidth="1"/>
    <col min="9" max="9" width="12.5703125" style="2" customWidth="1"/>
    <col min="10" max="10" width="14.42578125" style="3" customWidth="1"/>
    <col min="11" max="11" width="12" style="3" customWidth="1"/>
    <col min="12" max="12" width="11.42578125" style="3" customWidth="1"/>
    <col min="13" max="13" width="11.5703125" style="3" bestFit="1" customWidth="1"/>
    <col min="14" max="14" width="11.5703125" style="3" customWidth="1"/>
    <col min="15" max="15" width="14.5703125" style="3" customWidth="1"/>
    <col min="16" max="16" width="13" style="3" customWidth="1"/>
    <col min="17" max="17" width="49" style="3" customWidth="1"/>
    <col min="18" max="18" width="2.140625" style="2" customWidth="1"/>
    <col min="19" max="26" width="9.140625" style="2"/>
    <col min="27" max="257" width="9.140625" style="3"/>
    <col min="258" max="258" width="1.85546875" style="3" customWidth="1"/>
    <col min="259" max="259" width="3.5703125" style="3" customWidth="1"/>
    <col min="260" max="260" width="29.5703125" style="3" customWidth="1"/>
    <col min="261" max="261" width="54.42578125" style="3" customWidth="1"/>
    <col min="262" max="263" width="12.42578125" style="3" customWidth="1"/>
    <col min="264" max="264" width="12.85546875" style="3" customWidth="1"/>
    <col min="265" max="265" width="13.5703125" style="3" customWidth="1"/>
    <col min="266" max="266" width="12.5703125" style="3" customWidth="1"/>
    <col min="267" max="267" width="14.42578125" style="3" customWidth="1"/>
    <col min="268" max="268" width="12" style="3" customWidth="1"/>
    <col min="269" max="269" width="11.42578125" style="3" customWidth="1"/>
    <col min="270" max="270" width="11.5703125" style="3" bestFit="1" customWidth="1"/>
    <col min="271" max="271" width="14.5703125" style="3" customWidth="1"/>
    <col min="272" max="272" width="13" style="3" customWidth="1"/>
    <col min="273" max="273" width="49" style="3" customWidth="1"/>
    <col min="274" max="274" width="2.140625" style="3" customWidth="1"/>
    <col min="275" max="513" width="9.140625" style="3"/>
    <col min="514" max="514" width="1.85546875" style="3" customWidth="1"/>
    <col min="515" max="515" width="3.5703125" style="3" customWidth="1"/>
    <col min="516" max="516" width="29.5703125" style="3" customWidth="1"/>
    <col min="517" max="517" width="54.42578125" style="3" customWidth="1"/>
    <col min="518" max="519" width="12.42578125" style="3" customWidth="1"/>
    <col min="520" max="520" width="12.85546875" style="3" customWidth="1"/>
    <col min="521" max="521" width="13.5703125" style="3" customWidth="1"/>
    <col min="522" max="522" width="12.5703125" style="3" customWidth="1"/>
    <col min="523" max="523" width="14.42578125" style="3" customWidth="1"/>
    <col min="524" max="524" width="12" style="3" customWidth="1"/>
    <col min="525" max="525" width="11.42578125" style="3" customWidth="1"/>
    <col min="526" max="526" width="11.5703125" style="3" bestFit="1" customWidth="1"/>
    <col min="527" max="527" width="14.5703125" style="3" customWidth="1"/>
    <col min="528" max="528" width="13" style="3" customWidth="1"/>
    <col min="529" max="529" width="49" style="3" customWidth="1"/>
    <col min="530" max="530" width="2.140625" style="3" customWidth="1"/>
    <col min="531" max="769" width="9.140625" style="3"/>
    <col min="770" max="770" width="1.85546875" style="3" customWidth="1"/>
    <col min="771" max="771" width="3.5703125" style="3" customWidth="1"/>
    <col min="772" max="772" width="29.5703125" style="3" customWidth="1"/>
    <col min="773" max="773" width="54.42578125" style="3" customWidth="1"/>
    <col min="774" max="775" width="12.42578125" style="3" customWidth="1"/>
    <col min="776" max="776" width="12.85546875" style="3" customWidth="1"/>
    <col min="777" max="777" width="13.5703125" style="3" customWidth="1"/>
    <col min="778" max="778" width="12.5703125" style="3" customWidth="1"/>
    <col min="779" max="779" width="14.42578125" style="3" customWidth="1"/>
    <col min="780" max="780" width="12" style="3" customWidth="1"/>
    <col min="781" max="781" width="11.42578125" style="3" customWidth="1"/>
    <col min="782" max="782" width="11.5703125" style="3" bestFit="1" customWidth="1"/>
    <col min="783" max="783" width="14.5703125" style="3" customWidth="1"/>
    <col min="784" max="784" width="13" style="3" customWidth="1"/>
    <col min="785" max="785" width="49" style="3" customWidth="1"/>
    <col min="786" max="786" width="2.140625" style="3" customWidth="1"/>
    <col min="787" max="1025" width="9.140625" style="3"/>
    <col min="1026" max="1026" width="1.85546875" style="3" customWidth="1"/>
    <col min="1027" max="1027" width="3.5703125" style="3" customWidth="1"/>
    <col min="1028" max="1028" width="29.5703125" style="3" customWidth="1"/>
    <col min="1029" max="1029" width="54.42578125" style="3" customWidth="1"/>
    <col min="1030" max="1031" width="12.42578125" style="3" customWidth="1"/>
    <col min="1032" max="1032" width="12.85546875" style="3" customWidth="1"/>
    <col min="1033" max="1033" width="13.5703125" style="3" customWidth="1"/>
    <col min="1034" max="1034" width="12.5703125" style="3" customWidth="1"/>
    <col min="1035" max="1035" width="14.42578125" style="3" customWidth="1"/>
    <col min="1036" max="1036" width="12" style="3" customWidth="1"/>
    <col min="1037" max="1037" width="11.42578125" style="3" customWidth="1"/>
    <col min="1038" max="1038" width="11.5703125" style="3" bestFit="1" customWidth="1"/>
    <col min="1039" max="1039" width="14.5703125" style="3" customWidth="1"/>
    <col min="1040" max="1040" width="13" style="3" customWidth="1"/>
    <col min="1041" max="1041" width="49" style="3" customWidth="1"/>
    <col min="1042" max="1042" width="2.140625" style="3" customWidth="1"/>
    <col min="1043" max="1281" width="9.140625" style="3"/>
    <col min="1282" max="1282" width="1.85546875" style="3" customWidth="1"/>
    <col min="1283" max="1283" width="3.5703125" style="3" customWidth="1"/>
    <col min="1284" max="1284" width="29.5703125" style="3" customWidth="1"/>
    <col min="1285" max="1285" width="54.42578125" style="3" customWidth="1"/>
    <col min="1286" max="1287" width="12.42578125" style="3" customWidth="1"/>
    <col min="1288" max="1288" width="12.85546875" style="3" customWidth="1"/>
    <col min="1289" max="1289" width="13.5703125" style="3" customWidth="1"/>
    <col min="1290" max="1290" width="12.5703125" style="3" customWidth="1"/>
    <col min="1291" max="1291" width="14.42578125" style="3" customWidth="1"/>
    <col min="1292" max="1292" width="12" style="3" customWidth="1"/>
    <col min="1293" max="1293" width="11.42578125" style="3" customWidth="1"/>
    <col min="1294" max="1294" width="11.5703125" style="3" bestFit="1" customWidth="1"/>
    <col min="1295" max="1295" width="14.5703125" style="3" customWidth="1"/>
    <col min="1296" max="1296" width="13" style="3" customWidth="1"/>
    <col min="1297" max="1297" width="49" style="3" customWidth="1"/>
    <col min="1298" max="1298" width="2.140625" style="3" customWidth="1"/>
    <col min="1299" max="1537" width="9.140625" style="3"/>
    <col min="1538" max="1538" width="1.85546875" style="3" customWidth="1"/>
    <col min="1539" max="1539" width="3.5703125" style="3" customWidth="1"/>
    <col min="1540" max="1540" width="29.5703125" style="3" customWidth="1"/>
    <col min="1541" max="1541" width="54.42578125" style="3" customWidth="1"/>
    <col min="1542" max="1543" width="12.42578125" style="3" customWidth="1"/>
    <col min="1544" max="1544" width="12.85546875" style="3" customWidth="1"/>
    <col min="1545" max="1545" width="13.5703125" style="3" customWidth="1"/>
    <col min="1546" max="1546" width="12.5703125" style="3" customWidth="1"/>
    <col min="1547" max="1547" width="14.42578125" style="3" customWidth="1"/>
    <col min="1548" max="1548" width="12" style="3" customWidth="1"/>
    <col min="1549" max="1549" width="11.42578125" style="3" customWidth="1"/>
    <col min="1550" max="1550" width="11.5703125" style="3" bestFit="1" customWidth="1"/>
    <col min="1551" max="1551" width="14.5703125" style="3" customWidth="1"/>
    <col min="1552" max="1552" width="13" style="3" customWidth="1"/>
    <col min="1553" max="1553" width="49" style="3" customWidth="1"/>
    <col min="1554" max="1554" width="2.140625" style="3" customWidth="1"/>
    <col min="1555" max="1793" width="9.140625" style="3"/>
    <col min="1794" max="1794" width="1.85546875" style="3" customWidth="1"/>
    <col min="1795" max="1795" width="3.5703125" style="3" customWidth="1"/>
    <col min="1796" max="1796" width="29.5703125" style="3" customWidth="1"/>
    <col min="1797" max="1797" width="54.42578125" style="3" customWidth="1"/>
    <col min="1798" max="1799" width="12.42578125" style="3" customWidth="1"/>
    <col min="1800" max="1800" width="12.85546875" style="3" customWidth="1"/>
    <col min="1801" max="1801" width="13.5703125" style="3" customWidth="1"/>
    <col min="1802" max="1802" width="12.5703125" style="3" customWidth="1"/>
    <col min="1803" max="1803" width="14.42578125" style="3" customWidth="1"/>
    <col min="1804" max="1804" width="12" style="3" customWidth="1"/>
    <col min="1805" max="1805" width="11.42578125" style="3" customWidth="1"/>
    <col min="1806" max="1806" width="11.5703125" style="3" bestFit="1" customWidth="1"/>
    <col min="1807" max="1807" width="14.5703125" style="3" customWidth="1"/>
    <col min="1808" max="1808" width="13" style="3" customWidth="1"/>
    <col min="1809" max="1809" width="49" style="3" customWidth="1"/>
    <col min="1810" max="1810" width="2.140625" style="3" customWidth="1"/>
    <col min="1811" max="2049" width="9.140625" style="3"/>
    <col min="2050" max="2050" width="1.85546875" style="3" customWidth="1"/>
    <col min="2051" max="2051" width="3.5703125" style="3" customWidth="1"/>
    <col min="2052" max="2052" width="29.5703125" style="3" customWidth="1"/>
    <col min="2053" max="2053" width="54.42578125" style="3" customWidth="1"/>
    <col min="2054" max="2055" width="12.42578125" style="3" customWidth="1"/>
    <col min="2056" max="2056" width="12.85546875" style="3" customWidth="1"/>
    <col min="2057" max="2057" width="13.5703125" style="3" customWidth="1"/>
    <col min="2058" max="2058" width="12.5703125" style="3" customWidth="1"/>
    <col min="2059" max="2059" width="14.42578125" style="3" customWidth="1"/>
    <col min="2060" max="2060" width="12" style="3" customWidth="1"/>
    <col min="2061" max="2061" width="11.42578125" style="3" customWidth="1"/>
    <col min="2062" max="2062" width="11.5703125" style="3" bestFit="1" customWidth="1"/>
    <col min="2063" max="2063" width="14.5703125" style="3" customWidth="1"/>
    <col min="2064" max="2064" width="13" style="3" customWidth="1"/>
    <col min="2065" max="2065" width="49" style="3" customWidth="1"/>
    <col min="2066" max="2066" width="2.140625" style="3" customWidth="1"/>
    <col min="2067" max="2305" width="9.140625" style="3"/>
    <col min="2306" max="2306" width="1.85546875" style="3" customWidth="1"/>
    <col min="2307" max="2307" width="3.5703125" style="3" customWidth="1"/>
    <col min="2308" max="2308" width="29.5703125" style="3" customWidth="1"/>
    <col min="2309" max="2309" width="54.42578125" style="3" customWidth="1"/>
    <col min="2310" max="2311" width="12.42578125" style="3" customWidth="1"/>
    <col min="2312" max="2312" width="12.85546875" style="3" customWidth="1"/>
    <col min="2313" max="2313" width="13.5703125" style="3" customWidth="1"/>
    <col min="2314" max="2314" width="12.5703125" style="3" customWidth="1"/>
    <col min="2315" max="2315" width="14.42578125" style="3" customWidth="1"/>
    <col min="2316" max="2316" width="12" style="3" customWidth="1"/>
    <col min="2317" max="2317" width="11.42578125" style="3" customWidth="1"/>
    <col min="2318" max="2318" width="11.5703125" style="3" bestFit="1" customWidth="1"/>
    <col min="2319" max="2319" width="14.5703125" style="3" customWidth="1"/>
    <col min="2320" max="2320" width="13" style="3" customWidth="1"/>
    <col min="2321" max="2321" width="49" style="3" customWidth="1"/>
    <col min="2322" max="2322" width="2.140625" style="3" customWidth="1"/>
    <col min="2323" max="2561" width="9.140625" style="3"/>
    <col min="2562" max="2562" width="1.85546875" style="3" customWidth="1"/>
    <col min="2563" max="2563" width="3.5703125" style="3" customWidth="1"/>
    <col min="2564" max="2564" width="29.5703125" style="3" customWidth="1"/>
    <col min="2565" max="2565" width="54.42578125" style="3" customWidth="1"/>
    <col min="2566" max="2567" width="12.42578125" style="3" customWidth="1"/>
    <col min="2568" max="2568" width="12.85546875" style="3" customWidth="1"/>
    <col min="2569" max="2569" width="13.5703125" style="3" customWidth="1"/>
    <col min="2570" max="2570" width="12.5703125" style="3" customWidth="1"/>
    <col min="2571" max="2571" width="14.42578125" style="3" customWidth="1"/>
    <col min="2572" max="2572" width="12" style="3" customWidth="1"/>
    <col min="2573" max="2573" width="11.42578125" style="3" customWidth="1"/>
    <col min="2574" max="2574" width="11.5703125" style="3" bestFit="1" customWidth="1"/>
    <col min="2575" max="2575" width="14.5703125" style="3" customWidth="1"/>
    <col min="2576" max="2576" width="13" style="3" customWidth="1"/>
    <col min="2577" max="2577" width="49" style="3" customWidth="1"/>
    <col min="2578" max="2578" width="2.140625" style="3" customWidth="1"/>
    <col min="2579" max="2817" width="9.140625" style="3"/>
    <col min="2818" max="2818" width="1.85546875" style="3" customWidth="1"/>
    <col min="2819" max="2819" width="3.5703125" style="3" customWidth="1"/>
    <col min="2820" max="2820" width="29.5703125" style="3" customWidth="1"/>
    <col min="2821" max="2821" width="54.42578125" style="3" customWidth="1"/>
    <col min="2822" max="2823" width="12.42578125" style="3" customWidth="1"/>
    <col min="2824" max="2824" width="12.85546875" style="3" customWidth="1"/>
    <col min="2825" max="2825" width="13.5703125" style="3" customWidth="1"/>
    <col min="2826" max="2826" width="12.5703125" style="3" customWidth="1"/>
    <col min="2827" max="2827" width="14.42578125" style="3" customWidth="1"/>
    <col min="2828" max="2828" width="12" style="3" customWidth="1"/>
    <col min="2829" max="2829" width="11.42578125" style="3" customWidth="1"/>
    <col min="2830" max="2830" width="11.5703125" style="3" bestFit="1" customWidth="1"/>
    <col min="2831" max="2831" width="14.5703125" style="3" customWidth="1"/>
    <col min="2832" max="2832" width="13" style="3" customWidth="1"/>
    <col min="2833" max="2833" width="49" style="3" customWidth="1"/>
    <col min="2834" max="2834" width="2.140625" style="3" customWidth="1"/>
    <col min="2835" max="3073" width="9.140625" style="3"/>
    <col min="3074" max="3074" width="1.85546875" style="3" customWidth="1"/>
    <col min="3075" max="3075" width="3.5703125" style="3" customWidth="1"/>
    <col min="3076" max="3076" width="29.5703125" style="3" customWidth="1"/>
    <col min="3077" max="3077" width="54.42578125" style="3" customWidth="1"/>
    <col min="3078" max="3079" width="12.42578125" style="3" customWidth="1"/>
    <col min="3080" max="3080" width="12.85546875" style="3" customWidth="1"/>
    <col min="3081" max="3081" width="13.5703125" style="3" customWidth="1"/>
    <col min="3082" max="3082" width="12.5703125" style="3" customWidth="1"/>
    <col min="3083" max="3083" width="14.42578125" style="3" customWidth="1"/>
    <col min="3084" max="3084" width="12" style="3" customWidth="1"/>
    <col min="3085" max="3085" width="11.42578125" style="3" customWidth="1"/>
    <col min="3086" max="3086" width="11.5703125" style="3" bestFit="1" customWidth="1"/>
    <col min="3087" max="3087" width="14.5703125" style="3" customWidth="1"/>
    <col min="3088" max="3088" width="13" style="3" customWidth="1"/>
    <col min="3089" max="3089" width="49" style="3" customWidth="1"/>
    <col min="3090" max="3090" width="2.140625" style="3" customWidth="1"/>
    <col min="3091" max="3329" width="9.140625" style="3"/>
    <col min="3330" max="3330" width="1.85546875" style="3" customWidth="1"/>
    <col min="3331" max="3331" width="3.5703125" style="3" customWidth="1"/>
    <col min="3332" max="3332" width="29.5703125" style="3" customWidth="1"/>
    <col min="3333" max="3333" width="54.42578125" style="3" customWidth="1"/>
    <col min="3334" max="3335" width="12.42578125" style="3" customWidth="1"/>
    <col min="3336" max="3336" width="12.85546875" style="3" customWidth="1"/>
    <col min="3337" max="3337" width="13.5703125" style="3" customWidth="1"/>
    <col min="3338" max="3338" width="12.5703125" style="3" customWidth="1"/>
    <col min="3339" max="3339" width="14.42578125" style="3" customWidth="1"/>
    <col min="3340" max="3340" width="12" style="3" customWidth="1"/>
    <col min="3341" max="3341" width="11.42578125" style="3" customWidth="1"/>
    <col min="3342" max="3342" width="11.5703125" style="3" bestFit="1" customWidth="1"/>
    <col min="3343" max="3343" width="14.5703125" style="3" customWidth="1"/>
    <col min="3344" max="3344" width="13" style="3" customWidth="1"/>
    <col min="3345" max="3345" width="49" style="3" customWidth="1"/>
    <col min="3346" max="3346" width="2.140625" style="3" customWidth="1"/>
    <col min="3347" max="3585" width="9.140625" style="3"/>
    <col min="3586" max="3586" width="1.85546875" style="3" customWidth="1"/>
    <col min="3587" max="3587" width="3.5703125" style="3" customWidth="1"/>
    <col min="3588" max="3588" width="29.5703125" style="3" customWidth="1"/>
    <col min="3589" max="3589" width="54.42578125" style="3" customWidth="1"/>
    <col min="3590" max="3591" width="12.42578125" style="3" customWidth="1"/>
    <col min="3592" max="3592" width="12.85546875" style="3" customWidth="1"/>
    <col min="3593" max="3593" width="13.5703125" style="3" customWidth="1"/>
    <col min="3594" max="3594" width="12.5703125" style="3" customWidth="1"/>
    <col min="3595" max="3595" width="14.42578125" style="3" customWidth="1"/>
    <col min="3596" max="3596" width="12" style="3" customWidth="1"/>
    <col min="3597" max="3597" width="11.42578125" style="3" customWidth="1"/>
    <col min="3598" max="3598" width="11.5703125" style="3" bestFit="1" customWidth="1"/>
    <col min="3599" max="3599" width="14.5703125" style="3" customWidth="1"/>
    <col min="3600" max="3600" width="13" style="3" customWidth="1"/>
    <col min="3601" max="3601" width="49" style="3" customWidth="1"/>
    <col min="3602" max="3602" width="2.140625" style="3" customWidth="1"/>
    <col min="3603" max="3841" width="9.140625" style="3"/>
    <col min="3842" max="3842" width="1.85546875" style="3" customWidth="1"/>
    <col min="3843" max="3843" width="3.5703125" style="3" customWidth="1"/>
    <col min="3844" max="3844" width="29.5703125" style="3" customWidth="1"/>
    <col min="3845" max="3845" width="54.42578125" style="3" customWidth="1"/>
    <col min="3846" max="3847" width="12.42578125" style="3" customWidth="1"/>
    <col min="3848" max="3848" width="12.85546875" style="3" customWidth="1"/>
    <col min="3849" max="3849" width="13.5703125" style="3" customWidth="1"/>
    <col min="3850" max="3850" width="12.5703125" style="3" customWidth="1"/>
    <col min="3851" max="3851" width="14.42578125" style="3" customWidth="1"/>
    <col min="3852" max="3852" width="12" style="3" customWidth="1"/>
    <col min="3853" max="3853" width="11.42578125" style="3" customWidth="1"/>
    <col min="3854" max="3854" width="11.5703125" style="3" bestFit="1" customWidth="1"/>
    <col min="3855" max="3855" width="14.5703125" style="3" customWidth="1"/>
    <col min="3856" max="3856" width="13" style="3" customWidth="1"/>
    <col min="3857" max="3857" width="49" style="3" customWidth="1"/>
    <col min="3858" max="3858" width="2.140625" style="3" customWidth="1"/>
    <col min="3859" max="4097" width="9.140625" style="3"/>
    <col min="4098" max="4098" width="1.85546875" style="3" customWidth="1"/>
    <col min="4099" max="4099" width="3.5703125" style="3" customWidth="1"/>
    <col min="4100" max="4100" width="29.5703125" style="3" customWidth="1"/>
    <col min="4101" max="4101" width="54.42578125" style="3" customWidth="1"/>
    <col min="4102" max="4103" width="12.42578125" style="3" customWidth="1"/>
    <col min="4104" max="4104" width="12.85546875" style="3" customWidth="1"/>
    <col min="4105" max="4105" width="13.5703125" style="3" customWidth="1"/>
    <col min="4106" max="4106" width="12.5703125" style="3" customWidth="1"/>
    <col min="4107" max="4107" width="14.42578125" style="3" customWidth="1"/>
    <col min="4108" max="4108" width="12" style="3" customWidth="1"/>
    <col min="4109" max="4109" width="11.42578125" style="3" customWidth="1"/>
    <col min="4110" max="4110" width="11.5703125" style="3" bestFit="1" customWidth="1"/>
    <col min="4111" max="4111" width="14.5703125" style="3" customWidth="1"/>
    <col min="4112" max="4112" width="13" style="3" customWidth="1"/>
    <col min="4113" max="4113" width="49" style="3" customWidth="1"/>
    <col min="4114" max="4114" width="2.140625" style="3" customWidth="1"/>
    <col min="4115" max="4353" width="9.140625" style="3"/>
    <col min="4354" max="4354" width="1.85546875" style="3" customWidth="1"/>
    <col min="4355" max="4355" width="3.5703125" style="3" customWidth="1"/>
    <col min="4356" max="4356" width="29.5703125" style="3" customWidth="1"/>
    <col min="4357" max="4357" width="54.42578125" style="3" customWidth="1"/>
    <col min="4358" max="4359" width="12.42578125" style="3" customWidth="1"/>
    <col min="4360" max="4360" width="12.85546875" style="3" customWidth="1"/>
    <col min="4361" max="4361" width="13.5703125" style="3" customWidth="1"/>
    <col min="4362" max="4362" width="12.5703125" style="3" customWidth="1"/>
    <col min="4363" max="4363" width="14.42578125" style="3" customWidth="1"/>
    <col min="4364" max="4364" width="12" style="3" customWidth="1"/>
    <col min="4365" max="4365" width="11.42578125" style="3" customWidth="1"/>
    <col min="4366" max="4366" width="11.5703125" style="3" bestFit="1" customWidth="1"/>
    <col min="4367" max="4367" width="14.5703125" style="3" customWidth="1"/>
    <col min="4368" max="4368" width="13" style="3" customWidth="1"/>
    <col min="4369" max="4369" width="49" style="3" customWidth="1"/>
    <col min="4370" max="4370" width="2.140625" style="3" customWidth="1"/>
    <col min="4371" max="4609" width="9.140625" style="3"/>
    <col min="4610" max="4610" width="1.85546875" style="3" customWidth="1"/>
    <col min="4611" max="4611" width="3.5703125" style="3" customWidth="1"/>
    <col min="4612" max="4612" width="29.5703125" style="3" customWidth="1"/>
    <col min="4613" max="4613" width="54.42578125" style="3" customWidth="1"/>
    <col min="4614" max="4615" width="12.42578125" style="3" customWidth="1"/>
    <col min="4616" max="4616" width="12.85546875" style="3" customWidth="1"/>
    <col min="4617" max="4617" width="13.5703125" style="3" customWidth="1"/>
    <col min="4618" max="4618" width="12.5703125" style="3" customWidth="1"/>
    <col min="4619" max="4619" width="14.42578125" style="3" customWidth="1"/>
    <col min="4620" max="4620" width="12" style="3" customWidth="1"/>
    <col min="4621" max="4621" width="11.42578125" style="3" customWidth="1"/>
    <col min="4622" max="4622" width="11.5703125" style="3" bestFit="1" customWidth="1"/>
    <col min="4623" max="4623" width="14.5703125" style="3" customWidth="1"/>
    <col min="4624" max="4624" width="13" style="3" customWidth="1"/>
    <col min="4625" max="4625" width="49" style="3" customWidth="1"/>
    <col min="4626" max="4626" width="2.140625" style="3" customWidth="1"/>
    <col min="4627" max="4865" width="9.140625" style="3"/>
    <col min="4866" max="4866" width="1.85546875" style="3" customWidth="1"/>
    <col min="4867" max="4867" width="3.5703125" style="3" customWidth="1"/>
    <col min="4868" max="4868" width="29.5703125" style="3" customWidth="1"/>
    <col min="4869" max="4869" width="54.42578125" style="3" customWidth="1"/>
    <col min="4870" max="4871" width="12.42578125" style="3" customWidth="1"/>
    <col min="4872" max="4872" width="12.85546875" style="3" customWidth="1"/>
    <col min="4873" max="4873" width="13.5703125" style="3" customWidth="1"/>
    <col min="4874" max="4874" width="12.5703125" style="3" customWidth="1"/>
    <col min="4875" max="4875" width="14.42578125" style="3" customWidth="1"/>
    <col min="4876" max="4876" width="12" style="3" customWidth="1"/>
    <col min="4877" max="4877" width="11.42578125" style="3" customWidth="1"/>
    <col min="4878" max="4878" width="11.5703125" style="3" bestFit="1" customWidth="1"/>
    <col min="4879" max="4879" width="14.5703125" style="3" customWidth="1"/>
    <col min="4880" max="4880" width="13" style="3" customWidth="1"/>
    <col min="4881" max="4881" width="49" style="3" customWidth="1"/>
    <col min="4882" max="4882" width="2.140625" style="3" customWidth="1"/>
    <col min="4883" max="5121" width="9.140625" style="3"/>
    <col min="5122" max="5122" width="1.85546875" style="3" customWidth="1"/>
    <col min="5123" max="5123" width="3.5703125" style="3" customWidth="1"/>
    <col min="5124" max="5124" width="29.5703125" style="3" customWidth="1"/>
    <col min="5125" max="5125" width="54.42578125" style="3" customWidth="1"/>
    <col min="5126" max="5127" width="12.42578125" style="3" customWidth="1"/>
    <col min="5128" max="5128" width="12.85546875" style="3" customWidth="1"/>
    <col min="5129" max="5129" width="13.5703125" style="3" customWidth="1"/>
    <col min="5130" max="5130" width="12.5703125" style="3" customWidth="1"/>
    <col min="5131" max="5131" width="14.42578125" style="3" customWidth="1"/>
    <col min="5132" max="5132" width="12" style="3" customWidth="1"/>
    <col min="5133" max="5133" width="11.42578125" style="3" customWidth="1"/>
    <col min="5134" max="5134" width="11.5703125" style="3" bestFit="1" customWidth="1"/>
    <col min="5135" max="5135" width="14.5703125" style="3" customWidth="1"/>
    <col min="5136" max="5136" width="13" style="3" customWidth="1"/>
    <col min="5137" max="5137" width="49" style="3" customWidth="1"/>
    <col min="5138" max="5138" width="2.140625" style="3" customWidth="1"/>
    <col min="5139" max="5377" width="9.140625" style="3"/>
    <col min="5378" max="5378" width="1.85546875" style="3" customWidth="1"/>
    <col min="5379" max="5379" width="3.5703125" style="3" customWidth="1"/>
    <col min="5380" max="5380" width="29.5703125" style="3" customWidth="1"/>
    <col min="5381" max="5381" width="54.42578125" style="3" customWidth="1"/>
    <col min="5382" max="5383" width="12.42578125" style="3" customWidth="1"/>
    <col min="5384" max="5384" width="12.85546875" style="3" customWidth="1"/>
    <col min="5385" max="5385" width="13.5703125" style="3" customWidth="1"/>
    <col min="5386" max="5386" width="12.5703125" style="3" customWidth="1"/>
    <col min="5387" max="5387" width="14.42578125" style="3" customWidth="1"/>
    <col min="5388" max="5388" width="12" style="3" customWidth="1"/>
    <col min="5389" max="5389" width="11.42578125" style="3" customWidth="1"/>
    <col min="5390" max="5390" width="11.5703125" style="3" bestFit="1" customWidth="1"/>
    <col min="5391" max="5391" width="14.5703125" style="3" customWidth="1"/>
    <col min="5392" max="5392" width="13" style="3" customWidth="1"/>
    <col min="5393" max="5393" width="49" style="3" customWidth="1"/>
    <col min="5394" max="5394" width="2.140625" style="3" customWidth="1"/>
    <col min="5395" max="5633" width="9.140625" style="3"/>
    <col min="5634" max="5634" width="1.85546875" style="3" customWidth="1"/>
    <col min="5635" max="5635" width="3.5703125" style="3" customWidth="1"/>
    <col min="5636" max="5636" width="29.5703125" style="3" customWidth="1"/>
    <col min="5637" max="5637" width="54.42578125" style="3" customWidth="1"/>
    <col min="5638" max="5639" width="12.42578125" style="3" customWidth="1"/>
    <col min="5640" max="5640" width="12.85546875" style="3" customWidth="1"/>
    <col min="5641" max="5641" width="13.5703125" style="3" customWidth="1"/>
    <col min="5642" max="5642" width="12.5703125" style="3" customWidth="1"/>
    <col min="5643" max="5643" width="14.42578125" style="3" customWidth="1"/>
    <col min="5644" max="5644" width="12" style="3" customWidth="1"/>
    <col min="5645" max="5645" width="11.42578125" style="3" customWidth="1"/>
    <col min="5646" max="5646" width="11.5703125" style="3" bestFit="1" customWidth="1"/>
    <col min="5647" max="5647" width="14.5703125" style="3" customWidth="1"/>
    <col min="5648" max="5648" width="13" style="3" customWidth="1"/>
    <col min="5649" max="5649" width="49" style="3" customWidth="1"/>
    <col min="5650" max="5650" width="2.140625" style="3" customWidth="1"/>
    <col min="5651" max="5889" width="9.140625" style="3"/>
    <col min="5890" max="5890" width="1.85546875" style="3" customWidth="1"/>
    <col min="5891" max="5891" width="3.5703125" style="3" customWidth="1"/>
    <col min="5892" max="5892" width="29.5703125" style="3" customWidth="1"/>
    <col min="5893" max="5893" width="54.42578125" style="3" customWidth="1"/>
    <col min="5894" max="5895" width="12.42578125" style="3" customWidth="1"/>
    <col min="5896" max="5896" width="12.85546875" style="3" customWidth="1"/>
    <col min="5897" max="5897" width="13.5703125" style="3" customWidth="1"/>
    <col min="5898" max="5898" width="12.5703125" style="3" customWidth="1"/>
    <col min="5899" max="5899" width="14.42578125" style="3" customWidth="1"/>
    <col min="5900" max="5900" width="12" style="3" customWidth="1"/>
    <col min="5901" max="5901" width="11.42578125" style="3" customWidth="1"/>
    <col min="5902" max="5902" width="11.5703125" style="3" bestFit="1" customWidth="1"/>
    <col min="5903" max="5903" width="14.5703125" style="3" customWidth="1"/>
    <col min="5904" max="5904" width="13" style="3" customWidth="1"/>
    <col min="5905" max="5905" width="49" style="3" customWidth="1"/>
    <col min="5906" max="5906" width="2.140625" style="3" customWidth="1"/>
    <col min="5907" max="6145" width="9.140625" style="3"/>
    <col min="6146" max="6146" width="1.85546875" style="3" customWidth="1"/>
    <col min="6147" max="6147" width="3.5703125" style="3" customWidth="1"/>
    <col min="6148" max="6148" width="29.5703125" style="3" customWidth="1"/>
    <col min="6149" max="6149" width="54.42578125" style="3" customWidth="1"/>
    <col min="6150" max="6151" width="12.42578125" style="3" customWidth="1"/>
    <col min="6152" max="6152" width="12.85546875" style="3" customWidth="1"/>
    <col min="6153" max="6153" width="13.5703125" style="3" customWidth="1"/>
    <col min="6154" max="6154" width="12.5703125" style="3" customWidth="1"/>
    <col min="6155" max="6155" width="14.42578125" style="3" customWidth="1"/>
    <col min="6156" max="6156" width="12" style="3" customWidth="1"/>
    <col min="6157" max="6157" width="11.42578125" style="3" customWidth="1"/>
    <col min="6158" max="6158" width="11.5703125" style="3" bestFit="1" customWidth="1"/>
    <col min="6159" max="6159" width="14.5703125" style="3" customWidth="1"/>
    <col min="6160" max="6160" width="13" style="3" customWidth="1"/>
    <col min="6161" max="6161" width="49" style="3" customWidth="1"/>
    <col min="6162" max="6162" width="2.140625" style="3" customWidth="1"/>
    <col min="6163" max="6401" width="9.140625" style="3"/>
    <col min="6402" max="6402" width="1.85546875" style="3" customWidth="1"/>
    <col min="6403" max="6403" width="3.5703125" style="3" customWidth="1"/>
    <col min="6404" max="6404" width="29.5703125" style="3" customWidth="1"/>
    <col min="6405" max="6405" width="54.42578125" style="3" customWidth="1"/>
    <col min="6406" max="6407" width="12.42578125" style="3" customWidth="1"/>
    <col min="6408" max="6408" width="12.85546875" style="3" customWidth="1"/>
    <col min="6409" max="6409" width="13.5703125" style="3" customWidth="1"/>
    <col min="6410" max="6410" width="12.5703125" style="3" customWidth="1"/>
    <col min="6411" max="6411" width="14.42578125" style="3" customWidth="1"/>
    <col min="6412" max="6412" width="12" style="3" customWidth="1"/>
    <col min="6413" max="6413" width="11.42578125" style="3" customWidth="1"/>
    <col min="6414" max="6414" width="11.5703125" style="3" bestFit="1" customWidth="1"/>
    <col min="6415" max="6415" width="14.5703125" style="3" customWidth="1"/>
    <col min="6416" max="6416" width="13" style="3" customWidth="1"/>
    <col min="6417" max="6417" width="49" style="3" customWidth="1"/>
    <col min="6418" max="6418" width="2.140625" style="3" customWidth="1"/>
    <col min="6419" max="6657" width="9.140625" style="3"/>
    <col min="6658" max="6658" width="1.85546875" style="3" customWidth="1"/>
    <col min="6659" max="6659" width="3.5703125" style="3" customWidth="1"/>
    <col min="6660" max="6660" width="29.5703125" style="3" customWidth="1"/>
    <col min="6661" max="6661" width="54.42578125" style="3" customWidth="1"/>
    <col min="6662" max="6663" width="12.42578125" style="3" customWidth="1"/>
    <col min="6664" max="6664" width="12.85546875" style="3" customWidth="1"/>
    <col min="6665" max="6665" width="13.5703125" style="3" customWidth="1"/>
    <col min="6666" max="6666" width="12.5703125" style="3" customWidth="1"/>
    <col min="6667" max="6667" width="14.42578125" style="3" customWidth="1"/>
    <col min="6668" max="6668" width="12" style="3" customWidth="1"/>
    <col min="6669" max="6669" width="11.42578125" style="3" customWidth="1"/>
    <col min="6670" max="6670" width="11.5703125" style="3" bestFit="1" customWidth="1"/>
    <col min="6671" max="6671" width="14.5703125" style="3" customWidth="1"/>
    <col min="6672" max="6672" width="13" style="3" customWidth="1"/>
    <col min="6673" max="6673" width="49" style="3" customWidth="1"/>
    <col min="6674" max="6674" width="2.140625" style="3" customWidth="1"/>
    <col min="6675" max="6913" width="9.140625" style="3"/>
    <col min="6914" max="6914" width="1.85546875" style="3" customWidth="1"/>
    <col min="6915" max="6915" width="3.5703125" style="3" customWidth="1"/>
    <col min="6916" max="6916" width="29.5703125" style="3" customWidth="1"/>
    <col min="6917" max="6917" width="54.42578125" style="3" customWidth="1"/>
    <col min="6918" max="6919" width="12.42578125" style="3" customWidth="1"/>
    <col min="6920" max="6920" width="12.85546875" style="3" customWidth="1"/>
    <col min="6921" max="6921" width="13.5703125" style="3" customWidth="1"/>
    <col min="6922" max="6922" width="12.5703125" style="3" customWidth="1"/>
    <col min="6923" max="6923" width="14.42578125" style="3" customWidth="1"/>
    <col min="6924" max="6924" width="12" style="3" customWidth="1"/>
    <col min="6925" max="6925" width="11.42578125" style="3" customWidth="1"/>
    <col min="6926" max="6926" width="11.5703125" style="3" bestFit="1" customWidth="1"/>
    <col min="6927" max="6927" width="14.5703125" style="3" customWidth="1"/>
    <col min="6928" max="6928" width="13" style="3" customWidth="1"/>
    <col min="6929" max="6929" width="49" style="3" customWidth="1"/>
    <col min="6930" max="6930" width="2.140625" style="3" customWidth="1"/>
    <col min="6931" max="7169" width="9.140625" style="3"/>
    <col min="7170" max="7170" width="1.85546875" style="3" customWidth="1"/>
    <col min="7171" max="7171" width="3.5703125" style="3" customWidth="1"/>
    <col min="7172" max="7172" width="29.5703125" style="3" customWidth="1"/>
    <col min="7173" max="7173" width="54.42578125" style="3" customWidth="1"/>
    <col min="7174" max="7175" width="12.42578125" style="3" customWidth="1"/>
    <col min="7176" max="7176" width="12.85546875" style="3" customWidth="1"/>
    <col min="7177" max="7177" width="13.5703125" style="3" customWidth="1"/>
    <col min="7178" max="7178" width="12.5703125" style="3" customWidth="1"/>
    <col min="7179" max="7179" width="14.42578125" style="3" customWidth="1"/>
    <col min="7180" max="7180" width="12" style="3" customWidth="1"/>
    <col min="7181" max="7181" width="11.42578125" style="3" customWidth="1"/>
    <col min="7182" max="7182" width="11.5703125" style="3" bestFit="1" customWidth="1"/>
    <col min="7183" max="7183" width="14.5703125" style="3" customWidth="1"/>
    <col min="7184" max="7184" width="13" style="3" customWidth="1"/>
    <col min="7185" max="7185" width="49" style="3" customWidth="1"/>
    <col min="7186" max="7186" width="2.140625" style="3" customWidth="1"/>
    <col min="7187" max="7425" width="9.140625" style="3"/>
    <col min="7426" max="7426" width="1.85546875" style="3" customWidth="1"/>
    <col min="7427" max="7427" width="3.5703125" style="3" customWidth="1"/>
    <col min="7428" max="7428" width="29.5703125" style="3" customWidth="1"/>
    <col min="7429" max="7429" width="54.42578125" style="3" customWidth="1"/>
    <col min="7430" max="7431" width="12.42578125" style="3" customWidth="1"/>
    <col min="7432" max="7432" width="12.85546875" style="3" customWidth="1"/>
    <col min="7433" max="7433" width="13.5703125" style="3" customWidth="1"/>
    <col min="7434" max="7434" width="12.5703125" style="3" customWidth="1"/>
    <col min="7435" max="7435" width="14.42578125" style="3" customWidth="1"/>
    <col min="7436" max="7436" width="12" style="3" customWidth="1"/>
    <col min="7437" max="7437" width="11.42578125" style="3" customWidth="1"/>
    <col min="7438" max="7438" width="11.5703125" style="3" bestFit="1" customWidth="1"/>
    <col min="7439" max="7439" width="14.5703125" style="3" customWidth="1"/>
    <col min="7440" max="7440" width="13" style="3" customWidth="1"/>
    <col min="7441" max="7441" width="49" style="3" customWidth="1"/>
    <col min="7442" max="7442" width="2.140625" style="3" customWidth="1"/>
    <col min="7443" max="7681" width="9.140625" style="3"/>
    <col min="7682" max="7682" width="1.85546875" style="3" customWidth="1"/>
    <col min="7683" max="7683" width="3.5703125" style="3" customWidth="1"/>
    <col min="7684" max="7684" width="29.5703125" style="3" customWidth="1"/>
    <col min="7685" max="7685" width="54.42578125" style="3" customWidth="1"/>
    <col min="7686" max="7687" width="12.42578125" style="3" customWidth="1"/>
    <col min="7688" max="7688" width="12.85546875" style="3" customWidth="1"/>
    <col min="7689" max="7689" width="13.5703125" style="3" customWidth="1"/>
    <col min="7690" max="7690" width="12.5703125" style="3" customWidth="1"/>
    <col min="7691" max="7691" width="14.42578125" style="3" customWidth="1"/>
    <col min="7692" max="7692" width="12" style="3" customWidth="1"/>
    <col min="7693" max="7693" width="11.42578125" style="3" customWidth="1"/>
    <col min="7694" max="7694" width="11.5703125" style="3" bestFit="1" customWidth="1"/>
    <col min="7695" max="7695" width="14.5703125" style="3" customWidth="1"/>
    <col min="7696" max="7696" width="13" style="3" customWidth="1"/>
    <col min="7697" max="7697" width="49" style="3" customWidth="1"/>
    <col min="7698" max="7698" width="2.140625" style="3" customWidth="1"/>
    <col min="7699" max="7937" width="9.140625" style="3"/>
    <col min="7938" max="7938" width="1.85546875" style="3" customWidth="1"/>
    <col min="7939" max="7939" width="3.5703125" style="3" customWidth="1"/>
    <col min="7940" max="7940" width="29.5703125" style="3" customWidth="1"/>
    <col min="7941" max="7941" width="54.42578125" style="3" customWidth="1"/>
    <col min="7942" max="7943" width="12.42578125" style="3" customWidth="1"/>
    <col min="7944" max="7944" width="12.85546875" style="3" customWidth="1"/>
    <col min="7945" max="7945" width="13.5703125" style="3" customWidth="1"/>
    <col min="7946" max="7946" width="12.5703125" style="3" customWidth="1"/>
    <col min="7947" max="7947" width="14.42578125" style="3" customWidth="1"/>
    <col min="7948" max="7948" width="12" style="3" customWidth="1"/>
    <col min="7949" max="7949" width="11.42578125" style="3" customWidth="1"/>
    <col min="7950" max="7950" width="11.5703125" style="3" bestFit="1" customWidth="1"/>
    <col min="7951" max="7951" width="14.5703125" style="3" customWidth="1"/>
    <col min="7952" max="7952" width="13" style="3" customWidth="1"/>
    <col min="7953" max="7953" width="49" style="3" customWidth="1"/>
    <col min="7954" max="7954" width="2.140625" style="3" customWidth="1"/>
    <col min="7955" max="8193" width="9.140625" style="3"/>
    <col min="8194" max="8194" width="1.85546875" style="3" customWidth="1"/>
    <col min="8195" max="8195" width="3.5703125" style="3" customWidth="1"/>
    <col min="8196" max="8196" width="29.5703125" style="3" customWidth="1"/>
    <col min="8197" max="8197" width="54.42578125" style="3" customWidth="1"/>
    <col min="8198" max="8199" width="12.42578125" style="3" customWidth="1"/>
    <col min="8200" max="8200" width="12.85546875" style="3" customWidth="1"/>
    <col min="8201" max="8201" width="13.5703125" style="3" customWidth="1"/>
    <col min="8202" max="8202" width="12.5703125" style="3" customWidth="1"/>
    <col min="8203" max="8203" width="14.42578125" style="3" customWidth="1"/>
    <col min="8204" max="8204" width="12" style="3" customWidth="1"/>
    <col min="8205" max="8205" width="11.42578125" style="3" customWidth="1"/>
    <col min="8206" max="8206" width="11.5703125" style="3" bestFit="1" customWidth="1"/>
    <col min="8207" max="8207" width="14.5703125" style="3" customWidth="1"/>
    <col min="8208" max="8208" width="13" style="3" customWidth="1"/>
    <col min="8209" max="8209" width="49" style="3" customWidth="1"/>
    <col min="8210" max="8210" width="2.140625" style="3" customWidth="1"/>
    <col min="8211" max="8449" width="9.140625" style="3"/>
    <col min="8450" max="8450" width="1.85546875" style="3" customWidth="1"/>
    <col min="8451" max="8451" width="3.5703125" style="3" customWidth="1"/>
    <col min="8452" max="8452" width="29.5703125" style="3" customWidth="1"/>
    <col min="8453" max="8453" width="54.42578125" style="3" customWidth="1"/>
    <col min="8454" max="8455" width="12.42578125" style="3" customWidth="1"/>
    <col min="8456" max="8456" width="12.85546875" style="3" customWidth="1"/>
    <col min="8457" max="8457" width="13.5703125" style="3" customWidth="1"/>
    <col min="8458" max="8458" width="12.5703125" style="3" customWidth="1"/>
    <col min="8459" max="8459" width="14.42578125" style="3" customWidth="1"/>
    <col min="8460" max="8460" width="12" style="3" customWidth="1"/>
    <col min="8461" max="8461" width="11.42578125" style="3" customWidth="1"/>
    <col min="8462" max="8462" width="11.5703125" style="3" bestFit="1" customWidth="1"/>
    <col min="8463" max="8463" width="14.5703125" style="3" customWidth="1"/>
    <col min="8464" max="8464" width="13" style="3" customWidth="1"/>
    <col min="8465" max="8465" width="49" style="3" customWidth="1"/>
    <col min="8466" max="8466" width="2.140625" style="3" customWidth="1"/>
    <col min="8467" max="8705" width="9.140625" style="3"/>
    <col min="8706" max="8706" width="1.85546875" style="3" customWidth="1"/>
    <col min="8707" max="8707" width="3.5703125" style="3" customWidth="1"/>
    <col min="8708" max="8708" width="29.5703125" style="3" customWidth="1"/>
    <col min="8709" max="8709" width="54.42578125" style="3" customWidth="1"/>
    <col min="8710" max="8711" width="12.42578125" style="3" customWidth="1"/>
    <col min="8712" max="8712" width="12.85546875" style="3" customWidth="1"/>
    <col min="8713" max="8713" width="13.5703125" style="3" customWidth="1"/>
    <col min="8714" max="8714" width="12.5703125" style="3" customWidth="1"/>
    <col min="8715" max="8715" width="14.42578125" style="3" customWidth="1"/>
    <col min="8716" max="8716" width="12" style="3" customWidth="1"/>
    <col min="8717" max="8717" width="11.42578125" style="3" customWidth="1"/>
    <col min="8718" max="8718" width="11.5703125" style="3" bestFit="1" customWidth="1"/>
    <col min="8719" max="8719" width="14.5703125" style="3" customWidth="1"/>
    <col min="8720" max="8720" width="13" style="3" customWidth="1"/>
    <col min="8721" max="8721" width="49" style="3" customWidth="1"/>
    <col min="8722" max="8722" width="2.140625" style="3" customWidth="1"/>
    <col min="8723" max="8961" width="9.140625" style="3"/>
    <col min="8962" max="8962" width="1.85546875" style="3" customWidth="1"/>
    <col min="8963" max="8963" width="3.5703125" style="3" customWidth="1"/>
    <col min="8964" max="8964" width="29.5703125" style="3" customWidth="1"/>
    <col min="8965" max="8965" width="54.42578125" style="3" customWidth="1"/>
    <col min="8966" max="8967" width="12.42578125" style="3" customWidth="1"/>
    <col min="8968" max="8968" width="12.85546875" style="3" customWidth="1"/>
    <col min="8969" max="8969" width="13.5703125" style="3" customWidth="1"/>
    <col min="8970" max="8970" width="12.5703125" style="3" customWidth="1"/>
    <col min="8971" max="8971" width="14.42578125" style="3" customWidth="1"/>
    <col min="8972" max="8972" width="12" style="3" customWidth="1"/>
    <col min="8973" max="8973" width="11.42578125" style="3" customWidth="1"/>
    <col min="8974" max="8974" width="11.5703125" style="3" bestFit="1" customWidth="1"/>
    <col min="8975" max="8975" width="14.5703125" style="3" customWidth="1"/>
    <col min="8976" max="8976" width="13" style="3" customWidth="1"/>
    <col min="8977" max="8977" width="49" style="3" customWidth="1"/>
    <col min="8978" max="8978" width="2.140625" style="3" customWidth="1"/>
    <col min="8979" max="9217" width="9.140625" style="3"/>
    <col min="9218" max="9218" width="1.85546875" style="3" customWidth="1"/>
    <col min="9219" max="9219" width="3.5703125" style="3" customWidth="1"/>
    <col min="9220" max="9220" width="29.5703125" style="3" customWidth="1"/>
    <col min="9221" max="9221" width="54.42578125" style="3" customWidth="1"/>
    <col min="9222" max="9223" width="12.42578125" style="3" customWidth="1"/>
    <col min="9224" max="9224" width="12.85546875" style="3" customWidth="1"/>
    <col min="9225" max="9225" width="13.5703125" style="3" customWidth="1"/>
    <col min="9226" max="9226" width="12.5703125" style="3" customWidth="1"/>
    <col min="9227" max="9227" width="14.42578125" style="3" customWidth="1"/>
    <col min="9228" max="9228" width="12" style="3" customWidth="1"/>
    <col min="9229" max="9229" width="11.42578125" style="3" customWidth="1"/>
    <col min="9230" max="9230" width="11.5703125" style="3" bestFit="1" customWidth="1"/>
    <col min="9231" max="9231" width="14.5703125" style="3" customWidth="1"/>
    <col min="9232" max="9232" width="13" style="3" customWidth="1"/>
    <col min="9233" max="9233" width="49" style="3" customWidth="1"/>
    <col min="9234" max="9234" width="2.140625" style="3" customWidth="1"/>
    <col min="9235" max="9473" width="9.140625" style="3"/>
    <col min="9474" max="9474" width="1.85546875" style="3" customWidth="1"/>
    <col min="9475" max="9475" width="3.5703125" style="3" customWidth="1"/>
    <col min="9476" max="9476" width="29.5703125" style="3" customWidth="1"/>
    <col min="9477" max="9477" width="54.42578125" style="3" customWidth="1"/>
    <col min="9478" max="9479" width="12.42578125" style="3" customWidth="1"/>
    <col min="9480" max="9480" width="12.85546875" style="3" customWidth="1"/>
    <col min="9481" max="9481" width="13.5703125" style="3" customWidth="1"/>
    <col min="9482" max="9482" width="12.5703125" style="3" customWidth="1"/>
    <col min="9483" max="9483" width="14.42578125" style="3" customWidth="1"/>
    <col min="9484" max="9484" width="12" style="3" customWidth="1"/>
    <col min="9485" max="9485" width="11.42578125" style="3" customWidth="1"/>
    <col min="9486" max="9486" width="11.5703125" style="3" bestFit="1" customWidth="1"/>
    <col min="9487" max="9487" width="14.5703125" style="3" customWidth="1"/>
    <col min="9488" max="9488" width="13" style="3" customWidth="1"/>
    <col min="9489" max="9489" width="49" style="3" customWidth="1"/>
    <col min="9490" max="9490" width="2.140625" style="3" customWidth="1"/>
    <col min="9491" max="9729" width="9.140625" style="3"/>
    <col min="9730" max="9730" width="1.85546875" style="3" customWidth="1"/>
    <col min="9731" max="9731" width="3.5703125" style="3" customWidth="1"/>
    <col min="9732" max="9732" width="29.5703125" style="3" customWidth="1"/>
    <col min="9733" max="9733" width="54.42578125" style="3" customWidth="1"/>
    <col min="9734" max="9735" width="12.42578125" style="3" customWidth="1"/>
    <col min="9736" max="9736" width="12.85546875" style="3" customWidth="1"/>
    <col min="9737" max="9737" width="13.5703125" style="3" customWidth="1"/>
    <col min="9738" max="9738" width="12.5703125" style="3" customWidth="1"/>
    <col min="9739" max="9739" width="14.42578125" style="3" customWidth="1"/>
    <col min="9740" max="9740" width="12" style="3" customWidth="1"/>
    <col min="9741" max="9741" width="11.42578125" style="3" customWidth="1"/>
    <col min="9742" max="9742" width="11.5703125" style="3" bestFit="1" customWidth="1"/>
    <col min="9743" max="9743" width="14.5703125" style="3" customWidth="1"/>
    <col min="9744" max="9744" width="13" style="3" customWidth="1"/>
    <col min="9745" max="9745" width="49" style="3" customWidth="1"/>
    <col min="9746" max="9746" width="2.140625" style="3" customWidth="1"/>
    <col min="9747" max="9985" width="9.140625" style="3"/>
    <col min="9986" max="9986" width="1.85546875" style="3" customWidth="1"/>
    <col min="9987" max="9987" width="3.5703125" style="3" customWidth="1"/>
    <col min="9988" max="9988" width="29.5703125" style="3" customWidth="1"/>
    <col min="9989" max="9989" width="54.42578125" style="3" customWidth="1"/>
    <col min="9990" max="9991" width="12.42578125" style="3" customWidth="1"/>
    <col min="9992" max="9992" width="12.85546875" style="3" customWidth="1"/>
    <col min="9993" max="9993" width="13.5703125" style="3" customWidth="1"/>
    <col min="9994" max="9994" width="12.5703125" style="3" customWidth="1"/>
    <col min="9995" max="9995" width="14.42578125" style="3" customWidth="1"/>
    <col min="9996" max="9996" width="12" style="3" customWidth="1"/>
    <col min="9997" max="9997" width="11.42578125" style="3" customWidth="1"/>
    <col min="9998" max="9998" width="11.5703125" style="3" bestFit="1" customWidth="1"/>
    <col min="9999" max="9999" width="14.5703125" style="3" customWidth="1"/>
    <col min="10000" max="10000" width="13" style="3" customWidth="1"/>
    <col min="10001" max="10001" width="49" style="3" customWidth="1"/>
    <col min="10002" max="10002" width="2.140625" style="3" customWidth="1"/>
    <col min="10003" max="10241" width="9.140625" style="3"/>
    <col min="10242" max="10242" width="1.85546875" style="3" customWidth="1"/>
    <col min="10243" max="10243" width="3.5703125" style="3" customWidth="1"/>
    <col min="10244" max="10244" width="29.5703125" style="3" customWidth="1"/>
    <col min="10245" max="10245" width="54.42578125" style="3" customWidth="1"/>
    <col min="10246" max="10247" width="12.42578125" style="3" customWidth="1"/>
    <col min="10248" max="10248" width="12.85546875" style="3" customWidth="1"/>
    <col min="10249" max="10249" width="13.5703125" style="3" customWidth="1"/>
    <col min="10250" max="10250" width="12.5703125" style="3" customWidth="1"/>
    <col min="10251" max="10251" width="14.42578125" style="3" customWidth="1"/>
    <col min="10252" max="10252" width="12" style="3" customWidth="1"/>
    <col min="10253" max="10253" width="11.42578125" style="3" customWidth="1"/>
    <col min="10254" max="10254" width="11.5703125" style="3" bestFit="1" customWidth="1"/>
    <col min="10255" max="10255" width="14.5703125" style="3" customWidth="1"/>
    <col min="10256" max="10256" width="13" style="3" customWidth="1"/>
    <col min="10257" max="10257" width="49" style="3" customWidth="1"/>
    <col min="10258" max="10258" width="2.140625" style="3" customWidth="1"/>
    <col min="10259" max="10497" width="9.140625" style="3"/>
    <col min="10498" max="10498" width="1.85546875" style="3" customWidth="1"/>
    <col min="10499" max="10499" width="3.5703125" style="3" customWidth="1"/>
    <col min="10500" max="10500" width="29.5703125" style="3" customWidth="1"/>
    <col min="10501" max="10501" width="54.42578125" style="3" customWidth="1"/>
    <col min="10502" max="10503" width="12.42578125" style="3" customWidth="1"/>
    <col min="10504" max="10504" width="12.85546875" style="3" customWidth="1"/>
    <col min="10505" max="10505" width="13.5703125" style="3" customWidth="1"/>
    <col min="10506" max="10506" width="12.5703125" style="3" customWidth="1"/>
    <col min="10507" max="10507" width="14.42578125" style="3" customWidth="1"/>
    <col min="10508" max="10508" width="12" style="3" customWidth="1"/>
    <col min="10509" max="10509" width="11.42578125" style="3" customWidth="1"/>
    <col min="10510" max="10510" width="11.5703125" style="3" bestFit="1" customWidth="1"/>
    <col min="10511" max="10511" width="14.5703125" style="3" customWidth="1"/>
    <col min="10512" max="10512" width="13" style="3" customWidth="1"/>
    <col min="10513" max="10513" width="49" style="3" customWidth="1"/>
    <col min="10514" max="10514" width="2.140625" style="3" customWidth="1"/>
    <col min="10515" max="10753" width="9.140625" style="3"/>
    <col min="10754" max="10754" width="1.85546875" style="3" customWidth="1"/>
    <col min="10755" max="10755" width="3.5703125" style="3" customWidth="1"/>
    <col min="10756" max="10756" width="29.5703125" style="3" customWidth="1"/>
    <col min="10757" max="10757" width="54.42578125" style="3" customWidth="1"/>
    <col min="10758" max="10759" width="12.42578125" style="3" customWidth="1"/>
    <col min="10760" max="10760" width="12.85546875" style="3" customWidth="1"/>
    <col min="10761" max="10761" width="13.5703125" style="3" customWidth="1"/>
    <col min="10762" max="10762" width="12.5703125" style="3" customWidth="1"/>
    <col min="10763" max="10763" width="14.42578125" style="3" customWidth="1"/>
    <col min="10764" max="10764" width="12" style="3" customWidth="1"/>
    <col min="10765" max="10765" width="11.42578125" style="3" customWidth="1"/>
    <col min="10766" max="10766" width="11.5703125" style="3" bestFit="1" customWidth="1"/>
    <col min="10767" max="10767" width="14.5703125" style="3" customWidth="1"/>
    <col min="10768" max="10768" width="13" style="3" customWidth="1"/>
    <col min="10769" max="10769" width="49" style="3" customWidth="1"/>
    <col min="10770" max="10770" width="2.140625" style="3" customWidth="1"/>
    <col min="10771" max="11009" width="9.140625" style="3"/>
    <col min="11010" max="11010" width="1.85546875" style="3" customWidth="1"/>
    <col min="11011" max="11011" width="3.5703125" style="3" customWidth="1"/>
    <col min="11012" max="11012" width="29.5703125" style="3" customWidth="1"/>
    <col min="11013" max="11013" width="54.42578125" style="3" customWidth="1"/>
    <col min="11014" max="11015" width="12.42578125" style="3" customWidth="1"/>
    <col min="11016" max="11016" width="12.85546875" style="3" customWidth="1"/>
    <col min="11017" max="11017" width="13.5703125" style="3" customWidth="1"/>
    <col min="11018" max="11018" width="12.5703125" style="3" customWidth="1"/>
    <col min="11019" max="11019" width="14.42578125" style="3" customWidth="1"/>
    <col min="11020" max="11020" width="12" style="3" customWidth="1"/>
    <col min="11021" max="11021" width="11.42578125" style="3" customWidth="1"/>
    <col min="11022" max="11022" width="11.5703125" style="3" bestFit="1" customWidth="1"/>
    <col min="11023" max="11023" width="14.5703125" style="3" customWidth="1"/>
    <col min="11024" max="11024" width="13" style="3" customWidth="1"/>
    <col min="11025" max="11025" width="49" style="3" customWidth="1"/>
    <col min="11026" max="11026" width="2.140625" style="3" customWidth="1"/>
    <col min="11027" max="11265" width="9.140625" style="3"/>
    <col min="11266" max="11266" width="1.85546875" style="3" customWidth="1"/>
    <col min="11267" max="11267" width="3.5703125" style="3" customWidth="1"/>
    <col min="11268" max="11268" width="29.5703125" style="3" customWidth="1"/>
    <col min="11269" max="11269" width="54.42578125" style="3" customWidth="1"/>
    <col min="11270" max="11271" width="12.42578125" style="3" customWidth="1"/>
    <col min="11272" max="11272" width="12.85546875" style="3" customWidth="1"/>
    <col min="11273" max="11273" width="13.5703125" style="3" customWidth="1"/>
    <col min="11274" max="11274" width="12.5703125" style="3" customWidth="1"/>
    <col min="11275" max="11275" width="14.42578125" style="3" customWidth="1"/>
    <col min="11276" max="11276" width="12" style="3" customWidth="1"/>
    <col min="11277" max="11277" width="11.42578125" style="3" customWidth="1"/>
    <col min="11278" max="11278" width="11.5703125" style="3" bestFit="1" customWidth="1"/>
    <col min="11279" max="11279" width="14.5703125" style="3" customWidth="1"/>
    <col min="11280" max="11280" width="13" style="3" customWidth="1"/>
    <col min="11281" max="11281" width="49" style="3" customWidth="1"/>
    <col min="11282" max="11282" width="2.140625" style="3" customWidth="1"/>
    <col min="11283" max="11521" width="9.140625" style="3"/>
    <col min="11522" max="11522" width="1.85546875" style="3" customWidth="1"/>
    <col min="11523" max="11523" width="3.5703125" style="3" customWidth="1"/>
    <col min="11524" max="11524" width="29.5703125" style="3" customWidth="1"/>
    <col min="11525" max="11525" width="54.42578125" style="3" customWidth="1"/>
    <col min="11526" max="11527" width="12.42578125" style="3" customWidth="1"/>
    <col min="11528" max="11528" width="12.85546875" style="3" customWidth="1"/>
    <col min="11529" max="11529" width="13.5703125" style="3" customWidth="1"/>
    <col min="11530" max="11530" width="12.5703125" style="3" customWidth="1"/>
    <col min="11531" max="11531" width="14.42578125" style="3" customWidth="1"/>
    <col min="11532" max="11532" width="12" style="3" customWidth="1"/>
    <col min="11533" max="11533" width="11.42578125" style="3" customWidth="1"/>
    <col min="11534" max="11534" width="11.5703125" style="3" bestFit="1" customWidth="1"/>
    <col min="11535" max="11535" width="14.5703125" style="3" customWidth="1"/>
    <col min="11536" max="11536" width="13" style="3" customWidth="1"/>
    <col min="11537" max="11537" width="49" style="3" customWidth="1"/>
    <col min="11538" max="11538" width="2.140625" style="3" customWidth="1"/>
    <col min="11539" max="11777" width="9.140625" style="3"/>
    <col min="11778" max="11778" width="1.85546875" style="3" customWidth="1"/>
    <col min="11779" max="11779" width="3.5703125" style="3" customWidth="1"/>
    <col min="11780" max="11780" width="29.5703125" style="3" customWidth="1"/>
    <col min="11781" max="11781" width="54.42578125" style="3" customWidth="1"/>
    <col min="11782" max="11783" width="12.42578125" style="3" customWidth="1"/>
    <col min="11784" max="11784" width="12.85546875" style="3" customWidth="1"/>
    <col min="11785" max="11785" width="13.5703125" style="3" customWidth="1"/>
    <col min="11786" max="11786" width="12.5703125" style="3" customWidth="1"/>
    <col min="11787" max="11787" width="14.42578125" style="3" customWidth="1"/>
    <col min="11788" max="11788" width="12" style="3" customWidth="1"/>
    <col min="11789" max="11789" width="11.42578125" style="3" customWidth="1"/>
    <col min="11790" max="11790" width="11.5703125" style="3" bestFit="1" customWidth="1"/>
    <col min="11791" max="11791" width="14.5703125" style="3" customWidth="1"/>
    <col min="11792" max="11792" width="13" style="3" customWidth="1"/>
    <col min="11793" max="11793" width="49" style="3" customWidth="1"/>
    <col min="11794" max="11794" width="2.140625" style="3" customWidth="1"/>
    <col min="11795" max="12033" width="9.140625" style="3"/>
    <col min="12034" max="12034" width="1.85546875" style="3" customWidth="1"/>
    <col min="12035" max="12035" width="3.5703125" style="3" customWidth="1"/>
    <col min="12036" max="12036" width="29.5703125" style="3" customWidth="1"/>
    <col min="12037" max="12037" width="54.42578125" style="3" customWidth="1"/>
    <col min="12038" max="12039" width="12.42578125" style="3" customWidth="1"/>
    <col min="12040" max="12040" width="12.85546875" style="3" customWidth="1"/>
    <col min="12041" max="12041" width="13.5703125" style="3" customWidth="1"/>
    <col min="12042" max="12042" width="12.5703125" style="3" customWidth="1"/>
    <col min="12043" max="12043" width="14.42578125" style="3" customWidth="1"/>
    <col min="12044" max="12044" width="12" style="3" customWidth="1"/>
    <col min="12045" max="12045" width="11.42578125" style="3" customWidth="1"/>
    <col min="12046" max="12046" width="11.5703125" style="3" bestFit="1" customWidth="1"/>
    <col min="12047" max="12047" width="14.5703125" style="3" customWidth="1"/>
    <col min="12048" max="12048" width="13" style="3" customWidth="1"/>
    <col min="12049" max="12049" width="49" style="3" customWidth="1"/>
    <col min="12050" max="12050" width="2.140625" style="3" customWidth="1"/>
    <col min="12051" max="12289" width="9.140625" style="3"/>
    <col min="12290" max="12290" width="1.85546875" style="3" customWidth="1"/>
    <col min="12291" max="12291" width="3.5703125" style="3" customWidth="1"/>
    <col min="12292" max="12292" width="29.5703125" style="3" customWidth="1"/>
    <col min="12293" max="12293" width="54.42578125" style="3" customWidth="1"/>
    <col min="12294" max="12295" width="12.42578125" style="3" customWidth="1"/>
    <col min="12296" max="12296" width="12.85546875" style="3" customWidth="1"/>
    <col min="12297" max="12297" width="13.5703125" style="3" customWidth="1"/>
    <col min="12298" max="12298" width="12.5703125" style="3" customWidth="1"/>
    <col min="12299" max="12299" width="14.42578125" style="3" customWidth="1"/>
    <col min="12300" max="12300" width="12" style="3" customWidth="1"/>
    <col min="12301" max="12301" width="11.42578125" style="3" customWidth="1"/>
    <col min="12302" max="12302" width="11.5703125" style="3" bestFit="1" customWidth="1"/>
    <col min="12303" max="12303" width="14.5703125" style="3" customWidth="1"/>
    <col min="12304" max="12304" width="13" style="3" customWidth="1"/>
    <col min="12305" max="12305" width="49" style="3" customWidth="1"/>
    <col min="12306" max="12306" width="2.140625" style="3" customWidth="1"/>
    <col min="12307" max="12545" width="9.140625" style="3"/>
    <col min="12546" max="12546" width="1.85546875" style="3" customWidth="1"/>
    <col min="12547" max="12547" width="3.5703125" style="3" customWidth="1"/>
    <col min="12548" max="12548" width="29.5703125" style="3" customWidth="1"/>
    <col min="12549" max="12549" width="54.42578125" style="3" customWidth="1"/>
    <col min="12550" max="12551" width="12.42578125" style="3" customWidth="1"/>
    <col min="12552" max="12552" width="12.85546875" style="3" customWidth="1"/>
    <col min="12553" max="12553" width="13.5703125" style="3" customWidth="1"/>
    <col min="12554" max="12554" width="12.5703125" style="3" customWidth="1"/>
    <col min="12555" max="12555" width="14.42578125" style="3" customWidth="1"/>
    <col min="12556" max="12556" width="12" style="3" customWidth="1"/>
    <col min="12557" max="12557" width="11.42578125" style="3" customWidth="1"/>
    <col min="12558" max="12558" width="11.5703125" style="3" bestFit="1" customWidth="1"/>
    <col min="12559" max="12559" width="14.5703125" style="3" customWidth="1"/>
    <col min="12560" max="12560" width="13" style="3" customWidth="1"/>
    <col min="12561" max="12561" width="49" style="3" customWidth="1"/>
    <col min="12562" max="12562" width="2.140625" style="3" customWidth="1"/>
    <col min="12563" max="12801" width="9.140625" style="3"/>
    <col min="12802" max="12802" width="1.85546875" style="3" customWidth="1"/>
    <col min="12803" max="12803" width="3.5703125" style="3" customWidth="1"/>
    <col min="12804" max="12804" width="29.5703125" style="3" customWidth="1"/>
    <col min="12805" max="12805" width="54.42578125" style="3" customWidth="1"/>
    <col min="12806" max="12807" width="12.42578125" style="3" customWidth="1"/>
    <col min="12808" max="12808" width="12.85546875" style="3" customWidth="1"/>
    <col min="12809" max="12809" width="13.5703125" style="3" customWidth="1"/>
    <col min="12810" max="12810" width="12.5703125" style="3" customWidth="1"/>
    <col min="12811" max="12811" width="14.42578125" style="3" customWidth="1"/>
    <col min="12812" max="12812" width="12" style="3" customWidth="1"/>
    <col min="12813" max="12813" width="11.42578125" style="3" customWidth="1"/>
    <col min="12814" max="12814" width="11.5703125" style="3" bestFit="1" customWidth="1"/>
    <col min="12815" max="12815" width="14.5703125" style="3" customWidth="1"/>
    <col min="12816" max="12816" width="13" style="3" customWidth="1"/>
    <col min="12817" max="12817" width="49" style="3" customWidth="1"/>
    <col min="12818" max="12818" width="2.140625" style="3" customWidth="1"/>
    <col min="12819" max="13057" width="9.140625" style="3"/>
    <col min="13058" max="13058" width="1.85546875" style="3" customWidth="1"/>
    <col min="13059" max="13059" width="3.5703125" style="3" customWidth="1"/>
    <col min="13060" max="13060" width="29.5703125" style="3" customWidth="1"/>
    <col min="13061" max="13061" width="54.42578125" style="3" customWidth="1"/>
    <col min="13062" max="13063" width="12.42578125" style="3" customWidth="1"/>
    <col min="13064" max="13064" width="12.85546875" style="3" customWidth="1"/>
    <col min="13065" max="13065" width="13.5703125" style="3" customWidth="1"/>
    <col min="13066" max="13066" width="12.5703125" style="3" customWidth="1"/>
    <col min="13067" max="13067" width="14.42578125" style="3" customWidth="1"/>
    <col min="13068" max="13068" width="12" style="3" customWidth="1"/>
    <col min="13069" max="13069" width="11.42578125" style="3" customWidth="1"/>
    <col min="13070" max="13070" width="11.5703125" style="3" bestFit="1" customWidth="1"/>
    <col min="13071" max="13071" width="14.5703125" style="3" customWidth="1"/>
    <col min="13072" max="13072" width="13" style="3" customWidth="1"/>
    <col min="13073" max="13073" width="49" style="3" customWidth="1"/>
    <col min="13074" max="13074" width="2.140625" style="3" customWidth="1"/>
    <col min="13075" max="13313" width="9.140625" style="3"/>
    <col min="13314" max="13314" width="1.85546875" style="3" customWidth="1"/>
    <col min="13315" max="13315" width="3.5703125" style="3" customWidth="1"/>
    <col min="13316" max="13316" width="29.5703125" style="3" customWidth="1"/>
    <col min="13317" max="13317" width="54.42578125" style="3" customWidth="1"/>
    <col min="13318" max="13319" width="12.42578125" style="3" customWidth="1"/>
    <col min="13320" max="13320" width="12.85546875" style="3" customWidth="1"/>
    <col min="13321" max="13321" width="13.5703125" style="3" customWidth="1"/>
    <col min="13322" max="13322" width="12.5703125" style="3" customWidth="1"/>
    <col min="13323" max="13323" width="14.42578125" style="3" customWidth="1"/>
    <col min="13324" max="13324" width="12" style="3" customWidth="1"/>
    <col min="13325" max="13325" width="11.42578125" style="3" customWidth="1"/>
    <col min="13326" max="13326" width="11.5703125" style="3" bestFit="1" customWidth="1"/>
    <col min="13327" max="13327" width="14.5703125" style="3" customWidth="1"/>
    <col min="13328" max="13328" width="13" style="3" customWidth="1"/>
    <col min="13329" max="13329" width="49" style="3" customWidth="1"/>
    <col min="13330" max="13330" width="2.140625" style="3" customWidth="1"/>
    <col min="13331" max="13569" width="9.140625" style="3"/>
    <col min="13570" max="13570" width="1.85546875" style="3" customWidth="1"/>
    <col min="13571" max="13571" width="3.5703125" style="3" customWidth="1"/>
    <col min="13572" max="13572" width="29.5703125" style="3" customWidth="1"/>
    <col min="13573" max="13573" width="54.42578125" style="3" customWidth="1"/>
    <col min="13574" max="13575" width="12.42578125" style="3" customWidth="1"/>
    <col min="13576" max="13576" width="12.85546875" style="3" customWidth="1"/>
    <col min="13577" max="13577" width="13.5703125" style="3" customWidth="1"/>
    <col min="13578" max="13578" width="12.5703125" style="3" customWidth="1"/>
    <col min="13579" max="13579" width="14.42578125" style="3" customWidth="1"/>
    <col min="13580" max="13580" width="12" style="3" customWidth="1"/>
    <col min="13581" max="13581" width="11.42578125" style="3" customWidth="1"/>
    <col min="13582" max="13582" width="11.5703125" style="3" bestFit="1" customWidth="1"/>
    <col min="13583" max="13583" width="14.5703125" style="3" customWidth="1"/>
    <col min="13584" max="13584" width="13" style="3" customWidth="1"/>
    <col min="13585" max="13585" width="49" style="3" customWidth="1"/>
    <col min="13586" max="13586" width="2.140625" style="3" customWidth="1"/>
    <col min="13587" max="13825" width="9.140625" style="3"/>
    <col min="13826" max="13826" width="1.85546875" style="3" customWidth="1"/>
    <col min="13827" max="13827" width="3.5703125" style="3" customWidth="1"/>
    <col min="13828" max="13828" width="29.5703125" style="3" customWidth="1"/>
    <col min="13829" max="13829" width="54.42578125" style="3" customWidth="1"/>
    <col min="13830" max="13831" width="12.42578125" style="3" customWidth="1"/>
    <col min="13832" max="13832" width="12.85546875" style="3" customWidth="1"/>
    <col min="13833" max="13833" width="13.5703125" style="3" customWidth="1"/>
    <col min="13834" max="13834" width="12.5703125" style="3" customWidth="1"/>
    <col min="13835" max="13835" width="14.42578125" style="3" customWidth="1"/>
    <col min="13836" max="13836" width="12" style="3" customWidth="1"/>
    <col min="13837" max="13837" width="11.42578125" style="3" customWidth="1"/>
    <col min="13838" max="13838" width="11.5703125" style="3" bestFit="1" customWidth="1"/>
    <col min="13839" max="13839" width="14.5703125" style="3" customWidth="1"/>
    <col min="13840" max="13840" width="13" style="3" customWidth="1"/>
    <col min="13841" max="13841" width="49" style="3" customWidth="1"/>
    <col min="13842" max="13842" width="2.140625" style="3" customWidth="1"/>
    <col min="13843" max="14081" width="9.140625" style="3"/>
    <col min="14082" max="14082" width="1.85546875" style="3" customWidth="1"/>
    <col min="14083" max="14083" width="3.5703125" style="3" customWidth="1"/>
    <col min="14084" max="14084" width="29.5703125" style="3" customWidth="1"/>
    <col min="14085" max="14085" width="54.42578125" style="3" customWidth="1"/>
    <col min="14086" max="14087" width="12.42578125" style="3" customWidth="1"/>
    <col min="14088" max="14088" width="12.85546875" style="3" customWidth="1"/>
    <col min="14089" max="14089" width="13.5703125" style="3" customWidth="1"/>
    <col min="14090" max="14090" width="12.5703125" style="3" customWidth="1"/>
    <col min="14091" max="14091" width="14.42578125" style="3" customWidth="1"/>
    <col min="14092" max="14092" width="12" style="3" customWidth="1"/>
    <col min="14093" max="14093" width="11.42578125" style="3" customWidth="1"/>
    <col min="14094" max="14094" width="11.5703125" style="3" bestFit="1" customWidth="1"/>
    <col min="14095" max="14095" width="14.5703125" style="3" customWidth="1"/>
    <col min="14096" max="14096" width="13" style="3" customWidth="1"/>
    <col min="14097" max="14097" width="49" style="3" customWidth="1"/>
    <col min="14098" max="14098" width="2.140625" style="3" customWidth="1"/>
    <col min="14099" max="14337" width="9.140625" style="3"/>
    <col min="14338" max="14338" width="1.85546875" style="3" customWidth="1"/>
    <col min="14339" max="14339" width="3.5703125" style="3" customWidth="1"/>
    <col min="14340" max="14340" width="29.5703125" style="3" customWidth="1"/>
    <col min="14341" max="14341" width="54.42578125" style="3" customWidth="1"/>
    <col min="14342" max="14343" width="12.42578125" style="3" customWidth="1"/>
    <col min="14344" max="14344" width="12.85546875" style="3" customWidth="1"/>
    <col min="14345" max="14345" width="13.5703125" style="3" customWidth="1"/>
    <col min="14346" max="14346" width="12.5703125" style="3" customWidth="1"/>
    <col min="14347" max="14347" width="14.42578125" style="3" customWidth="1"/>
    <col min="14348" max="14348" width="12" style="3" customWidth="1"/>
    <col min="14349" max="14349" width="11.42578125" style="3" customWidth="1"/>
    <col min="14350" max="14350" width="11.5703125" style="3" bestFit="1" customWidth="1"/>
    <col min="14351" max="14351" width="14.5703125" style="3" customWidth="1"/>
    <col min="14352" max="14352" width="13" style="3" customWidth="1"/>
    <col min="14353" max="14353" width="49" style="3" customWidth="1"/>
    <col min="14354" max="14354" width="2.140625" style="3" customWidth="1"/>
    <col min="14355" max="14593" width="9.140625" style="3"/>
    <col min="14594" max="14594" width="1.85546875" style="3" customWidth="1"/>
    <col min="14595" max="14595" width="3.5703125" style="3" customWidth="1"/>
    <col min="14596" max="14596" width="29.5703125" style="3" customWidth="1"/>
    <col min="14597" max="14597" width="54.42578125" style="3" customWidth="1"/>
    <col min="14598" max="14599" width="12.42578125" style="3" customWidth="1"/>
    <col min="14600" max="14600" width="12.85546875" style="3" customWidth="1"/>
    <col min="14601" max="14601" width="13.5703125" style="3" customWidth="1"/>
    <col min="14602" max="14602" width="12.5703125" style="3" customWidth="1"/>
    <col min="14603" max="14603" width="14.42578125" style="3" customWidth="1"/>
    <col min="14604" max="14604" width="12" style="3" customWidth="1"/>
    <col min="14605" max="14605" width="11.42578125" style="3" customWidth="1"/>
    <col min="14606" max="14606" width="11.5703125" style="3" bestFit="1" customWidth="1"/>
    <col min="14607" max="14607" width="14.5703125" style="3" customWidth="1"/>
    <col min="14608" max="14608" width="13" style="3" customWidth="1"/>
    <col min="14609" max="14609" width="49" style="3" customWidth="1"/>
    <col min="14610" max="14610" width="2.140625" style="3" customWidth="1"/>
    <col min="14611" max="14849" width="9.140625" style="3"/>
    <col min="14850" max="14850" width="1.85546875" style="3" customWidth="1"/>
    <col min="14851" max="14851" width="3.5703125" style="3" customWidth="1"/>
    <col min="14852" max="14852" width="29.5703125" style="3" customWidth="1"/>
    <col min="14853" max="14853" width="54.42578125" style="3" customWidth="1"/>
    <col min="14854" max="14855" width="12.42578125" style="3" customWidth="1"/>
    <col min="14856" max="14856" width="12.85546875" style="3" customWidth="1"/>
    <col min="14857" max="14857" width="13.5703125" style="3" customWidth="1"/>
    <col min="14858" max="14858" width="12.5703125" style="3" customWidth="1"/>
    <col min="14859" max="14859" width="14.42578125" style="3" customWidth="1"/>
    <col min="14860" max="14860" width="12" style="3" customWidth="1"/>
    <col min="14861" max="14861" width="11.42578125" style="3" customWidth="1"/>
    <col min="14862" max="14862" width="11.5703125" style="3" bestFit="1" customWidth="1"/>
    <col min="14863" max="14863" width="14.5703125" style="3" customWidth="1"/>
    <col min="14864" max="14864" width="13" style="3" customWidth="1"/>
    <col min="14865" max="14865" width="49" style="3" customWidth="1"/>
    <col min="14866" max="14866" width="2.140625" style="3" customWidth="1"/>
    <col min="14867" max="15105" width="9.140625" style="3"/>
    <col min="15106" max="15106" width="1.85546875" style="3" customWidth="1"/>
    <col min="15107" max="15107" width="3.5703125" style="3" customWidth="1"/>
    <col min="15108" max="15108" width="29.5703125" style="3" customWidth="1"/>
    <col min="15109" max="15109" width="54.42578125" style="3" customWidth="1"/>
    <col min="15110" max="15111" width="12.42578125" style="3" customWidth="1"/>
    <col min="15112" max="15112" width="12.85546875" style="3" customWidth="1"/>
    <col min="15113" max="15113" width="13.5703125" style="3" customWidth="1"/>
    <col min="15114" max="15114" width="12.5703125" style="3" customWidth="1"/>
    <col min="15115" max="15115" width="14.42578125" style="3" customWidth="1"/>
    <col min="15116" max="15116" width="12" style="3" customWidth="1"/>
    <col min="15117" max="15117" width="11.42578125" style="3" customWidth="1"/>
    <col min="15118" max="15118" width="11.5703125" style="3" bestFit="1" customWidth="1"/>
    <col min="15119" max="15119" width="14.5703125" style="3" customWidth="1"/>
    <col min="15120" max="15120" width="13" style="3" customWidth="1"/>
    <col min="15121" max="15121" width="49" style="3" customWidth="1"/>
    <col min="15122" max="15122" width="2.140625" style="3" customWidth="1"/>
    <col min="15123" max="15361" width="9.140625" style="3"/>
    <col min="15362" max="15362" width="1.85546875" style="3" customWidth="1"/>
    <col min="15363" max="15363" width="3.5703125" style="3" customWidth="1"/>
    <col min="15364" max="15364" width="29.5703125" style="3" customWidth="1"/>
    <col min="15365" max="15365" width="54.42578125" style="3" customWidth="1"/>
    <col min="15366" max="15367" width="12.42578125" style="3" customWidth="1"/>
    <col min="15368" max="15368" width="12.85546875" style="3" customWidth="1"/>
    <col min="15369" max="15369" width="13.5703125" style="3" customWidth="1"/>
    <col min="15370" max="15370" width="12.5703125" style="3" customWidth="1"/>
    <col min="15371" max="15371" width="14.42578125" style="3" customWidth="1"/>
    <col min="15372" max="15372" width="12" style="3" customWidth="1"/>
    <col min="15373" max="15373" width="11.42578125" style="3" customWidth="1"/>
    <col min="15374" max="15374" width="11.5703125" style="3" bestFit="1" customWidth="1"/>
    <col min="15375" max="15375" width="14.5703125" style="3" customWidth="1"/>
    <col min="15376" max="15376" width="13" style="3" customWidth="1"/>
    <col min="15377" max="15377" width="49" style="3" customWidth="1"/>
    <col min="15378" max="15378" width="2.140625" style="3" customWidth="1"/>
    <col min="15379" max="15617" width="9.140625" style="3"/>
    <col min="15618" max="15618" width="1.85546875" style="3" customWidth="1"/>
    <col min="15619" max="15619" width="3.5703125" style="3" customWidth="1"/>
    <col min="15620" max="15620" width="29.5703125" style="3" customWidth="1"/>
    <col min="15621" max="15621" width="54.42578125" style="3" customWidth="1"/>
    <col min="15622" max="15623" width="12.42578125" style="3" customWidth="1"/>
    <col min="15624" max="15624" width="12.85546875" style="3" customWidth="1"/>
    <col min="15625" max="15625" width="13.5703125" style="3" customWidth="1"/>
    <col min="15626" max="15626" width="12.5703125" style="3" customWidth="1"/>
    <col min="15627" max="15627" width="14.42578125" style="3" customWidth="1"/>
    <col min="15628" max="15628" width="12" style="3" customWidth="1"/>
    <col min="15629" max="15629" width="11.42578125" style="3" customWidth="1"/>
    <col min="15630" max="15630" width="11.5703125" style="3" bestFit="1" customWidth="1"/>
    <col min="15631" max="15631" width="14.5703125" style="3" customWidth="1"/>
    <col min="15632" max="15632" width="13" style="3" customWidth="1"/>
    <col min="15633" max="15633" width="49" style="3" customWidth="1"/>
    <col min="15634" max="15634" width="2.140625" style="3" customWidth="1"/>
    <col min="15635" max="15873" width="9.140625" style="3"/>
    <col min="15874" max="15874" width="1.85546875" style="3" customWidth="1"/>
    <col min="15875" max="15875" width="3.5703125" style="3" customWidth="1"/>
    <col min="15876" max="15876" width="29.5703125" style="3" customWidth="1"/>
    <col min="15877" max="15877" width="54.42578125" style="3" customWidth="1"/>
    <col min="15878" max="15879" width="12.42578125" style="3" customWidth="1"/>
    <col min="15880" max="15880" width="12.85546875" style="3" customWidth="1"/>
    <col min="15881" max="15881" width="13.5703125" style="3" customWidth="1"/>
    <col min="15882" max="15882" width="12.5703125" style="3" customWidth="1"/>
    <col min="15883" max="15883" width="14.42578125" style="3" customWidth="1"/>
    <col min="15884" max="15884" width="12" style="3" customWidth="1"/>
    <col min="15885" max="15885" width="11.42578125" style="3" customWidth="1"/>
    <col min="15886" max="15886" width="11.5703125" style="3" bestFit="1" customWidth="1"/>
    <col min="15887" max="15887" width="14.5703125" style="3" customWidth="1"/>
    <col min="15888" max="15888" width="13" style="3" customWidth="1"/>
    <col min="15889" max="15889" width="49" style="3" customWidth="1"/>
    <col min="15890" max="15890" width="2.140625" style="3" customWidth="1"/>
    <col min="15891" max="16129" width="9.140625" style="3"/>
    <col min="16130" max="16130" width="1.85546875" style="3" customWidth="1"/>
    <col min="16131" max="16131" width="3.5703125" style="3" customWidth="1"/>
    <col min="16132" max="16132" width="29.5703125" style="3" customWidth="1"/>
    <col min="16133" max="16133" width="54.42578125" style="3" customWidth="1"/>
    <col min="16134" max="16135" width="12.42578125" style="3" customWidth="1"/>
    <col min="16136" max="16136" width="12.85546875" style="3" customWidth="1"/>
    <col min="16137" max="16137" width="13.5703125" style="3" customWidth="1"/>
    <col min="16138" max="16138" width="12.5703125" style="3" customWidth="1"/>
    <col min="16139" max="16139" width="14.42578125" style="3" customWidth="1"/>
    <col min="16140" max="16140" width="12" style="3" customWidth="1"/>
    <col min="16141" max="16141" width="11.42578125" style="3" customWidth="1"/>
    <col min="16142" max="16142" width="11.5703125" style="3" bestFit="1" customWidth="1"/>
    <col min="16143" max="16143" width="14.5703125" style="3" customWidth="1"/>
    <col min="16144" max="16144" width="13" style="3" customWidth="1"/>
    <col min="16145" max="16145" width="49" style="3" customWidth="1"/>
    <col min="16146" max="16146" width="2.140625" style="3" customWidth="1"/>
    <col min="16147" max="16384" width="9.140625" style="3"/>
  </cols>
  <sheetData>
    <row r="1" spans="1:26" ht="20.25" x14ac:dyDescent="0.3">
      <c r="B1" s="283" t="s">
        <v>0</v>
      </c>
      <c r="C1" s="283"/>
      <c r="D1" s="283"/>
      <c r="E1" s="283"/>
      <c r="F1" s="283"/>
      <c r="G1" s="283"/>
      <c r="H1" s="283"/>
      <c r="I1" s="283"/>
      <c r="J1" s="283"/>
      <c r="K1" s="283"/>
      <c r="L1" s="283"/>
      <c r="M1" s="283"/>
      <c r="N1" s="283"/>
      <c r="O1" s="283"/>
      <c r="P1" s="283"/>
      <c r="Q1" s="283"/>
      <c r="R1" s="283"/>
    </row>
    <row r="2" spans="1:26" ht="20.25" x14ac:dyDescent="0.3">
      <c r="B2" s="283" t="s">
        <v>38</v>
      </c>
      <c r="C2" s="283"/>
      <c r="D2" s="283"/>
      <c r="E2" s="283"/>
      <c r="F2" s="283"/>
      <c r="G2" s="283"/>
      <c r="H2" s="283"/>
      <c r="I2" s="283"/>
      <c r="J2" s="283"/>
      <c r="K2" s="283"/>
      <c r="L2" s="283"/>
      <c r="M2" s="283"/>
      <c r="N2" s="283"/>
      <c r="O2" s="283"/>
      <c r="P2" s="283"/>
      <c r="Q2" s="283"/>
      <c r="R2" s="283"/>
    </row>
    <row r="3" spans="1:26" ht="5.25" customHeight="1" x14ac:dyDescent="0.2">
      <c r="B3" s="9"/>
      <c r="C3" s="2"/>
      <c r="D3" s="2"/>
      <c r="E3" s="2"/>
      <c r="F3" s="2"/>
      <c r="G3" s="2"/>
      <c r="H3" s="2"/>
      <c r="J3" s="2"/>
      <c r="K3" s="2"/>
      <c r="L3" s="2"/>
      <c r="M3" s="2"/>
      <c r="N3" s="2"/>
      <c r="O3" s="2"/>
      <c r="P3" s="2"/>
      <c r="Q3" s="2"/>
    </row>
    <row r="4" spans="1:26" ht="13.5" thickBot="1" x14ac:dyDescent="0.25">
      <c r="B4" s="319" t="s">
        <v>39</v>
      </c>
      <c r="C4" s="319"/>
      <c r="D4" s="22" t="s">
        <v>266</v>
      </c>
      <c r="E4" s="23"/>
      <c r="F4" s="2"/>
      <c r="G4" s="2"/>
      <c r="H4" s="2"/>
      <c r="J4" s="2"/>
      <c r="K4" s="2"/>
      <c r="L4" s="2"/>
      <c r="M4" s="2"/>
      <c r="N4" s="2"/>
      <c r="O4" s="2"/>
      <c r="P4" s="2"/>
      <c r="Q4" s="2"/>
    </row>
    <row r="5" spans="1:26" ht="13.5" thickBot="1" x14ac:dyDescent="0.25">
      <c r="B5" s="319" t="s">
        <v>40</v>
      </c>
      <c r="C5" s="319"/>
      <c r="D5" s="24">
        <v>1</v>
      </c>
      <c r="E5" s="25" t="s">
        <v>256</v>
      </c>
      <c r="F5" s="26" t="s">
        <v>42</v>
      </c>
      <c r="G5" s="320" t="s">
        <v>372</v>
      </c>
      <c r="H5" s="320"/>
      <c r="I5" s="320"/>
      <c r="J5" s="320"/>
      <c r="K5" s="27"/>
      <c r="L5" s="27"/>
      <c r="M5" s="28" t="s">
        <v>17</v>
      </c>
      <c r="N5" s="29" t="str">
        <f>DQI!I8</f>
        <v>3,2,2,2,1</v>
      </c>
      <c r="O5" s="30"/>
      <c r="P5" s="18" t="s">
        <v>43</v>
      </c>
      <c r="Q5" s="2"/>
    </row>
    <row r="6" spans="1:26" ht="27.75" customHeight="1" x14ac:dyDescent="0.2">
      <c r="B6" s="321" t="s">
        <v>44</v>
      </c>
      <c r="C6" s="322"/>
      <c r="D6" s="323" t="s">
        <v>267</v>
      </c>
      <c r="E6" s="324"/>
      <c r="F6" s="324"/>
      <c r="G6" s="324"/>
      <c r="H6" s="324"/>
      <c r="I6" s="324"/>
      <c r="J6" s="324"/>
      <c r="K6" s="324"/>
      <c r="L6" s="324"/>
      <c r="M6" s="324"/>
      <c r="N6" s="324"/>
      <c r="O6" s="324"/>
      <c r="P6" s="325"/>
      <c r="Q6" s="31"/>
    </row>
    <row r="7" spans="1:26" ht="13.5" thickBot="1" x14ac:dyDescent="0.25">
      <c r="B7" s="9"/>
      <c r="C7" s="2"/>
      <c r="D7" s="2"/>
      <c r="E7" s="2"/>
      <c r="F7" s="2"/>
      <c r="G7" s="2"/>
      <c r="H7" s="2"/>
      <c r="J7" s="2"/>
      <c r="K7" s="2"/>
      <c r="L7" s="2"/>
      <c r="M7" s="2"/>
      <c r="N7" s="2"/>
      <c r="O7" s="2"/>
      <c r="P7" s="2"/>
      <c r="Q7" s="2"/>
    </row>
    <row r="8" spans="1:26" s="33" customFormat="1" ht="13.5" thickBot="1" x14ac:dyDescent="0.25">
      <c r="A8" s="32"/>
      <c r="B8" s="300" t="s">
        <v>45</v>
      </c>
      <c r="C8" s="301"/>
      <c r="D8" s="301"/>
      <c r="E8" s="301"/>
      <c r="F8" s="301"/>
      <c r="G8" s="301"/>
      <c r="H8" s="301"/>
      <c r="I8" s="301"/>
      <c r="J8" s="301"/>
      <c r="K8" s="301"/>
      <c r="L8" s="301"/>
      <c r="M8" s="301"/>
      <c r="N8" s="301"/>
      <c r="O8" s="301"/>
      <c r="P8" s="301"/>
      <c r="Q8" s="302"/>
      <c r="R8" s="32"/>
      <c r="S8" s="32"/>
      <c r="T8" s="32"/>
      <c r="U8" s="32"/>
      <c r="V8" s="32"/>
      <c r="W8" s="32"/>
      <c r="X8" s="32"/>
      <c r="Y8" s="32"/>
      <c r="Z8" s="32"/>
    </row>
    <row r="9" spans="1:26" x14ac:dyDescent="0.2">
      <c r="B9" s="9"/>
      <c r="C9" s="2"/>
      <c r="D9" s="2"/>
      <c r="E9" s="2"/>
      <c r="F9" s="2"/>
      <c r="G9" s="2"/>
      <c r="H9" s="2"/>
      <c r="J9" s="2"/>
      <c r="K9" s="2"/>
      <c r="L9" s="2"/>
      <c r="M9" s="2"/>
      <c r="N9" s="2"/>
      <c r="O9" s="2"/>
      <c r="P9" s="2"/>
      <c r="Q9" s="2"/>
    </row>
    <row r="10" spans="1:26" x14ac:dyDescent="0.2">
      <c r="B10" s="319" t="s">
        <v>46</v>
      </c>
      <c r="C10" s="319"/>
      <c r="D10" s="326" t="s">
        <v>227</v>
      </c>
      <c r="E10" s="327"/>
      <c r="F10" s="2"/>
      <c r="G10" s="34" t="s">
        <v>47</v>
      </c>
      <c r="H10" s="35"/>
      <c r="I10" s="35"/>
      <c r="J10" s="35"/>
      <c r="K10" s="35"/>
      <c r="L10" s="35"/>
      <c r="M10" s="35"/>
      <c r="N10" s="35"/>
      <c r="O10" s="35"/>
      <c r="P10" s="36"/>
      <c r="Q10" s="2"/>
    </row>
    <row r="11" spans="1:26" x14ac:dyDescent="0.2">
      <c r="B11" s="328" t="s">
        <v>48</v>
      </c>
      <c r="C11" s="329"/>
      <c r="D11" s="330"/>
      <c r="E11" s="327"/>
      <c r="F11" s="2"/>
      <c r="G11" s="37" t="str">
        <f>CONCATENATE("Reference Flow: ",D5," ",E5," of ",G5)</f>
        <v>Reference Flow: 1 kW of fuel cell capacity</v>
      </c>
      <c r="H11" s="38"/>
      <c r="I11" s="38"/>
      <c r="J11" s="38"/>
      <c r="K11" s="38"/>
      <c r="L11" s="38"/>
      <c r="M11" s="38"/>
      <c r="N11" s="38"/>
      <c r="O11" s="38"/>
      <c r="P11" s="39"/>
      <c r="Q11" s="2"/>
    </row>
    <row r="12" spans="1:26" x14ac:dyDescent="0.2">
      <c r="B12" s="319" t="s">
        <v>49</v>
      </c>
      <c r="C12" s="319"/>
      <c r="D12" s="315">
        <v>2000</v>
      </c>
      <c r="E12" s="315"/>
      <c r="F12" s="2"/>
      <c r="G12" s="37"/>
      <c r="H12" s="38"/>
      <c r="I12" s="38"/>
      <c r="J12" s="38"/>
      <c r="K12" s="38"/>
      <c r="L12" s="38"/>
      <c r="M12" s="38"/>
      <c r="N12" s="38"/>
      <c r="O12" s="38"/>
      <c r="P12" s="39"/>
      <c r="Q12" s="2"/>
    </row>
    <row r="13" spans="1:26" ht="12.75" customHeight="1" x14ac:dyDescent="0.2">
      <c r="B13" s="319" t="s">
        <v>50</v>
      </c>
      <c r="C13" s="319"/>
      <c r="D13" s="315" t="s">
        <v>91</v>
      </c>
      <c r="E13" s="315"/>
      <c r="F13" s="2"/>
      <c r="G13" s="316" t="s">
        <v>363</v>
      </c>
      <c r="H13" s="317"/>
      <c r="I13" s="317"/>
      <c r="J13" s="317"/>
      <c r="K13" s="317"/>
      <c r="L13" s="317"/>
      <c r="M13" s="317"/>
      <c r="N13" s="317"/>
      <c r="O13" s="317"/>
      <c r="P13" s="318"/>
      <c r="Q13" s="2"/>
    </row>
    <row r="14" spans="1:26" x14ac:dyDescent="0.2">
      <c r="B14" s="319" t="s">
        <v>51</v>
      </c>
      <c r="C14" s="319"/>
      <c r="D14" s="315" t="s">
        <v>97</v>
      </c>
      <c r="E14" s="315"/>
      <c r="F14" s="2"/>
      <c r="G14" s="316"/>
      <c r="H14" s="317"/>
      <c r="I14" s="317"/>
      <c r="J14" s="317"/>
      <c r="K14" s="317"/>
      <c r="L14" s="317"/>
      <c r="M14" s="317"/>
      <c r="N14" s="317"/>
      <c r="O14" s="317"/>
      <c r="P14" s="318"/>
      <c r="Q14" s="2"/>
    </row>
    <row r="15" spans="1:26" x14ac:dyDescent="0.2">
      <c r="B15" s="319" t="s">
        <v>52</v>
      </c>
      <c r="C15" s="319"/>
      <c r="D15" s="315" t="s">
        <v>230</v>
      </c>
      <c r="E15" s="315"/>
      <c r="F15" s="2"/>
      <c r="G15" s="316"/>
      <c r="H15" s="317"/>
      <c r="I15" s="317"/>
      <c r="J15" s="317"/>
      <c r="K15" s="317"/>
      <c r="L15" s="317"/>
      <c r="M15" s="317"/>
      <c r="N15" s="317"/>
      <c r="O15" s="317"/>
      <c r="P15" s="318"/>
      <c r="Q15" s="2"/>
    </row>
    <row r="16" spans="1:26" x14ac:dyDescent="0.2">
      <c r="B16" s="319" t="s">
        <v>53</v>
      </c>
      <c r="C16" s="319"/>
      <c r="D16" s="315" t="s">
        <v>93</v>
      </c>
      <c r="E16" s="315"/>
      <c r="F16" s="2"/>
      <c r="G16" s="316"/>
      <c r="H16" s="317"/>
      <c r="I16" s="317"/>
      <c r="J16" s="317"/>
      <c r="K16" s="317"/>
      <c r="L16" s="317"/>
      <c r="M16" s="317"/>
      <c r="N16" s="317"/>
      <c r="O16" s="317"/>
      <c r="P16" s="318"/>
      <c r="Q16" s="2"/>
    </row>
    <row r="17" spans="1:26" ht="23.45" customHeight="1" x14ac:dyDescent="0.2">
      <c r="B17" s="306" t="s">
        <v>54</v>
      </c>
      <c r="C17" s="307"/>
      <c r="D17" s="308"/>
      <c r="E17" s="308"/>
      <c r="F17" s="2"/>
      <c r="G17" s="40" t="s">
        <v>373</v>
      </c>
      <c r="H17" s="41"/>
      <c r="I17" s="41"/>
      <c r="J17" s="41"/>
      <c r="K17" s="41"/>
      <c r="L17" s="41"/>
      <c r="M17" s="41"/>
      <c r="N17" s="41"/>
      <c r="O17" s="41"/>
      <c r="P17" s="42"/>
      <c r="Q17" s="2"/>
    </row>
    <row r="18" spans="1:26" x14ac:dyDescent="0.2">
      <c r="B18" s="9"/>
      <c r="C18" s="2"/>
      <c r="D18" s="2"/>
      <c r="E18" s="2"/>
      <c r="F18" s="2"/>
      <c r="G18" s="2"/>
      <c r="H18" s="2"/>
      <c r="J18" s="2"/>
      <c r="K18" s="2"/>
      <c r="L18" s="2"/>
      <c r="M18" s="2"/>
      <c r="N18" s="2"/>
      <c r="O18" s="2"/>
      <c r="P18" s="2"/>
      <c r="Q18" s="2"/>
    </row>
    <row r="19" spans="1:26" ht="13.5" thickBot="1" x14ac:dyDescent="0.25">
      <c r="B19" s="9"/>
      <c r="C19" s="2"/>
      <c r="D19" s="2"/>
      <c r="E19" s="2"/>
      <c r="F19" s="2"/>
      <c r="G19" s="2"/>
      <c r="H19" s="2"/>
      <c r="J19" s="2"/>
      <c r="K19" s="2"/>
      <c r="L19" s="2"/>
      <c r="M19" s="2"/>
      <c r="N19" s="2"/>
      <c r="O19" s="2"/>
      <c r="P19" s="2"/>
      <c r="Q19" s="2"/>
    </row>
    <row r="20" spans="1:26" s="33" customFormat="1" ht="13.5" thickBot="1" x14ac:dyDescent="0.25">
      <c r="A20" s="32"/>
      <c r="B20" s="300" t="s">
        <v>55</v>
      </c>
      <c r="C20" s="301"/>
      <c r="D20" s="301"/>
      <c r="E20" s="301"/>
      <c r="F20" s="301"/>
      <c r="G20" s="301"/>
      <c r="H20" s="301"/>
      <c r="I20" s="301"/>
      <c r="J20" s="301"/>
      <c r="K20" s="301"/>
      <c r="L20" s="301"/>
      <c r="M20" s="301"/>
      <c r="N20" s="301"/>
      <c r="O20" s="301"/>
      <c r="P20" s="301"/>
      <c r="Q20" s="302"/>
      <c r="R20" s="32"/>
      <c r="S20" s="32"/>
      <c r="T20" s="32"/>
      <c r="U20" s="32"/>
      <c r="V20" s="32"/>
      <c r="W20" s="32"/>
      <c r="X20" s="32"/>
      <c r="Y20" s="32"/>
      <c r="Z20" s="32"/>
    </row>
    <row r="21" spans="1:26" x14ac:dyDescent="0.2">
      <c r="B21" s="9"/>
      <c r="C21" s="2"/>
      <c r="D21" s="2"/>
      <c r="E21" s="2"/>
      <c r="F21" s="2"/>
      <c r="G21" s="43" t="s">
        <v>56</v>
      </c>
      <c r="H21" s="2"/>
      <c r="J21" s="2"/>
      <c r="K21" s="2"/>
      <c r="L21" s="2"/>
      <c r="M21" s="2"/>
      <c r="N21" s="2"/>
      <c r="O21" s="2"/>
      <c r="P21" s="2"/>
      <c r="Q21" s="2"/>
    </row>
    <row r="22" spans="1:26" x14ac:dyDescent="0.2">
      <c r="B22" s="9"/>
      <c r="C22" s="44" t="s">
        <v>57</v>
      </c>
      <c r="D22" s="44" t="s">
        <v>58</v>
      </c>
      <c r="E22" s="44" t="s">
        <v>59</v>
      </c>
      <c r="F22" s="44" t="s">
        <v>60</v>
      </c>
      <c r="G22" s="44" t="s">
        <v>61</v>
      </c>
      <c r="H22" s="44" t="s">
        <v>62</v>
      </c>
      <c r="I22" s="44" t="s">
        <v>63</v>
      </c>
      <c r="J22" s="309" t="s">
        <v>64</v>
      </c>
      <c r="K22" s="310"/>
      <c r="L22" s="310"/>
      <c r="M22" s="310"/>
      <c r="N22" s="310"/>
      <c r="O22" s="310"/>
      <c r="P22" s="310"/>
      <c r="Q22" s="311"/>
    </row>
    <row r="23" spans="1:26" x14ac:dyDescent="0.2">
      <c r="B23" s="18">
        <f t="shared" ref="B23:B37" si="0">LEN(C23)</f>
        <v>8</v>
      </c>
      <c r="C23" s="45" t="s">
        <v>232</v>
      </c>
      <c r="D23" s="46"/>
      <c r="E23" s="76">
        <f>'Energy Calculations'!B6</f>
        <v>322.89999999999998</v>
      </c>
      <c r="F23" s="76">
        <f>'Energy Calculations'!C6</f>
        <v>191</v>
      </c>
      <c r="G23" s="76">
        <f>'Energy Calculations'!D6</f>
        <v>553</v>
      </c>
      <c r="H23" s="49" t="s">
        <v>295</v>
      </c>
      <c r="I23" s="47">
        <v>1</v>
      </c>
      <c r="J23" s="225" t="s">
        <v>340</v>
      </c>
      <c r="K23" s="226"/>
      <c r="L23" s="226"/>
      <c r="M23" s="226"/>
      <c r="N23" s="226"/>
      <c r="O23" s="226"/>
      <c r="P23" s="226"/>
      <c r="Q23" s="227"/>
    </row>
    <row r="24" spans="1:26" x14ac:dyDescent="0.2">
      <c r="B24" s="18">
        <f t="shared" si="0"/>
        <v>5</v>
      </c>
      <c r="C24" s="45" t="s">
        <v>341</v>
      </c>
      <c r="D24" s="46"/>
      <c r="E24" s="76">
        <f>'Material Calculations'!B6</f>
        <v>4.33</v>
      </c>
      <c r="F24" s="76">
        <f>'Material Calculations'!C6</f>
        <v>2.17</v>
      </c>
      <c r="G24" s="76">
        <f>'Material Calculations'!D6</f>
        <v>8.66</v>
      </c>
      <c r="H24" s="49" t="s">
        <v>234</v>
      </c>
      <c r="I24" s="47">
        <v>1</v>
      </c>
      <c r="J24" s="225" t="s">
        <v>344</v>
      </c>
      <c r="K24" s="226"/>
      <c r="L24" s="226"/>
      <c r="M24" s="226"/>
      <c r="N24" s="226"/>
      <c r="O24" s="226"/>
      <c r="P24" s="226"/>
      <c r="Q24" s="227"/>
    </row>
    <row r="25" spans="1:26" x14ac:dyDescent="0.2">
      <c r="B25" s="18">
        <f t="shared" si="0"/>
        <v>8</v>
      </c>
      <c r="C25" s="45" t="s">
        <v>343</v>
      </c>
      <c r="D25" s="46"/>
      <c r="E25" s="76">
        <f>'Material Calculations'!B7</f>
        <v>9.8529999999999998</v>
      </c>
      <c r="F25" s="76">
        <f>'Material Calculations'!C7</f>
        <v>6.54</v>
      </c>
      <c r="G25" s="76">
        <f>'Material Calculations'!D7</f>
        <v>16.11</v>
      </c>
      <c r="H25" s="49" t="s">
        <v>234</v>
      </c>
      <c r="I25" s="47">
        <v>1</v>
      </c>
      <c r="J25" s="225" t="s">
        <v>342</v>
      </c>
      <c r="K25" s="226"/>
      <c r="L25" s="226"/>
      <c r="M25" s="226"/>
      <c r="N25" s="226"/>
      <c r="O25" s="226"/>
      <c r="P25" s="226"/>
      <c r="Q25" s="227"/>
    </row>
    <row r="26" spans="1:26" x14ac:dyDescent="0.2">
      <c r="B26" s="18">
        <f t="shared" si="0"/>
        <v>10</v>
      </c>
      <c r="C26" s="45" t="s">
        <v>345</v>
      </c>
      <c r="D26" s="46"/>
      <c r="E26" s="76">
        <f>'Material Calculations'!B8</f>
        <v>1.3</v>
      </c>
      <c r="F26" s="76">
        <f>'Material Calculations'!C8</f>
        <v>0.6</v>
      </c>
      <c r="G26" s="76">
        <f>'Material Calculations'!D8</f>
        <v>2.4</v>
      </c>
      <c r="H26" s="49" t="s">
        <v>234</v>
      </c>
      <c r="I26" s="47">
        <v>1</v>
      </c>
      <c r="J26" s="225" t="s">
        <v>346</v>
      </c>
      <c r="K26" s="226"/>
      <c r="L26" s="226"/>
      <c r="M26" s="226"/>
      <c r="N26" s="226"/>
      <c r="O26" s="226"/>
      <c r="P26" s="226"/>
      <c r="Q26" s="227"/>
    </row>
    <row r="27" spans="1:26" x14ac:dyDescent="0.2">
      <c r="B27" s="18">
        <f t="shared" si="0"/>
        <v>8</v>
      </c>
      <c r="C27" s="45" t="s">
        <v>347</v>
      </c>
      <c r="D27" s="46"/>
      <c r="E27" s="76">
        <f>'Material Calculations'!B9</f>
        <v>0.19500000000000001</v>
      </c>
      <c r="F27" s="76">
        <f>'Material Calculations'!C9</f>
        <v>8.8999999999999996E-2</v>
      </c>
      <c r="G27" s="76">
        <f>'Material Calculations'!D9</f>
        <v>0.42399999999999999</v>
      </c>
      <c r="H27" s="49" t="s">
        <v>234</v>
      </c>
      <c r="I27" s="47">
        <v>1</v>
      </c>
      <c r="J27" s="225" t="s">
        <v>348</v>
      </c>
      <c r="K27" s="226"/>
      <c r="L27" s="226"/>
      <c r="M27" s="226"/>
      <c r="N27" s="226"/>
      <c r="O27" s="226"/>
      <c r="P27" s="226"/>
      <c r="Q27" s="227"/>
    </row>
    <row r="28" spans="1:26" x14ac:dyDescent="0.2">
      <c r="B28" s="18">
        <f t="shared" si="0"/>
        <v>3</v>
      </c>
      <c r="C28" s="45" t="s">
        <v>314</v>
      </c>
      <c r="D28" s="46"/>
      <c r="E28" s="76">
        <f>'Material Calculations'!B10</f>
        <v>0.27100000000000002</v>
      </c>
      <c r="F28" s="76">
        <f>'Material Calculations'!C10</f>
        <v>0.17</v>
      </c>
      <c r="G28" s="76">
        <f>'Material Calculations'!D10</f>
        <v>0.44</v>
      </c>
      <c r="H28" s="49" t="s">
        <v>234</v>
      </c>
      <c r="I28" s="47">
        <v>1</v>
      </c>
      <c r="J28" s="225" t="s">
        <v>349</v>
      </c>
      <c r="K28" s="226"/>
      <c r="L28" s="226"/>
      <c r="M28" s="226"/>
      <c r="N28" s="226"/>
      <c r="O28" s="226"/>
      <c r="P28" s="226"/>
      <c r="Q28" s="227"/>
    </row>
    <row r="29" spans="1:26" x14ac:dyDescent="0.2">
      <c r="B29" s="18">
        <f t="shared" si="0"/>
        <v>3</v>
      </c>
      <c r="C29" s="45" t="s">
        <v>350</v>
      </c>
      <c r="D29" s="46"/>
      <c r="E29" s="76">
        <f>'Material Calculations'!B11</f>
        <v>0.47199999999999998</v>
      </c>
      <c r="F29" s="76">
        <f>'Material Calculations'!C11</f>
        <v>0.31</v>
      </c>
      <c r="G29" s="76">
        <f>'Material Calculations'!D11</f>
        <v>0.71</v>
      </c>
      <c r="H29" s="49" t="s">
        <v>234</v>
      </c>
      <c r="I29" s="47">
        <v>1</v>
      </c>
      <c r="J29" s="225" t="s">
        <v>351</v>
      </c>
      <c r="K29" s="226"/>
      <c r="L29" s="226"/>
      <c r="M29" s="226"/>
      <c r="N29" s="226"/>
      <c r="O29" s="226"/>
      <c r="P29" s="226"/>
      <c r="Q29" s="227"/>
    </row>
    <row r="30" spans="1:26" x14ac:dyDescent="0.2">
      <c r="B30" s="18">
        <f t="shared" si="0"/>
        <v>7</v>
      </c>
      <c r="C30" s="45" t="s">
        <v>352</v>
      </c>
      <c r="D30" s="46"/>
      <c r="E30" s="76">
        <f>'Material Calculations'!B12</f>
        <v>0.35299999999999998</v>
      </c>
      <c r="F30" s="76">
        <f>'Material Calculations'!C12</f>
        <v>0.21</v>
      </c>
      <c r="G30" s="76">
        <f>'Material Calculations'!D12</f>
        <v>0.56999999999999995</v>
      </c>
      <c r="H30" s="49" t="s">
        <v>234</v>
      </c>
      <c r="I30" s="47">
        <v>1</v>
      </c>
      <c r="J30" s="225" t="s">
        <v>353</v>
      </c>
      <c r="K30" s="226"/>
      <c r="L30" s="226"/>
      <c r="M30" s="226"/>
      <c r="N30" s="226"/>
      <c r="O30" s="226"/>
      <c r="P30" s="226"/>
      <c r="Q30" s="227"/>
    </row>
    <row r="31" spans="1:26" x14ac:dyDescent="0.2">
      <c r="B31" s="18">
        <f t="shared" si="0"/>
        <v>8</v>
      </c>
      <c r="C31" s="45" t="s">
        <v>354</v>
      </c>
      <c r="D31" s="46"/>
      <c r="E31" s="76">
        <f>'Material Calculations'!B13</f>
        <v>0.75</v>
      </c>
      <c r="F31" s="76">
        <f>'Material Calculations'!C13</f>
        <v>0.26</v>
      </c>
      <c r="G31" s="76">
        <f>'Material Calculations'!D13</f>
        <v>2.31</v>
      </c>
      <c r="H31" s="49" t="s">
        <v>234</v>
      </c>
      <c r="I31" s="47">
        <v>1</v>
      </c>
      <c r="J31" s="225" t="s">
        <v>355</v>
      </c>
      <c r="K31" s="226"/>
      <c r="L31" s="226"/>
      <c r="M31" s="226"/>
      <c r="N31" s="226"/>
      <c r="O31" s="226"/>
      <c r="P31" s="226"/>
      <c r="Q31" s="227"/>
    </row>
    <row r="32" spans="1:26" x14ac:dyDescent="0.2">
      <c r="B32" s="18">
        <f t="shared" si="0"/>
        <v>6</v>
      </c>
      <c r="C32" s="45" t="s">
        <v>356</v>
      </c>
      <c r="D32" s="46"/>
      <c r="E32" s="76">
        <f>'Material Calculations'!B14</f>
        <v>0.12</v>
      </c>
      <c r="F32" s="76">
        <f>'Material Calculations'!C14</f>
        <v>0.12</v>
      </c>
      <c r="G32" s="76">
        <f>'Material Calculations'!D14</f>
        <v>0.12</v>
      </c>
      <c r="H32" s="49" t="s">
        <v>234</v>
      </c>
      <c r="I32" s="47">
        <v>1</v>
      </c>
      <c r="J32" s="225" t="s">
        <v>523</v>
      </c>
      <c r="K32" s="226"/>
      <c r="L32" s="226"/>
      <c r="M32" s="226"/>
      <c r="N32" s="226"/>
      <c r="O32" s="226"/>
      <c r="P32" s="226"/>
      <c r="Q32" s="227"/>
    </row>
    <row r="33" spans="1:26" x14ac:dyDescent="0.2">
      <c r="B33" s="18">
        <f t="shared" si="0"/>
        <v>13</v>
      </c>
      <c r="C33" s="45" t="s">
        <v>245</v>
      </c>
      <c r="D33" s="46"/>
      <c r="E33" s="76">
        <f>'Material Calculations'!B16</f>
        <v>0.03</v>
      </c>
      <c r="F33" s="47"/>
      <c r="G33" s="48"/>
      <c r="H33" s="49" t="s">
        <v>262</v>
      </c>
      <c r="I33" s="47">
        <v>2</v>
      </c>
      <c r="J33" s="225" t="s">
        <v>263</v>
      </c>
      <c r="K33" s="226"/>
      <c r="L33" s="226"/>
      <c r="M33" s="226"/>
      <c r="N33" s="226"/>
      <c r="O33" s="226"/>
      <c r="P33" s="226"/>
      <c r="Q33" s="227"/>
    </row>
    <row r="34" spans="1:26" x14ac:dyDescent="0.2">
      <c r="B34" s="18">
        <f t="shared" si="0"/>
        <v>11</v>
      </c>
      <c r="C34" s="45" t="s">
        <v>246</v>
      </c>
      <c r="D34" s="46"/>
      <c r="E34" s="76">
        <f>'Material Calculations'!B17</f>
        <v>5.0000000000000001E-3</v>
      </c>
      <c r="F34" s="47"/>
      <c r="G34" s="48"/>
      <c r="H34" s="49" t="s">
        <v>262</v>
      </c>
      <c r="I34" s="47">
        <v>2</v>
      </c>
      <c r="J34" s="225" t="s">
        <v>264</v>
      </c>
      <c r="K34" s="226"/>
      <c r="L34" s="226"/>
      <c r="M34" s="226"/>
      <c r="N34" s="226"/>
      <c r="O34" s="226"/>
      <c r="P34" s="226"/>
      <c r="Q34" s="227"/>
    </row>
    <row r="35" spans="1:26" x14ac:dyDescent="0.2">
      <c r="B35" s="18">
        <f t="shared" si="0"/>
        <v>14</v>
      </c>
      <c r="C35" s="45" t="s">
        <v>247</v>
      </c>
      <c r="D35" s="46" t="s">
        <v>522</v>
      </c>
      <c r="E35" s="76">
        <f>E34*E36+E37*E33</f>
        <v>0.17174499999999998</v>
      </c>
      <c r="F35" s="47"/>
      <c r="G35" s="48"/>
      <c r="H35" s="49" t="s">
        <v>234</v>
      </c>
      <c r="I35" s="47"/>
      <c r="J35" s="225" t="s">
        <v>358</v>
      </c>
      <c r="K35" s="226"/>
      <c r="L35" s="226"/>
      <c r="M35" s="226"/>
      <c r="N35" s="226"/>
      <c r="O35" s="226"/>
      <c r="P35" s="226"/>
      <c r="Q35" s="227"/>
    </row>
    <row r="36" spans="1:26" x14ac:dyDescent="0.2">
      <c r="B36" s="18">
        <f t="shared" si="0"/>
        <v>5</v>
      </c>
      <c r="C36" s="45" t="s">
        <v>359</v>
      </c>
      <c r="D36" s="46" t="str">
        <f>CONCATENATE(C25," + ",C24," + ",C32)</f>
        <v>Cr_alloy + steel + copper</v>
      </c>
      <c r="E36" s="76">
        <f>E25+E24+E32</f>
        <v>14.302999999999999</v>
      </c>
      <c r="F36" s="76"/>
      <c r="G36" s="76"/>
      <c r="H36" s="49" t="s">
        <v>234</v>
      </c>
      <c r="I36" s="47"/>
      <c r="J36" s="225" t="s">
        <v>360</v>
      </c>
      <c r="K36" s="226"/>
      <c r="L36" s="226"/>
      <c r="M36" s="226"/>
      <c r="N36" s="226"/>
      <c r="O36" s="226"/>
      <c r="P36" s="226"/>
      <c r="Q36" s="227"/>
    </row>
    <row r="37" spans="1:26" x14ac:dyDescent="0.2">
      <c r="B37" s="18">
        <f t="shared" si="0"/>
        <v>7</v>
      </c>
      <c r="C37" s="45" t="s">
        <v>361</v>
      </c>
      <c r="D37" s="46" t="str">
        <f>CONCATENATE(C26," + ",C27," + ",C28," + ",C29, " + ",C30," + ", C31)</f>
        <v>insulation + Ni_oxide + LSM + YSZ + binders + solvents</v>
      </c>
      <c r="E37" s="76">
        <f>SUM(E26:E31)</f>
        <v>3.3410000000000002</v>
      </c>
      <c r="F37" s="47"/>
      <c r="G37" s="48"/>
      <c r="H37" s="49" t="s">
        <v>234</v>
      </c>
      <c r="I37" s="47"/>
      <c r="J37" s="225" t="s">
        <v>362</v>
      </c>
      <c r="K37" s="226"/>
      <c r="L37" s="226"/>
      <c r="M37" s="226"/>
      <c r="N37" s="226"/>
      <c r="O37" s="226"/>
      <c r="P37" s="226"/>
      <c r="Q37" s="227"/>
    </row>
    <row r="38" spans="1:26" x14ac:dyDescent="0.2">
      <c r="B38" s="9"/>
      <c r="C38" s="50" t="s">
        <v>65</v>
      </c>
      <c r="D38" s="51" t="s">
        <v>66</v>
      </c>
      <c r="E38" s="52"/>
      <c r="F38" s="52"/>
      <c r="G38" s="52"/>
      <c r="H38" s="53"/>
      <c r="I38" s="54"/>
      <c r="J38" s="312"/>
      <c r="K38" s="313"/>
      <c r="L38" s="313"/>
      <c r="M38" s="313"/>
      <c r="N38" s="313"/>
      <c r="O38" s="313"/>
      <c r="P38" s="313"/>
      <c r="Q38" s="314"/>
    </row>
    <row r="39" spans="1:26" ht="13.5" thickBot="1" x14ac:dyDescent="0.25">
      <c r="B39" s="9"/>
      <c r="C39" s="2"/>
      <c r="D39" s="2"/>
      <c r="E39" s="2"/>
      <c r="F39" s="2"/>
      <c r="G39" s="2"/>
      <c r="H39" s="2"/>
      <c r="J39" s="2"/>
      <c r="K39" s="2"/>
      <c r="L39" s="2"/>
      <c r="M39" s="2"/>
      <c r="N39" s="2"/>
      <c r="O39" s="2"/>
      <c r="P39" s="2"/>
      <c r="Q39" s="2"/>
    </row>
    <row r="40" spans="1:26" s="33" customFormat="1" ht="13.5" thickBot="1" x14ac:dyDescent="0.25">
      <c r="A40" s="32"/>
      <c r="B40" s="300" t="s">
        <v>67</v>
      </c>
      <c r="C40" s="301"/>
      <c r="D40" s="301"/>
      <c r="E40" s="301"/>
      <c r="F40" s="301"/>
      <c r="G40" s="301"/>
      <c r="H40" s="301"/>
      <c r="I40" s="301"/>
      <c r="J40" s="301"/>
      <c r="K40" s="301"/>
      <c r="L40" s="301"/>
      <c r="M40" s="301"/>
      <c r="N40" s="301"/>
      <c r="O40" s="301"/>
      <c r="P40" s="301"/>
      <c r="Q40" s="302"/>
      <c r="R40" s="32"/>
      <c r="S40" s="32"/>
      <c r="T40" s="32"/>
      <c r="U40" s="32"/>
      <c r="V40" s="32"/>
      <c r="W40" s="32"/>
      <c r="X40" s="32"/>
      <c r="Y40" s="32"/>
      <c r="Z40" s="32"/>
    </row>
    <row r="41" spans="1:26" x14ac:dyDescent="0.2">
      <c r="B41" s="9"/>
      <c r="C41" s="2"/>
      <c r="D41" s="2"/>
      <c r="E41" s="2"/>
      <c r="F41" s="2"/>
      <c r="G41" s="2"/>
      <c r="H41" s="43" t="s">
        <v>68</v>
      </c>
      <c r="J41" s="2"/>
      <c r="K41" s="2"/>
      <c r="L41" s="2"/>
      <c r="M41" s="2"/>
      <c r="N41" s="2"/>
      <c r="O41" s="2"/>
      <c r="P41" s="2"/>
      <c r="Q41" s="2"/>
    </row>
    <row r="42" spans="1:26" x14ac:dyDescent="0.2">
      <c r="B42" s="9"/>
      <c r="C42" s="44" t="s">
        <v>69</v>
      </c>
      <c r="D42" s="44" t="s">
        <v>70</v>
      </c>
      <c r="E42" s="44" t="s">
        <v>59</v>
      </c>
      <c r="F42" s="44" t="s">
        <v>71</v>
      </c>
      <c r="G42" s="44" t="s">
        <v>69</v>
      </c>
      <c r="H42" s="44" t="s">
        <v>62</v>
      </c>
      <c r="I42" s="44" t="s">
        <v>72</v>
      </c>
      <c r="J42" s="44" t="s">
        <v>73</v>
      </c>
      <c r="K42" s="44" t="s">
        <v>74</v>
      </c>
      <c r="L42" s="44" t="s">
        <v>75</v>
      </c>
      <c r="M42" s="44" t="s">
        <v>63</v>
      </c>
      <c r="N42" s="266" t="s">
        <v>17</v>
      </c>
      <c r="O42" s="298" t="s">
        <v>64</v>
      </c>
      <c r="P42" s="298"/>
      <c r="Q42" s="298"/>
      <c r="Y42" s="32"/>
      <c r="Z42" s="32"/>
    </row>
    <row r="43" spans="1:26" x14ac:dyDescent="0.2">
      <c r="B43" s="9"/>
      <c r="C43" s="45" t="s">
        <v>232</v>
      </c>
      <c r="D43" s="60" t="s">
        <v>270</v>
      </c>
      <c r="E43" s="55">
        <v>1</v>
      </c>
      <c r="F43" s="55" t="s">
        <v>223</v>
      </c>
      <c r="G43" s="56">
        <f t="shared" ref="G43:G52" si="1">IF($C43="",1,VLOOKUP($C43,$C$22:$H$38,3,FALSE))</f>
        <v>322.89999999999998</v>
      </c>
      <c r="H43" s="57" t="str">
        <f t="shared" ref="H43:H52" si="2">IF($C43="","",VLOOKUP($C43,$C$22:$H$38,6,FALSE))</f>
        <v>kWh/kW</v>
      </c>
      <c r="I43" s="229">
        <f t="shared" ref="I43:I50" si="3">IF(D43="","",E43*G43*$D$5)</f>
        <v>322.89999999999998</v>
      </c>
      <c r="J43" s="55" t="s">
        <v>223</v>
      </c>
      <c r="K43" s="58" t="s">
        <v>90</v>
      </c>
      <c r="L43" s="55" t="s">
        <v>99</v>
      </c>
      <c r="M43" s="59">
        <v>1</v>
      </c>
      <c r="N43" s="59" t="str">
        <f>VLOOKUP(M43,DQI!$C$4:$I$5,7,FALSE)</f>
        <v>1,1,2,2,1</v>
      </c>
      <c r="O43" s="299" t="s">
        <v>374</v>
      </c>
      <c r="P43" s="299"/>
      <c r="Q43" s="299"/>
      <c r="Y43" s="32"/>
      <c r="Z43" s="32"/>
    </row>
    <row r="44" spans="1:26" x14ac:dyDescent="0.2">
      <c r="B44" s="9"/>
      <c r="C44" s="45" t="s">
        <v>343</v>
      </c>
      <c r="D44" s="60" t="s">
        <v>271</v>
      </c>
      <c r="E44" s="55">
        <v>1</v>
      </c>
      <c r="F44" s="55" t="s">
        <v>41</v>
      </c>
      <c r="G44" s="56">
        <f t="shared" si="1"/>
        <v>9.8529999999999998</v>
      </c>
      <c r="H44" s="57" t="str">
        <f t="shared" si="2"/>
        <v>kg/kW</v>
      </c>
      <c r="I44" s="229">
        <f t="shared" si="3"/>
        <v>9.8529999999999998</v>
      </c>
      <c r="J44" s="55" t="s">
        <v>41</v>
      </c>
      <c r="K44" s="58" t="s">
        <v>90</v>
      </c>
      <c r="L44" s="55" t="s">
        <v>99</v>
      </c>
      <c r="M44" s="59">
        <v>1</v>
      </c>
      <c r="N44" s="59" t="str">
        <f>VLOOKUP(M44,DQI!$C$4:$I$5,7,FALSE)</f>
        <v>1,1,2,2,1</v>
      </c>
      <c r="O44" s="299" t="s">
        <v>374</v>
      </c>
      <c r="P44" s="299"/>
      <c r="Q44" s="299"/>
      <c r="Y44" s="32"/>
      <c r="Z44" s="32"/>
    </row>
    <row r="45" spans="1:26" x14ac:dyDescent="0.2">
      <c r="B45" s="9"/>
      <c r="C45" s="45" t="s">
        <v>341</v>
      </c>
      <c r="D45" s="60" t="s">
        <v>375</v>
      </c>
      <c r="E45" s="55">
        <v>1</v>
      </c>
      <c r="F45" s="55" t="s">
        <v>41</v>
      </c>
      <c r="G45" s="56">
        <f t="shared" si="1"/>
        <v>4.33</v>
      </c>
      <c r="H45" s="57" t="str">
        <f t="shared" si="2"/>
        <v>kg/kW</v>
      </c>
      <c r="I45" s="229">
        <f t="shared" si="3"/>
        <v>4.33</v>
      </c>
      <c r="J45" s="55" t="s">
        <v>41</v>
      </c>
      <c r="K45" s="58" t="s">
        <v>90</v>
      </c>
      <c r="L45" s="55" t="s">
        <v>99</v>
      </c>
      <c r="M45" s="59">
        <v>1</v>
      </c>
      <c r="N45" s="59" t="str">
        <f>VLOOKUP(M45,DQI!$C$4:$I$5,7,FALSE)</f>
        <v>1,1,2,2,1</v>
      </c>
      <c r="O45" s="299" t="s">
        <v>374</v>
      </c>
      <c r="P45" s="299"/>
      <c r="Q45" s="299"/>
      <c r="Y45" s="32"/>
      <c r="Z45" s="32"/>
    </row>
    <row r="46" spans="1:26" x14ac:dyDescent="0.2">
      <c r="B46" s="9"/>
      <c r="C46" s="45" t="s">
        <v>345</v>
      </c>
      <c r="D46" s="60" t="s">
        <v>365</v>
      </c>
      <c r="E46" s="55">
        <v>1</v>
      </c>
      <c r="F46" s="55" t="s">
        <v>41</v>
      </c>
      <c r="G46" s="56">
        <f t="shared" si="1"/>
        <v>1.3</v>
      </c>
      <c r="H46" s="57" t="str">
        <f t="shared" si="2"/>
        <v>kg/kW</v>
      </c>
      <c r="I46" s="229">
        <f t="shared" si="3"/>
        <v>1.3</v>
      </c>
      <c r="J46" s="55" t="s">
        <v>41</v>
      </c>
      <c r="K46" s="58" t="s">
        <v>90</v>
      </c>
      <c r="L46" s="55" t="s">
        <v>99</v>
      </c>
      <c r="M46" s="59">
        <v>1</v>
      </c>
      <c r="N46" s="59" t="str">
        <f>VLOOKUP(M46,DQI!$C$4:$I$5,7,FALSE)</f>
        <v>1,1,2,2,1</v>
      </c>
      <c r="O46" s="299" t="s">
        <v>374</v>
      </c>
      <c r="P46" s="299"/>
      <c r="Q46" s="299"/>
      <c r="Y46" s="32"/>
      <c r="Z46" s="32"/>
    </row>
    <row r="47" spans="1:26" x14ac:dyDescent="0.2">
      <c r="B47" s="9"/>
      <c r="C47" s="45" t="s">
        <v>347</v>
      </c>
      <c r="D47" s="60" t="s">
        <v>366</v>
      </c>
      <c r="E47" s="55">
        <v>1</v>
      </c>
      <c r="F47" s="55" t="s">
        <v>41</v>
      </c>
      <c r="G47" s="56">
        <f t="shared" si="1"/>
        <v>0.19500000000000001</v>
      </c>
      <c r="H47" s="57" t="str">
        <f t="shared" si="2"/>
        <v>kg/kW</v>
      </c>
      <c r="I47" s="229">
        <f t="shared" si="3"/>
        <v>0.19500000000000001</v>
      </c>
      <c r="J47" s="55" t="s">
        <v>41</v>
      </c>
      <c r="K47" s="58" t="s">
        <v>90</v>
      </c>
      <c r="L47" s="55" t="s">
        <v>99</v>
      </c>
      <c r="M47" s="59">
        <v>1</v>
      </c>
      <c r="N47" s="59" t="str">
        <f>VLOOKUP(M47,DQI!$C$4:$I$5,7,FALSE)</f>
        <v>1,1,2,2,1</v>
      </c>
      <c r="O47" s="299" t="s">
        <v>374</v>
      </c>
      <c r="P47" s="299"/>
      <c r="Q47" s="299"/>
      <c r="Y47" s="32"/>
      <c r="Z47" s="32"/>
    </row>
    <row r="48" spans="1:26" x14ac:dyDescent="0.2">
      <c r="B48" s="9"/>
      <c r="C48" s="45" t="s">
        <v>314</v>
      </c>
      <c r="D48" s="60" t="s">
        <v>367</v>
      </c>
      <c r="E48" s="55">
        <v>1</v>
      </c>
      <c r="F48" s="55" t="s">
        <v>41</v>
      </c>
      <c r="G48" s="56">
        <f t="shared" si="1"/>
        <v>0.27100000000000002</v>
      </c>
      <c r="H48" s="57" t="str">
        <f t="shared" si="2"/>
        <v>kg/kW</v>
      </c>
      <c r="I48" s="229">
        <f t="shared" si="3"/>
        <v>0.27100000000000002</v>
      </c>
      <c r="J48" s="55" t="s">
        <v>41</v>
      </c>
      <c r="K48" s="58" t="s">
        <v>90</v>
      </c>
      <c r="L48" s="55" t="s">
        <v>99</v>
      </c>
      <c r="M48" s="59">
        <v>1</v>
      </c>
      <c r="N48" s="59" t="str">
        <f>VLOOKUP(M48,DQI!$C$4:$I$5,7,FALSE)</f>
        <v>1,1,2,2,1</v>
      </c>
      <c r="O48" s="299" t="s">
        <v>374</v>
      </c>
      <c r="P48" s="299"/>
      <c r="Q48" s="299"/>
      <c r="Y48" s="32"/>
      <c r="Z48" s="32"/>
    </row>
    <row r="49" spans="1:26" x14ac:dyDescent="0.2">
      <c r="B49" s="9"/>
      <c r="C49" s="45" t="s">
        <v>350</v>
      </c>
      <c r="D49" s="60" t="s">
        <v>368</v>
      </c>
      <c r="E49" s="55">
        <v>1</v>
      </c>
      <c r="F49" s="55" t="s">
        <v>41</v>
      </c>
      <c r="G49" s="56">
        <f t="shared" si="1"/>
        <v>0.47199999999999998</v>
      </c>
      <c r="H49" s="57" t="str">
        <f t="shared" si="2"/>
        <v>kg/kW</v>
      </c>
      <c r="I49" s="229">
        <f t="shared" si="3"/>
        <v>0.47199999999999998</v>
      </c>
      <c r="J49" s="55" t="s">
        <v>41</v>
      </c>
      <c r="K49" s="58" t="s">
        <v>90</v>
      </c>
      <c r="L49" s="55" t="s">
        <v>99</v>
      </c>
      <c r="M49" s="59">
        <v>1</v>
      </c>
      <c r="N49" s="59" t="str">
        <f>VLOOKUP(M49,DQI!$C$4:$I$5,7,FALSE)</f>
        <v>1,1,2,2,1</v>
      </c>
      <c r="O49" s="299" t="s">
        <v>374</v>
      </c>
      <c r="P49" s="299"/>
      <c r="Q49" s="299"/>
      <c r="Y49" s="32"/>
      <c r="Z49" s="32"/>
    </row>
    <row r="50" spans="1:26" x14ac:dyDescent="0.2">
      <c r="B50" s="9"/>
      <c r="C50" s="45" t="s">
        <v>352</v>
      </c>
      <c r="D50" s="60" t="s">
        <v>369</v>
      </c>
      <c r="E50" s="55">
        <v>1</v>
      </c>
      <c r="F50" s="55" t="s">
        <v>41</v>
      </c>
      <c r="G50" s="56">
        <f t="shared" si="1"/>
        <v>0.35299999999999998</v>
      </c>
      <c r="H50" s="57" t="str">
        <f t="shared" si="2"/>
        <v>kg/kW</v>
      </c>
      <c r="I50" s="229">
        <f t="shared" si="3"/>
        <v>0.35299999999999998</v>
      </c>
      <c r="J50" s="55" t="s">
        <v>41</v>
      </c>
      <c r="K50" s="58" t="s">
        <v>90</v>
      </c>
      <c r="L50" s="55" t="s">
        <v>99</v>
      </c>
      <c r="M50" s="59">
        <v>1</v>
      </c>
      <c r="N50" s="59" t="str">
        <f>VLOOKUP(M50,DQI!$C$4:$I$5,7,FALSE)</f>
        <v>1,1,2,2,1</v>
      </c>
      <c r="O50" s="299" t="s">
        <v>374</v>
      </c>
      <c r="P50" s="299"/>
      <c r="Q50" s="299"/>
      <c r="Y50" s="32"/>
      <c r="Z50" s="32"/>
    </row>
    <row r="51" spans="1:26" x14ac:dyDescent="0.2">
      <c r="B51" s="9"/>
      <c r="C51" s="45" t="s">
        <v>354</v>
      </c>
      <c r="D51" s="60" t="s">
        <v>370</v>
      </c>
      <c r="E51" s="55">
        <v>1</v>
      </c>
      <c r="F51" s="55" t="s">
        <v>41</v>
      </c>
      <c r="G51" s="56">
        <f t="shared" si="1"/>
        <v>0.75</v>
      </c>
      <c r="H51" s="57" t="str">
        <f t="shared" si="2"/>
        <v>kg/kW</v>
      </c>
      <c r="I51" s="229">
        <f t="shared" ref="I51:I52" si="4">IF(D51="","",E51*G51*$D$5)</f>
        <v>0.75</v>
      </c>
      <c r="J51" s="55" t="s">
        <v>41</v>
      </c>
      <c r="K51" s="58" t="s">
        <v>90</v>
      </c>
      <c r="L51" s="55" t="s">
        <v>99</v>
      </c>
      <c r="M51" s="59">
        <v>1</v>
      </c>
      <c r="N51" s="59" t="str">
        <f>VLOOKUP(M51,DQI!$C$4:$I$5,7,FALSE)</f>
        <v>1,1,2,2,1</v>
      </c>
      <c r="O51" s="299" t="s">
        <v>374</v>
      </c>
      <c r="P51" s="299"/>
      <c r="Q51" s="299"/>
      <c r="Y51" s="32"/>
      <c r="Z51" s="32"/>
    </row>
    <row r="52" spans="1:26" x14ac:dyDescent="0.2">
      <c r="B52" s="9"/>
      <c r="C52" s="45" t="s">
        <v>356</v>
      </c>
      <c r="D52" s="60" t="s">
        <v>371</v>
      </c>
      <c r="E52" s="55">
        <v>1</v>
      </c>
      <c r="F52" s="55" t="s">
        <v>41</v>
      </c>
      <c r="G52" s="56">
        <f t="shared" si="1"/>
        <v>0.12</v>
      </c>
      <c r="H52" s="57" t="str">
        <f t="shared" si="2"/>
        <v>kg/kW</v>
      </c>
      <c r="I52" s="229">
        <f t="shared" si="4"/>
        <v>0.12</v>
      </c>
      <c r="J52" s="55" t="s">
        <v>41</v>
      </c>
      <c r="K52" s="58" t="s">
        <v>90</v>
      </c>
      <c r="L52" s="55" t="s">
        <v>99</v>
      </c>
      <c r="M52" s="59">
        <v>1</v>
      </c>
      <c r="N52" s="59" t="str">
        <f>VLOOKUP(M52,DQI!$C$4:$I$5,7,FALSE)</f>
        <v>1,1,2,2,1</v>
      </c>
      <c r="O52" s="299" t="s">
        <v>374</v>
      </c>
      <c r="P52" s="299"/>
      <c r="Q52" s="299"/>
      <c r="Y52" s="32"/>
      <c r="Z52" s="32"/>
    </row>
    <row r="53" spans="1:26" x14ac:dyDescent="0.2">
      <c r="B53" s="9"/>
      <c r="C53" s="62" t="s">
        <v>65</v>
      </c>
      <c r="D53" s="51" t="s">
        <v>66</v>
      </c>
      <c r="E53" s="63" t="s">
        <v>76</v>
      </c>
      <c r="F53" s="51"/>
      <c r="G53" s="51"/>
      <c r="H53" s="51"/>
      <c r="I53" s="63" t="s">
        <v>77</v>
      </c>
      <c r="J53" s="51"/>
      <c r="K53" s="63"/>
      <c r="L53" s="51" t="s">
        <v>78</v>
      </c>
      <c r="M53" s="64"/>
      <c r="N53" s="64"/>
      <c r="O53" s="296"/>
      <c r="P53" s="296"/>
      <c r="Q53" s="296"/>
      <c r="Y53" s="32"/>
      <c r="Z53" s="32"/>
    </row>
    <row r="54" spans="1:26" s="2" customFormat="1" ht="13.5" thickBot="1" x14ac:dyDescent="0.25">
      <c r="B54" s="9"/>
      <c r="Y54" s="32"/>
      <c r="Z54" s="32"/>
    </row>
    <row r="55" spans="1:26" s="33" customFormat="1" ht="13.5" thickBot="1" x14ac:dyDescent="0.25">
      <c r="A55" s="32"/>
      <c r="B55" s="300" t="s">
        <v>79</v>
      </c>
      <c r="C55" s="301"/>
      <c r="D55" s="301"/>
      <c r="E55" s="301"/>
      <c r="F55" s="301"/>
      <c r="G55" s="301"/>
      <c r="H55" s="301"/>
      <c r="I55" s="301"/>
      <c r="J55" s="301"/>
      <c r="K55" s="301"/>
      <c r="L55" s="301"/>
      <c r="M55" s="301"/>
      <c r="N55" s="301"/>
      <c r="O55" s="301"/>
      <c r="P55" s="301"/>
      <c r="Q55" s="302"/>
      <c r="R55" s="32"/>
      <c r="S55" s="32"/>
      <c r="T55" s="32"/>
      <c r="U55" s="32"/>
      <c r="V55" s="32"/>
      <c r="W55" s="32"/>
      <c r="X55" s="32"/>
      <c r="Y55" s="32"/>
      <c r="Z55" s="32"/>
    </row>
    <row r="56" spans="1:26" x14ac:dyDescent="0.2">
      <c r="B56" s="9"/>
      <c r="C56" s="2"/>
      <c r="D56" s="2"/>
      <c r="E56" s="2"/>
      <c r="F56" s="2"/>
      <c r="G56" s="2"/>
      <c r="H56" s="43" t="s">
        <v>80</v>
      </c>
      <c r="J56" s="2"/>
      <c r="K56" s="2"/>
      <c r="L56" s="2"/>
      <c r="M56" s="2"/>
      <c r="N56" s="2"/>
      <c r="O56" s="2"/>
      <c r="P56" s="2"/>
      <c r="Q56" s="2"/>
      <c r="Y56" s="32"/>
      <c r="Z56" s="32"/>
    </row>
    <row r="57" spans="1:26" x14ac:dyDescent="0.2">
      <c r="B57" s="9"/>
      <c r="C57" s="44" t="s">
        <v>69</v>
      </c>
      <c r="D57" s="44" t="s">
        <v>70</v>
      </c>
      <c r="E57" s="44" t="s">
        <v>59</v>
      </c>
      <c r="F57" s="44" t="s">
        <v>71</v>
      </c>
      <c r="G57" s="44" t="s">
        <v>69</v>
      </c>
      <c r="H57" s="44" t="s">
        <v>62</v>
      </c>
      <c r="I57" s="44" t="s">
        <v>72</v>
      </c>
      <c r="J57" s="44" t="s">
        <v>73</v>
      </c>
      <c r="K57" s="44" t="s">
        <v>74</v>
      </c>
      <c r="L57" s="44" t="s">
        <v>75</v>
      </c>
      <c r="M57" s="44" t="s">
        <v>63</v>
      </c>
      <c r="N57" s="266" t="s">
        <v>17</v>
      </c>
      <c r="O57" s="298" t="s">
        <v>64</v>
      </c>
      <c r="P57" s="298"/>
      <c r="Q57" s="298"/>
      <c r="Y57" s="32"/>
      <c r="Z57" s="32"/>
    </row>
    <row r="58" spans="1:26" x14ac:dyDescent="0.2">
      <c r="B58" s="9"/>
      <c r="C58" s="65"/>
      <c r="D58" s="66" t="s">
        <v>269</v>
      </c>
      <c r="E58" s="67">
        <v>1</v>
      </c>
      <c r="F58" s="67"/>
      <c r="G58" s="56">
        <f>IF($C58="",1,VLOOKUP($C58,$C$22:$H$38,3,FALSE))</f>
        <v>1</v>
      </c>
      <c r="H58" s="57" t="str">
        <f>IF($C58="","",VLOOKUP($C58,$C$22:$H$38,6,FALSE))</f>
        <v/>
      </c>
      <c r="I58" s="229">
        <f>IF(D58="","",E58*G58*$D$5)</f>
        <v>1</v>
      </c>
      <c r="J58" s="67" t="s">
        <v>256</v>
      </c>
      <c r="K58" s="58" t="s">
        <v>90</v>
      </c>
      <c r="L58" s="55"/>
      <c r="M58" s="68"/>
      <c r="N58" s="68"/>
      <c r="O58" s="297" t="s">
        <v>81</v>
      </c>
      <c r="P58" s="297"/>
      <c r="Q58" s="297"/>
      <c r="Y58" s="32"/>
      <c r="Z58" s="32"/>
    </row>
    <row r="59" spans="1:26" x14ac:dyDescent="0.2">
      <c r="B59" s="9"/>
      <c r="C59" s="65" t="s">
        <v>247</v>
      </c>
      <c r="D59" s="66" t="s">
        <v>268</v>
      </c>
      <c r="E59" s="67">
        <v>1</v>
      </c>
      <c r="F59" s="67" t="s">
        <v>41</v>
      </c>
      <c r="G59" s="56">
        <f>IF($C59="",1,VLOOKUP($C59,$C$22:$H$38,3,FALSE))</f>
        <v>0.17174499999999998</v>
      </c>
      <c r="H59" s="57" t="str">
        <f>IF($C59="","",VLOOKUP($C59,$C$22:$H$38,6,FALSE))</f>
        <v>kg/kW</v>
      </c>
      <c r="I59" s="229">
        <f>IF(D59="","",E59*G59*$D$5)</f>
        <v>0.17174499999999998</v>
      </c>
      <c r="J59" s="67" t="s">
        <v>41</v>
      </c>
      <c r="K59" s="58" t="s">
        <v>95</v>
      </c>
      <c r="L59" s="55"/>
      <c r="M59" s="68">
        <v>2</v>
      </c>
      <c r="N59" s="59" t="str">
        <f>VLOOKUP(M59,DQI!$C$4:$I$5,7,FALSE)</f>
        <v>3,2,1,1,1</v>
      </c>
      <c r="O59" s="303" t="s">
        <v>376</v>
      </c>
      <c r="P59" s="304"/>
      <c r="Q59" s="305"/>
      <c r="Y59" s="32"/>
      <c r="Z59" s="32"/>
    </row>
    <row r="60" spans="1:26" x14ac:dyDescent="0.2">
      <c r="B60" s="9"/>
      <c r="C60" s="62" t="s">
        <v>65</v>
      </c>
      <c r="D60" s="69" t="s">
        <v>66</v>
      </c>
      <c r="E60" s="63" t="s">
        <v>76</v>
      </c>
      <c r="F60" s="51"/>
      <c r="G60" s="70"/>
      <c r="H60" s="71"/>
      <c r="I60" s="71"/>
      <c r="J60" s="51"/>
      <c r="K60" s="63"/>
      <c r="L60" s="51" t="s">
        <v>78</v>
      </c>
      <c r="M60" s="64"/>
      <c r="N60" s="64"/>
      <c r="O60" s="296"/>
      <c r="P60" s="296"/>
      <c r="Q60" s="296"/>
      <c r="Y60" s="32"/>
      <c r="Z60" s="32"/>
    </row>
    <row r="61" spans="1:26" x14ac:dyDescent="0.2">
      <c r="B61" s="9"/>
      <c r="C61" s="2"/>
      <c r="D61" s="2"/>
      <c r="E61" s="2"/>
      <c r="F61" s="2"/>
      <c r="G61" s="2"/>
      <c r="H61" s="2"/>
      <c r="J61" s="2"/>
      <c r="K61" s="2"/>
      <c r="L61" s="2"/>
      <c r="M61" s="2"/>
      <c r="N61" s="2"/>
      <c r="O61" s="2"/>
      <c r="P61" s="2"/>
      <c r="Q61" s="2"/>
      <c r="Y61" s="32"/>
      <c r="Z61" s="32"/>
    </row>
    <row r="62" spans="1:26" x14ac:dyDescent="0.2">
      <c r="B62" s="9"/>
      <c r="C62" s="2"/>
      <c r="D62" s="2"/>
      <c r="E62" s="2"/>
      <c r="F62" s="2"/>
      <c r="G62" s="2"/>
      <c r="H62" s="2"/>
      <c r="J62" s="2"/>
      <c r="K62" s="2"/>
      <c r="L62" s="2"/>
      <c r="M62" s="2"/>
      <c r="N62" s="2"/>
      <c r="O62" s="2"/>
      <c r="P62" s="2"/>
      <c r="Q62" s="2"/>
    </row>
    <row r="63" spans="1:26" x14ac:dyDescent="0.2">
      <c r="B63" s="9"/>
      <c r="C63" s="2"/>
      <c r="D63" s="2"/>
      <c r="E63" s="2"/>
      <c r="F63" s="2"/>
      <c r="G63" s="2"/>
      <c r="H63" s="2"/>
      <c r="J63" s="2"/>
      <c r="K63" s="2"/>
      <c r="L63" s="2"/>
      <c r="M63" s="2"/>
      <c r="N63" s="2"/>
      <c r="O63" s="2"/>
      <c r="P63" s="2"/>
      <c r="Q63" s="2"/>
    </row>
    <row r="64" spans="1:26" x14ac:dyDescent="0.2">
      <c r="B64" s="9"/>
      <c r="C64" s="2"/>
      <c r="D64" s="2"/>
      <c r="E64" s="2"/>
      <c r="F64" s="2"/>
      <c r="G64" s="2"/>
      <c r="H64" s="2"/>
      <c r="J64" s="2"/>
      <c r="K64" s="2"/>
      <c r="L64" s="2"/>
      <c r="M64" s="2"/>
      <c r="N64" s="2"/>
      <c r="O64" s="2"/>
      <c r="P64" s="2"/>
      <c r="Q64" s="2"/>
    </row>
    <row r="65" spans="2:17" x14ac:dyDescent="0.2">
      <c r="B65" s="9"/>
      <c r="C65" s="2"/>
      <c r="D65" s="2"/>
      <c r="E65" s="2"/>
      <c r="F65" s="2"/>
      <c r="G65" s="2"/>
      <c r="H65" s="2"/>
      <c r="J65" s="2"/>
      <c r="K65" s="2"/>
      <c r="L65" s="2"/>
      <c r="M65" s="2"/>
      <c r="N65" s="2"/>
      <c r="O65" s="2"/>
      <c r="P65" s="2"/>
      <c r="Q65" s="2"/>
    </row>
    <row r="66" spans="2:17" x14ac:dyDescent="0.2">
      <c r="B66" s="9"/>
      <c r="C66" s="2"/>
      <c r="D66" s="2"/>
      <c r="E66" s="2"/>
      <c r="F66" s="2"/>
      <c r="G66" s="2"/>
      <c r="H66" s="2"/>
      <c r="J66" s="2"/>
      <c r="K66" s="2"/>
      <c r="L66" s="2"/>
      <c r="M66" s="2"/>
      <c r="N66" s="2"/>
      <c r="O66" s="2"/>
      <c r="P66" s="2"/>
      <c r="Q66" s="2"/>
    </row>
    <row r="67" spans="2:17" x14ac:dyDescent="0.2">
      <c r="B67" s="9"/>
      <c r="C67" s="2"/>
      <c r="D67" s="2"/>
      <c r="E67" s="2"/>
      <c r="F67" s="2"/>
      <c r="G67" s="2"/>
      <c r="H67" s="2"/>
      <c r="J67" s="2"/>
      <c r="K67" s="2"/>
      <c r="L67" s="2"/>
      <c r="M67" s="2"/>
      <c r="N67" s="2"/>
      <c r="O67" s="2"/>
      <c r="P67" s="2"/>
      <c r="Q67" s="2"/>
    </row>
    <row r="68" spans="2:17" x14ac:dyDescent="0.2">
      <c r="B68" s="9"/>
      <c r="C68" s="2"/>
      <c r="D68" s="2"/>
      <c r="E68" s="2"/>
      <c r="F68" s="2"/>
      <c r="G68" s="2"/>
      <c r="H68" s="2"/>
      <c r="J68" s="2"/>
      <c r="K68" s="2"/>
      <c r="L68" s="2"/>
      <c r="M68" s="2"/>
      <c r="N68" s="2"/>
      <c r="O68" s="2"/>
      <c r="P68" s="2"/>
      <c r="Q68" s="2"/>
    </row>
    <row r="69" spans="2:17" x14ac:dyDescent="0.2">
      <c r="B69" s="9"/>
      <c r="C69" s="2"/>
      <c r="D69" s="2"/>
      <c r="E69" s="2"/>
      <c r="F69" s="2"/>
      <c r="G69" s="2"/>
      <c r="H69" s="2"/>
      <c r="J69" s="2"/>
      <c r="K69" s="2"/>
      <c r="L69" s="2"/>
      <c r="M69" s="2"/>
      <c r="N69" s="2"/>
      <c r="O69" s="2"/>
      <c r="P69" s="2"/>
      <c r="Q69" s="2"/>
    </row>
    <row r="70" spans="2:17" x14ac:dyDescent="0.2">
      <c r="B70" s="9"/>
      <c r="C70" s="2"/>
      <c r="D70" s="2"/>
      <c r="E70" s="2"/>
      <c r="F70" s="2"/>
      <c r="G70" s="2"/>
      <c r="H70" s="2"/>
      <c r="J70" s="2"/>
      <c r="K70" s="2"/>
      <c r="L70" s="2"/>
      <c r="M70" s="2"/>
      <c r="N70" s="2"/>
      <c r="O70" s="2"/>
      <c r="P70" s="2"/>
      <c r="Q70" s="2"/>
    </row>
    <row r="71" spans="2:17" x14ac:dyDescent="0.2">
      <c r="B71" s="9"/>
      <c r="C71" s="2"/>
      <c r="D71" s="2"/>
      <c r="E71" s="2"/>
      <c r="F71" s="2"/>
      <c r="G71" s="2"/>
      <c r="H71" s="2"/>
      <c r="J71" s="2"/>
      <c r="K71" s="2"/>
      <c r="L71" s="2"/>
      <c r="M71" s="2"/>
      <c r="N71" s="2"/>
      <c r="O71" s="2"/>
      <c r="P71" s="2"/>
      <c r="Q71" s="2"/>
    </row>
    <row r="72" spans="2:17" x14ac:dyDescent="0.2">
      <c r="B72" s="9"/>
      <c r="C72" s="2"/>
      <c r="D72" s="2"/>
      <c r="E72" s="2"/>
      <c r="F72" s="2"/>
      <c r="G72" s="2"/>
      <c r="H72" s="2"/>
      <c r="J72" s="2"/>
      <c r="K72" s="2"/>
      <c r="L72" s="2"/>
      <c r="M72" s="2"/>
      <c r="N72" s="2"/>
      <c r="O72" s="2"/>
      <c r="P72" s="2"/>
      <c r="Q72" s="2"/>
    </row>
    <row r="73" spans="2:17" x14ac:dyDescent="0.2">
      <c r="B73" s="9"/>
      <c r="C73" s="2"/>
      <c r="D73" s="2"/>
      <c r="E73" s="2"/>
      <c r="F73" s="2"/>
      <c r="G73" s="2"/>
      <c r="H73" s="2"/>
      <c r="J73" s="2"/>
      <c r="K73" s="2"/>
      <c r="L73" s="2"/>
      <c r="M73" s="2"/>
      <c r="N73" s="2"/>
      <c r="O73" s="2"/>
      <c r="P73" s="2"/>
      <c r="Q73" s="2"/>
    </row>
    <row r="74" spans="2:17" x14ac:dyDescent="0.2">
      <c r="B74" s="9"/>
      <c r="C74" s="2"/>
      <c r="D74" s="2"/>
      <c r="E74" s="2"/>
      <c r="F74" s="2"/>
      <c r="G74" s="2"/>
      <c r="H74" s="2"/>
      <c r="J74" s="2"/>
      <c r="K74" s="2"/>
      <c r="L74" s="2"/>
      <c r="M74" s="2"/>
      <c r="N74" s="2"/>
      <c r="O74" s="2"/>
      <c r="P74" s="2"/>
      <c r="Q74" s="2"/>
    </row>
    <row r="75" spans="2:17" x14ac:dyDescent="0.2">
      <c r="B75" s="9"/>
      <c r="C75" s="2"/>
      <c r="D75" s="2"/>
      <c r="E75" s="2"/>
      <c r="F75" s="2"/>
      <c r="G75" s="2"/>
      <c r="H75" s="2"/>
      <c r="J75" s="2"/>
      <c r="K75" s="2"/>
      <c r="L75" s="2"/>
      <c r="M75" s="2"/>
      <c r="N75" s="2"/>
      <c r="O75" s="2"/>
      <c r="P75" s="2"/>
      <c r="Q75" s="2"/>
    </row>
    <row r="76" spans="2:17" x14ac:dyDescent="0.2">
      <c r="B76" s="9"/>
      <c r="C76" s="2"/>
      <c r="D76" s="2"/>
      <c r="E76" s="2"/>
      <c r="F76" s="2"/>
      <c r="G76" s="2"/>
      <c r="H76" s="2"/>
      <c r="J76" s="2"/>
      <c r="K76" s="2"/>
      <c r="L76" s="2"/>
      <c r="M76" s="2"/>
      <c r="N76" s="2"/>
      <c r="O76" s="2"/>
      <c r="P76" s="2"/>
      <c r="Q76" s="2"/>
    </row>
    <row r="77" spans="2:17" x14ac:dyDescent="0.2">
      <c r="B77" s="9"/>
      <c r="C77" s="2"/>
      <c r="D77" s="2"/>
      <c r="E77" s="2"/>
      <c r="F77" s="2"/>
      <c r="G77" s="2"/>
      <c r="H77" s="2"/>
      <c r="J77" s="2"/>
      <c r="K77" s="2"/>
      <c r="L77" s="2"/>
      <c r="M77" s="2"/>
      <c r="N77" s="2"/>
      <c r="O77" s="2"/>
      <c r="P77" s="2"/>
      <c r="Q77" s="2"/>
    </row>
    <row r="78" spans="2:17" x14ac:dyDescent="0.2">
      <c r="B78" s="9"/>
      <c r="C78" s="2"/>
      <c r="D78" s="2"/>
      <c r="E78" s="2"/>
      <c r="F78" s="2"/>
      <c r="G78" s="2"/>
      <c r="H78" s="2"/>
      <c r="J78" s="2"/>
      <c r="K78" s="2"/>
      <c r="L78" s="2"/>
      <c r="M78" s="2"/>
      <c r="N78" s="2"/>
      <c r="O78" s="2"/>
      <c r="P78" s="2"/>
      <c r="Q78" s="2"/>
    </row>
    <row r="79" spans="2:17" x14ac:dyDescent="0.2">
      <c r="B79" s="9"/>
      <c r="C79" s="2"/>
      <c r="D79" s="2"/>
      <c r="E79" s="2"/>
      <c r="F79" s="2"/>
      <c r="G79" s="2"/>
      <c r="H79" s="2"/>
      <c r="J79" s="2"/>
      <c r="K79" s="2"/>
      <c r="L79" s="2"/>
      <c r="M79" s="2"/>
      <c r="N79" s="2"/>
      <c r="O79" s="2"/>
      <c r="P79" s="2"/>
      <c r="Q79" s="2"/>
    </row>
    <row r="80" spans="2:17" x14ac:dyDescent="0.2">
      <c r="B80" s="9"/>
      <c r="C80" s="2"/>
      <c r="D80" s="2"/>
      <c r="E80" s="2"/>
      <c r="F80" s="2"/>
      <c r="G80" s="2"/>
      <c r="H80" s="2"/>
      <c r="J80" s="2"/>
      <c r="K80" s="2"/>
      <c r="L80" s="2"/>
      <c r="M80" s="2"/>
      <c r="N80" s="2"/>
      <c r="O80" s="2"/>
      <c r="P80" s="2"/>
      <c r="Q80" s="2"/>
    </row>
    <row r="81" spans="2:17" x14ac:dyDescent="0.2">
      <c r="B81" s="9"/>
      <c r="C81" s="2"/>
      <c r="D81" s="2"/>
      <c r="E81" s="2"/>
      <c r="F81" s="2"/>
      <c r="G81" s="2"/>
      <c r="H81" s="2"/>
      <c r="J81" s="2"/>
      <c r="K81" s="2"/>
      <c r="L81" s="2"/>
      <c r="M81" s="2"/>
      <c r="N81" s="2"/>
      <c r="O81" s="2"/>
      <c r="P81" s="2"/>
      <c r="Q81" s="2"/>
    </row>
    <row r="82" spans="2:17" x14ac:dyDescent="0.2">
      <c r="B82" s="9"/>
      <c r="C82" s="2"/>
      <c r="D82" s="2"/>
      <c r="E82" s="2"/>
      <c r="F82" s="2"/>
      <c r="G82" s="2"/>
      <c r="H82" s="2"/>
      <c r="J82" s="2"/>
      <c r="K82" s="2"/>
      <c r="L82" s="2"/>
      <c r="M82" s="2"/>
      <c r="N82" s="2"/>
      <c r="O82" s="2"/>
      <c r="P82" s="2"/>
      <c r="Q82" s="2"/>
    </row>
    <row r="83" spans="2:17" x14ac:dyDescent="0.2">
      <c r="B83" s="9"/>
      <c r="C83" s="2"/>
      <c r="D83" s="2"/>
      <c r="E83" s="2"/>
      <c r="F83" s="2"/>
      <c r="G83" s="2"/>
      <c r="H83" s="2"/>
      <c r="J83" s="2"/>
      <c r="K83" s="2"/>
      <c r="L83" s="2"/>
      <c r="M83" s="2"/>
      <c r="N83" s="2"/>
      <c r="O83" s="2"/>
      <c r="P83" s="2"/>
      <c r="Q83" s="2"/>
    </row>
    <row r="84" spans="2:17" x14ac:dyDescent="0.2">
      <c r="B84" s="9"/>
      <c r="C84" s="2"/>
      <c r="D84" s="2"/>
      <c r="E84" s="2"/>
      <c r="F84" s="2"/>
      <c r="G84" s="2"/>
      <c r="H84" s="2"/>
      <c r="J84" s="2"/>
      <c r="K84" s="2"/>
      <c r="L84" s="2"/>
      <c r="M84" s="2"/>
      <c r="N84" s="2"/>
      <c r="O84" s="2"/>
      <c r="P84" s="2"/>
      <c r="Q84" s="2"/>
    </row>
    <row r="85" spans="2:17" x14ac:dyDescent="0.2">
      <c r="B85" s="9"/>
      <c r="C85" s="2"/>
      <c r="D85" s="2"/>
      <c r="E85" s="2"/>
      <c r="F85" s="2"/>
      <c r="G85" s="2"/>
      <c r="H85" s="2"/>
      <c r="J85" s="2"/>
      <c r="K85" s="2"/>
      <c r="L85" s="2"/>
      <c r="M85" s="2"/>
      <c r="N85" s="2"/>
      <c r="O85" s="2"/>
      <c r="P85" s="2"/>
      <c r="Q85" s="2"/>
    </row>
    <row r="86" spans="2:17" x14ac:dyDescent="0.2">
      <c r="B86" s="9"/>
      <c r="C86" s="2"/>
      <c r="D86" s="2"/>
      <c r="E86" s="2"/>
      <c r="F86" s="2"/>
      <c r="G86" s="2"/>
      <c r="H86" s="2"/>
      <c r="J86" s="2"/>
      <c r="K86" s="2"/>
      <c r="L86" s="2"/>
      <c r="M86" s="2"/>
      <c r="N86" s="2"/>
      <c r="O86" s="2"/>
      <c r="P86" s="2"/>
      <c r="Q86" s="2"/>
    </row>
    <row r="87" spans="2:17" x14ac:dyDescent="0.2">
      <c r="B87" s="9"/>
      <c r="C87" s="2"/>
      <c r="D87" s="2"/>
      <c r="E87" s="2"/>
      <c r="F87" s="2"/>
      <c r="G87" s="2"/>
      <c r="H87" s="2"/>
      <c r="J87" s="2"/>
      <c r="K87" s="2"/>
      <c r="L87" s="2"/>
      <c r="M87" s="2"/>
      <c r="N87" s="2"/>
      <c r="O87" s="2"/>
      <c r="P87" s="2"/>
      <c r="Q87" s="2"/>
    </row>
    <row r="88" spans="2:17" x14ac:dyDescent="0.2">
      <c r="B88" s="9"/>
      <c r="C88" s="2"/>
      <c r="D88" s="2"/>
      <c r="E88" s="2"/>
      <c r="F88" s="2"/>
      <c r="G88" s="2"/>
      <c r="H88" s="2"/>
      <c r="J88" s="2"/>
      <c r="K88" s="2"/>
      <c r="L88" s="2"/>
      <c r="M88" s="2"/>
      <c r="N88" s="2"/>
      <c r="O88" s="2"/>
      <c r="P88" s="2"/>
      <c r="Q88" s="2"/>
    </row>
    <row r="89" spans="2:17" x14ac:dyDescent="0.2">
      <c r="B89" s="9"/>
      <c r="C89" s="2"/>
      <c r="D89" s="2"/>
      <c r="E89" s="2"/>
      <c r="F89" s="2"/>
      <c r="G89" s="2"/>
      <c r="H89" s="2"/>
      <c r="J89" s="2"/>
      <c r="K89" s="2"/>
      <c r="L89" s="2"/>
      <c r="M89" s="2"/>
      <c r="N89" s="2"/>
      <c r="O89" s="2"/>
      <c r="P89" s="2"/>
      <c r="Q89" s="2"/>
    </row>
    <row r="90" spans="2:17" x14ac:dyDescent="0.2">
      <c r="B90" s="9"/>
      <c r="C90" s="2"/>
      <c r="D90" s="2"/>
      <c r="E90" s="2"/>
      <c r="F90" s="2"/>
      <c r="G90" s="2"/>
      <c r="H90" s="2"/>
      <c r="J90" s="2"/>
      <c r="K90" s="2"/>
      <c r="L90" s="2"/>
      <c r="M90" s="2"/>
      <c r="N90" s="2"/>
      <c r="O90" s="2"/>
      <c r="P90" s="2"/>
      <c r="Q90" s="2"/>
    </row>
    <row r="91" spans="2:17" x14ac:dyDescent="0.2">
      <c r="B91" s="9"/>
      <c r="C91" s="2"/>
      <c r="D91" s="2"/>
      <c r="E91" s="2"/>
      <c r="F91" s="2"/>
      <c r="G91" s="2"/>
      <c r="H91" s="2"/>
      <c r="J91" s="2"/>
      <c r="K91" s="2"/>
      <c r="L91" s="2"/>
      <c r="M91" s="2"/>
      <c r="N91" s="2"/>
      <c r="O91" s="2"/>
      <c r="P91" s="2"/>
      <c r="Q91" s="2"/>
    </row>
    <row r="92" spans="2:17" x14ac:dyDescent="0.2">
      <c r="B92" s="9"/>
      <c r="C92" s="2"/>
      <c r="D92" s="2"/>
      <c r="E92" s="2"/>
      <c r="F92" s="2"/>
      <c r="G92" s="2"/>
      <c r="H92" s="2"/>
      <c r="J92" s="2"/>
      <c r="K92" s="2"/>
      <c r="L92" s="2"/>
      <c r="M92" s="2"/>
      <c r="N92" s="2"/>
      <c r="O92" s="2"/>
      <c r="P92" s="2"/>
      <c r="Q92" s="2"/>
    </row>
    <row r="93" spans="2:17" x14ac:dyDescent="0.2">
      <c r="B93" s="9"/>
      <c r="C93" s="2"/>
      <c r="D93" s="2"/>
      <c r="E93" s="2"/>
      <c r="F93" s="2"/>
      <c r="G93" s="2"/>
      <c r="H93" s="2"/>
      <c r="J93" s="2"/>
      <c r="K93" s="2"/>
      <c r="L93" s="2"/>
      <c r="M93" s="2"/>
      <c r="N93" s="2"/>
      <c r="O93" s="2"/>
      <c r="P93" s="2"/>
      <c r="Q93" s="2"/>
    </row>
    <row r="94" spans="2:17" x14ac:dyDescent="0.2">
      <c r="B94" s="9"/>
      <c r="C94" s="2"/>
      <c r="D94" s="2"/>
      <c r="E94" s="2"/>
      <c r="F94" s="2"/>
      <c r="G94" s="2"/>
      <c r="H94" s="2"/>
      <c r="J94" s="2"/>
      <c r="K94" s="2"/>
      <c r="L94" s="2"/>
      <c r="M94" s="2"/>
      <c r="N94" s="2"/>
      <c r="O94" s="2"/>
      <c r="P94" s="2"/>
      <c r="Q94" s="2"/>
    </row>
    <row r="95" spans="2:17" x14ac:dyDescent="0.2">
      <c r="B95" s="9"/>
      <c r="C95" s="2"/>
      <c r="D95" s="2"/>
      <c r="E95" s="2"/>
      <c r="F95" s="2"/>
      <c r="G95" s="2"/>
      <c r="H95" s="2"/>
      <c r="J95" s="2"/>
      <c r="K95" s="2"/>
      <c r="L95" s="2"/>
      <c r="M95" s="2"/>
      <c r="N95" s="2"/>
      <c r="O95" s="2"/>
      <c r="P95" s="2"/>
      <c r="Q95" s="2"/>
    </row>
    <row r="96" spans="2:17" x14ac:dyDescent="0.2">
      <c r="B96" s="9"/>
      <c r="C96" s="2"/>
      <c r="D96" s="2"/>
      <c r="E96" s="2"/>
      <c r="F96" s="2"/>
      <c r="G96" s="2"/>
      <c r="H96" s="2"/>
      <c r="J96" s="2"/>
      <c r="K96" s="2"/>
      <c r="L96" s="2"/>
      <c r="M96" s="2"/>
      <c r="N96" s="2"/>
      <c r="O96" s="2"/>
      <c r="P96" s="2"/>
      <c r="Q96" s="2"/>
    </row>
    <row r="97" spans="2:17" x14ac:dyDescent="0.2">
      <c r="B97" s="9"/>
      <c r="C97" s="2"/>
      <c r="D97" s="2"/>
      <c r="E97" s="2"/>
      <c r="F97" s="2"/>
      <c r="G97" s="2"/>
      <c r="H97" s="2"/>
      <c r="J97" s="2"/>
      <c r="K97" s="2"/>
      <c r="L97" s="2"/>
      <c r="M97" s="2"/>
      <c r="N97" s="2"/>
      <c r="O97" s="2"/>
      <c r="P97" s="2"/>
      <c r="Q97" s="2"/>
    </row>
    <row r="98" spans="2:17" x14ac:dyDescent="0.2">
      <c r="B98" s="9"/>
      <c r="C98" s="2"/>
      <c r="D98" s="2"/>
      <c r="E98" s="2"/>
      <c r="F98" s="2"/>
      <c r="G98" s="2"/>
      <c r="H98" s="2"/>
      <c r="J98" s="2"/>
      <c r="K98" s="2"/>
      <c r="L98" s="2"/>
      <c r="M98" s="2"/>
      <c r="N98" s="2"/>
      <c r="O98" s="2"/>
      <c r="P98" s="2"/>
      <c r="Q98" s="2"/>
    </row>
    <row r="99" spans="2:17" x14ac:dyDescent="0.2">
      <c r="B99" s="9"/>
      <c r="C99" s="2"/>
      <c r="D99" s="2"/>
      <c r="E99" s="2"/>
      <c r="F99" s="2"/>
      <c r="G99" s="2"/>
      <c r="H99" s="2"/>
      <c r="J99" s="2"/>
      <c r="K99" s="2"/>
      <c r="L99" s="2"/>
      <c r="M99" s="2"/>
      <c r="N99" s="2"/>
      <c r="O99" s="2"/>
      <c r="P99" s="2"/>
      <c r="Q99" s="2"/>
    </row>
    <row r="100" spans="2:17" x14ac:dyDescent="0.2">
      <c r="B100" s="9"/>
      <c r="C100" s="2"/>
      <c r="D100" s="2"/>
      <c r="E100" s="2"/>
      <c r="F100" s="2"/>
      <c r="G100" s="2"/>
      <c r="H100" s="2"/>
      <c r="J100" s="2"/>
      <c r="K100" s="2"/>
      <c r="L100" s="2"/>
      <c r="M100" s="2"/>
      <c r="N100" s="2"/>
      <c r="O100" s="2"/>
      <c r="P100" s="2"/>
      <c r="Q100" s="2"/>
    </row>
    <row r="101" spans="2:17" x14ac:dyDescent="0.2">
      <c r="B101" s="9"/>
      <c r="C101" s="2"/>
      <c r="D101" s="2"/>
      <c r="E101" s="2"/>
      <c r="F101" s="2"/>
      <c r="G101" s="2"/>
      <c r="H101" s="2"/>
      <c r="J101" s="2"/>
      <c r="K101" s="2"/>
      <c r="L101" s="2"/>
      <c r="M101" s="2"/>
      <c r="N101" s="2"/>
      <c r="O101" s="2"/>
      <c r="P101" s="2"/>
      <c r="Q101" s="2"/>
    </row>
    <row r="102" spans="2:17" x14ac:dyDescent="0.2">
      <c r="B102" s="9"/>
      <c r="C102" s="2"/>
      <c r="D102" s="2"/>
      <c r="E102" s="2"/>
      <c r="F102" s="2"/>
      <c r="G102" s="2"/>
      <c r="H102" s="2"/>
      <c r="J102" s="2"/>
      <c r="K102" s="2"/>
      <c r="L102" s="2"/>
      <c r="M102" s="2"/>
      <c r="N102" s="2"/>
      <c r="O102" s="2"/>
      <c r="P102" s="2"/>
      <c r="Q102" s="2"/>
    </row>
    <row r="103" spans="2:17" x14ac:dyDescent="0.2">
      <c r="B103" s="9"/>
      <c r="C103" s="2"/>
      <c r="D103" s="2"/>
      <c r="E103" s="2"/>
      <c r="F103" s="2"/>
      <c r="G103" s="2"/>
      <c r="H103" s="2"/>
      <c r="J103" s="2"/>
      <c r="K103" s="2"/>
      <c r="L103" s="2"/>
      <c r="M103" s="2"/>
      <c r="N103" s="2"/>
      <c r="O103" s="2"/>
      <c r="P103" s="2"/>
      <c r="Q103" s="2"/>
    </row>
    <row r="104" spans="2:17" x14ac:dyDescent="0.2">
      <c r="B104" s="9"/>
      <c r="C104" s="2"/>
      <c r="D104" s="2"/>
      <c r="E104" s="2"/>
      <c r="F104" s="2"/>
      <c r="G104" s="2"/>
      <c r="H104" s="2"/>
      <c r="J104" s="2"/>
      <c r="K104" s="2"/>
      <c r="L104" s="2"/>
      <c r="M104" s="2"/>
      <c r="N104" s="2"/>
      <c r="O104" s="2"/>
      <c r="P104" s="2"/>
      <c r="Q104" s="2"/>
    </row>
    <row r="105" spans="2:17" x14ac:dyDescent="0.2">
      <c r="B105" s="9"/>
      <c r="C105" s="2"/>
      <c r="D105" s="2"/>
      <c r="E105" s="2"/>
      <c r="F105" s="2"/>
      <c r="G105" s="2"/>
      <c r="H105" s="2"/>
      <c r="J105" s="2"/>
      <c r="K105" s="2"/>
      <c r="L105" s="2"/>
      <c r="M105" s="2"/>
      <c r="N105" s="2"/>
      <c r="O105" s="2"/>
      <c r="P105" s="2"/>
      <c r="Q105" s="2"/>
    </row>
    <row r="106" spans="2:17" x14ac:dyDescent="0.2">
      <c r="B106" s="9"/>
      <c r="C106" s="2"/>
      <c r="D106" s="2"/>
      <c r="E106" s="2"/>
      <c r="F106" s="2"/>
      <c r="G106" s="2"/>
      <c r="H106" s="2"/>
      <c r="J106" s="2"/>
      <c r="K106" s="2"/>
      <c r="L106" s="2"/>
      <c r="M106" s="2"/>
      <c r="N106" s="2"/>
      <c r="O106" s="2"/>
      <c r="P106" s="2"/>
      <c r="Q106" s="2"/>
    </row>
    <row r="107" spans="2:17" x14ac:dyDescent="0.2">
      <c r="B107" s="9"/>
      <c r="C107" s="2"/>
      <c r="D107" s="2"/>
      <c r="E107" s="2"/>
      <c r="F107" s="2"/>
      <c r="G107" s="2"/>
      <c r="H107" s="2"/>
      <c r="J107" s="2"/>
      <c r="K107" s="2"/>
      <c r="L107" s="2"/>
      <c r="M107" s="2"/>
      <c r="N107" s="2"/>
      <c r="O107" s="2"/>
      <c r="P107" s="2"/>
      <c r="Q107" s="2"/>
    </row>
    <row r="108" spans="2:17" x14ac:dyDescent="0.2">
      <c r="B108" s="9"/>
      <c r="C108" s="2"/>
      <c r="D108" s="2"/>
      <c r="E108" s="2"/>
      <c r="F108" s="2"/>
      <c r="G108" s="2"/>
      <c r="H108" s="2"/>
      <c r="J108" s="2"/>
      <c r="K108" s="2"/>
      <c r="L108" s="2"/>
      <c r="M108" s="2"/>
      <c r="N108" s="2"/>
      <c r="O108" s="2"/>
      <c r="P108" s="2"/>
      <c r="Q108" s="2"/>
    </row>
    <row r="109" spans="2:17" x14ac:dyDescent="0.2">
      <c r="B109" s="9"/>
      <c r="C109" s="2"/>
      <c r="D109" s="2"/>
      <c r="E109" s="2"/>
      <c r="F109" s="2"/>
      <c r="G109" s="2"/>
      <c r="H109" s="2"/>
      <c r="J109" s="2"/>
      <c r="K109" s="2"/>
      <c r="L109" s="2"/>
      <c r="M109" s="2"/>
      <c r="N109" s="2"/>
      <c r="O109" s="2"/>
      <c r="P109" s="2"/>
      <c r="Q109" s="2"/>
    </row>
    <row r="110" spans="2:17" x14ac:dyDescent="0.2">
      <c r="B110" s="9"/>
      <c r="C110" s="2"/>
      <c r="D110" s="2"/>
      <c r="E110" s="2"/>
      <c r="F110" s="2"/>
      <c r="G110" s="2"/>
      <c r="H110" s="2"/>
      <c r="J110" s="2"/>
      <c r="K110" s="2"/>
      <c r="L110" s="2"/>
      <c r="M110" s="2"/>
      <c r="N110" s="2"/>
      <c r="O110" s="2"/>
      <c r="P110" s="2"/>
      <c r="Q110" s="2"/>
    </row>
    <row r="111" spans="2:17" x14ac:dyDescent="0.2">
      <c r="B111" s="9"/>
      <c r="C111" s="2"/>
      <c r="D111" s="2"/>
      <c r="E111" s="2"/>
      <c r="F111" s="2"/>
      <c r="G111" s="2"/>
      <c r="H111" s="2"/>
      <c r="J111" s="2"/>
      <c r="K111" s="2"/>
      <c r="L111" s="2"/>
      <c r="M111" s="2"/>
      <c r="N111" s="2"/>
      <c r="O111" s="2"/>
      <c r="P111" s="2"/>
      <c r="Q111" s="2"/>
    </row>
    <row r="112" spans="2:17" x14ac:dyDescent="0.2">
      <c r="B112" s="9"/>
      <c r="C112" s="2"/>
      <c r="D112" s="2"/>
      <c r="E112" s="2"/>
      <c r="F112" s="2"/>
      <c r="G112" s="2"/>
      <c r="H112" s="2"/>
      <c r="J112" s="2"/>
      <c r="K112" s="2"/>
      <c r="L112" s="2"/>
      <c r="M112" s="2"/>
      <c r="N112" s="2"/>
      <c r="O112" s="2"/>
      <c r="P112" s="2"/>
      <c r="Q112" s="2"/>
    </row>
    <row r="113" spans="1:26" x14ac:dyDescent="0.2">
      <c r="B113" s="9"/>
      <c r="C113" s="2"/>
      <c r="D113" s="2"/>
      <c r="E113" s="2"/>
      <c r="F113" s="2"/>
      <c r="G113" s="2"/>
      <c r="H113" s="2"/>
      <c r="J113" s="2"/>
      <c r="K113" s="2"/>
      <c r="L113" s="2"/>
      <c r="M113" s="2"/>
      <c r="N113" s="2"/>
      <c r="O113" s="2"/>
      <c r="P113" s="2"/>
      <c r="Q113" s="2"/>
    </row>
    <row r="114" spans="1:26" x14ac:dyDescent="0.2">
      <c r="B114" s="9"/>
      <c r="C114" s="2"/>
      <c r="D114" s="2"/>
      <c r="E114" s="2"/>
      <c r="F114" s="2"/>
      <c r="G114" s="2"/>
      <c r="H114" s="2"/>
      <c r="J114" s="2"/>
      <c r="K114" s="2"/>
      <c r="L114" s="2"/>
      <c r="M114" s="2"/>
      <c r="N114" s="2"/>
      <c r="O114" s="2"/>
      <c r="P114" s="2"/>
      <c r="Q114" s="2"/>
    </row>
    <row r="115" spans="1:26" x14ac:dyDescent="0.2">
      <c r="B115" s="9"/>
      <c r="C115" s="2"/>
      <c r="D115" s="2"/>
      <c r="E115" s="2"/>
      <c r="F115" s="2"/>
      <c r="G115" s="2"/>
      <c r="H115" s="2"/>
      <c r="J115" s="2"/>
      <c r="K115" s="2"/>
      <c r="L115" s="2"/>
      <c r="M115" s="2"/>
      <c r="N115" s="2"/>
      <c r="O115" s="2"/>
      <c r="P115" s="2"/>
      <c r="Q115" s="2"/>
    </row>
    <row r="116" spans="1:26" x14ac:dyDescent="0.2">
      <c r="B116" s="72" t="s">
        <v>82</v>
      </c>
      <c r="C116" s="2"/>
      <c r="D116" s="2"/>
      <c r="E116" s="2"/>
      <c r="F116" s="2"/>
      <c r="G116" s="2"/>
      <c r="H116" s="2"/>
      <c r="J116" s="2"/>
      <c r="K116" s="2"/>
      <c r="L116" s="2"/>
      <c r="M116" s="2"/>
      <c r="N116" s="2"/>
      <c r="O116" s="2"/>
      <c r="P116" s="2"/>
      <c r="Q116" s="2"/>
    </row>
    <row r="117" spans="1:26" s="73" customFormat="1" x14ac:dyDescent="0.2">
      <c r="A117" s="9"/>
      <c r="B117" s="9"/>
      <c r="C117" s="9" t="s">
        <v>83</v>
      </c>
      <c r="D117" s="9" t="s">
        <v>84</v>
      </c>
      <c r="E117" s="9" t="s">
        <v>85</v>
      </c>
      <c r="F117" s="9"/>
      <c r="G117" s="9"/>
      <c r="H117" s="9" t="s">
        <v>75</v>
      </c>
      <c r="I117" s="9"/>
      <c r="J117" s="9" t="s">
        <v>74</v>
      </c>
      <c r="K117" s="9"/>
      <c r="L117" s="9"/>
      <c r="M117" s="9"/>
      <c r="N117" s="9"/>
      <c r="O117" s="9"/>
      <c r="P117" s="9"/>
      <c r="Q117" s="9"/>
      <c r="R117" s="9"/>
      <c r="S117" s="9"/>
      <c r="T117" s="9"/>
      <c r="U117" s="9"/>
      <c r="V117" s="9"/>
      <c r="W117" s="9"/>
      <c r="X117" s="9"/>
      <c r="Y117" s="9"/>
      <c r="Z117" s="9"/>
    </row>
    <row r="118" spans="1:26" x14ac:dyDescent="0.2">
      <c r="B118" s="9"/>
      <c r="C118" s="74" t="s">
        <v>78</v>
      </c>
      <c r="D118" s="74" t="s">
        <v>78</v>
      </c>
      <c r="E118" s="74" t="s">
        <v>78</v>
      </c>
      <c r="F118" s="2"/>
      <c r="G118" s="2"/>
      <c r="H118" s="74" t="s">
        <v>78</v>
      </c>
      <c r="J118" s="2"/>
      <c r="K118" s="2"/>
      <c r="L118" s="2"/>
      <c r="M118" s="2"/>
      <c r="N118" s="2"/>
      <c r="O118" s="2"/>
      <c r="P118" s="2"/>
      <c r="Q118" s="2"/>
    </row>
    <row r="119" spans="1:26" x14ac:dyDescent="0.2">
      <c r="B119" s="9"/>
      <c r="C119" s="18" t="s">
        <v>86</v>
      </c>
      <c r="D119" s="2" t="s">
        <v>87</v>
      </c>
      <c r="E119" s="2" t="s">
        <v>88</v>
      </c>
      <c r="F119" s="2"/>
      <c r="G119" s="2"/>
      <c r="H119" s="2" t="s">
        <v>89</v>
      </c>
      <c r="J119" s="2" t="s">
        <v>90</v>
      </c>
      <c r="K119" s="2"/>
      <c r="L119" s="2"/>
      <c r="M119" s="2"/>
      <c r="N119" s="2"/>
      <c r="O119" s="2"/>
      <c r="P119" s="2"/>
      <c r="Q119" s="2"/>
    </row>
    <row r="120" spans="1:26" x14ac:dyDescent="0.2">
      <c r="B120" s="9"/>
      <c r="C120" s="2" t="s">
        <v>91</v>
      </c>
      <c r="D120" s="2" t="s">
        <v>92</v>
      </c>
      <c r="E120" s="2" t="s">
        <v>93</v>
      </c>
      <c r="F120" s="2"/>
      <c r="G120" s="2"/>
      <c r="H120" s="2" t="s">
        <v>94</v>
      </c>
      <c r="J120" s="2" t="s">
        <v>95</v>
      </c>
      <c r="K120" s="2"/>
      <c r="L120" s="2"/>
      <c r="M120" s="2"/>
      <c r="N120" s="2"/>
      <c r="O120" s="2"/>
      <c r="P120" s="2"/>
      <c r="Q120" s="2"/>
    </row>
    <row r="121" spans="1:26" x14ac:dyDescent="0.2">
      <c r="B121" s="9"/>
      <c r="C121" s="2" t="s">
        <v>96</v>
      </c>
      <c r="D121" s="2" t="s">
        <v>97</v>
      </c>
      <c r="E121" s="2" t="s">
        <v>98</v>
      </c>
      <c r="F121" s="2"/>
      <c r="G121" s="2"/>
      <c r="H121" s="2" t="s">
        <v>99</v>
      </c>
      <c r="J121" s="2"/>
      <c r="K121" s="2"/>
      <c r="L121" s="2"/>
      <c r="M121" s="2"/>
      <c r="N121" s="2"/>
      <c r="O121" s="2"/>
      <c r="P121" s="2"/>
      <c r="Q121" s="2"/>
    </row>
    <row r="122" spans="1:26" x14ac:dyDescent="0.2">
      <c r="B122" s="9"/>
      <c r="C122" s="2" t="s">
        <v>100</v>
      </c>
      <c r="D122" s="2" t="s">
        <v>101</v>
      </c>
      <c r="E122" s="2" t="s">
        <v>102</v>
      </c>
      <c r="F122" s="2"/>
      <c r="G122" s="2"/>
      <c r="H122" s="2" t="s">
        <v>103</v>
      </c>
      <c r="J122" s="2"/>
      <c r="K122" s="2"/>
      <c r="L122" s="2"/>
      <c r="M122" s="2"/>
      <c r="N122" s="2"/>
      <c r="O122" s="2"/>
      <c r="P122" s="2"/>
      <c r="Q122" s="2"/>
    </row>
    <row r="123" spans="1:26" x14ac:dyDescent="0.2">
      <c r="B123" s="9"/>
      <c r="C123" s="2" t="s">
        <v>104</v>
      </c>
      <c r="D123" s="2"/>
      <c r="E123" s="2" t="s">
        <v>105</v>
      </c>
      <c r="F123" s="2"/>
      <c r="G123" s="2"/>
      <c r="H123" s="2" t="s">
        <v>105</v>
      </c>
      <c r="J123" s="2"/>
      <c r="K123" s="2"/>
      <c r="L123" s="2"/>
      <c r="M123" s="2"/>
      <c r="N123" s="2"/>
      <c r="O123" s="2"/>
      <c r="P123" s="2"/>
      <c r="Q123" s="2"/>
    </row>
    <row r="124" spans="1:26" x14ac:dyDescent="0.2">
      <c r="B124" s="9"/>
      <c r="C124" s="2" t="s">
        <v>106</v>
      </c>
      <c r="D124" s="2"/>
      <c r="E124" s="2"/>
      <c r="F124" s="2"/>
      <c r="G124" s="2"/>
      <c r="H124" s="2"/>
      <c r="J124" s="2"/>
      <c r="K124" s="2"/>
      <c r="L124" s="2"/>
      <c r="M124" s="2"/>
      <c r="N124" s="2"/>
      <c r="O124" s="2"/>
      <c r="P124" s="2"/>
      <c r="Q124" s="2"/>
    </row>
    <row r="125" spans="1:26" x14ac:dyDescent="0.2">
      <c r="B125" s="9"/>
      <c r="C125" s="2" t="s">
        <v>107</v>
      </c>
      <c r="D125" s="2"/>
      <c r="E125" s="2"/>
      <c r="F125" s="2"/>
      <c r="G125" s="2"/>
      <c r="H125" s="2"/>
      <c r="J125" s="2"/>
      <c r="K125" s="2"/>
      <c r="L125" s="2"/>
      <c r="M125" s="2"/>
      <c r="N125" s="2"/>
      <c r="O125" s="2"/>
      <c r="P125" s="2"/>
      <c r="Q125" s="2"/>
    </row>
    <row r="126" spans="1:26" x14ac:dyDescent="0.2">
      <c r="B126" s="9"/>
      <c r="C126" s="2" t="s">
        <v>108</v>
      </c>
      <c r="D126" s="2"/>
      <c r="E126" s="2"/>
      <c r="F126" s="2"/>
      <c r="G126" s="2"/>
      <c r="H126" s="2"/>
      <c r="J126" s="2"/>
      <c r="K126" s="2"/>
      <c r="L126" s="2"/>
      <c r="M126" s="2"/>
      <c r="N126" s="2"/>
      <c r="O126" s="2"/>
      <c r="P126" s="2"/>
      <c r="Q126" s="2"/>
    </row>
    <row r="127" spans="1:26" x14ac:dyDescent="0.2">
      <c r="B127" s="9"/>
      <c r="C127" s="18" t="s">
        <v>109</v>
      </c>
      <c r="D127" s="2"/>
      <c r="E127" s="2"/>
      <c r="F127" s="2"/>
      <c r="G127" s="2"/>
      <c r="H127" s="2"/>
      <c r="J127" s="2"/>
      <c r="K127" s="2"/>
      <c r="L127" s="2"/>
      <c r="M127" s="2"/>
      <c r="N127" s="2"/>
      <c r="O127" s="2"/>
      <c r="P127" s="2"/>
      <c r="Q127" s="2"/>
    </row>
    <row r="128" spans="1:26" x14ac:dyDescent="0.2">
      <c r="B128" s="9"/>
    </row>
    <row r="129" spans="2:2" x14ac:dyDescent="0.2">
      <c r="B129" s="9"/>
    </row>
    <row r="130" spans="2:2" x14ac:dyDescent="0.2">
      <c r="B130" s="9"/>
    </row>
    <row r="131" spans="2:2" x14ac:dyDescent="0.2">
      <c r="B131" s="9"/>
    </row>
    <row r="132" spans="2:2" x14ac:dyDescent="0.2">
      <c r="B132" s="9"/>
    </row>
    <row r="133" spans="2:2" x14ac:dyDescent="0.2">
      <c r="B133" s="9"/>
    </row>
    <row r="134" spans="2:2" x14ac:dyDescent="0.2">
      <c r="B134" s="9"/>
    </row>
    <row r="135" spans="2:2" x14ac:dyDescent="0.2">
      <c r="B135" s="9"/>
    </row>
    <row r="136" spans="2:2" x14ac:dyDescent="0.2">
      <c r="B136" s="9"/>
    </row>
    <row r="137" spans="2:2" x14ac:dyDescent="0.2">
      <c r="B137" s="9"/>
    </row>
    <row r="138" spans="2:2" x14ac:dyDescent="0.2">
      <c r="B138" s="9"/>
    </row>
    <row r="139" spans="2:2" x14ac:dyDescent="0.2">
      <c r="B139" s="9"/>
    </row>
    <row r="140" spans="2:2" x14ac:dyDescent="0.2">
      <c r="B140" s="9"/>
    </row>
    <row r="141" spans="2:2" x14ac:dyDescent="0.2">
      <c r="B141" s="9"/>
    </row>
    <row r="142" spans="2:2" x14ac:dyDescent="0.2">
      <c r="B142" s="9"/>
    </row>
    <row r="143" spans="2:2" x14ac:dyDescent="0.2">
      <c r="B143" s="9"/>
    </row>
    <row r="144" spans="2:2" x14ac:dyDescent="0.2">
      <c r="B144" s="9"/>
    </row>
    <row r="145" spans="2:2" x14ac:dyDescent="0.2">
      <c r="B145" s="9"/>
    </row>
    <row r="146" spans="2:2" x14ac:dyDescent="0.2">
      <c r="B146" s="9"/>
    </row>
    <row r="147" spans="2:2" x14ac:dyDescent="0.2">
      <c r="B147" s="9"/>
    </row>
    <row r="148" spans="2:2" x14ac:dyDescent="0.2">
      <c r="B148" s="9"/>
    </row>
    <row r="149" spans="2:2" x14ac:dyDescent="0.2">
      <c r="B149" s="9"/>
    </row>
    <row r="150" spans="2:2" x14ac:dyDescent="0.2">
      <c r="B150" s="9"/>
    </row>
    <row r="151" spans="2:2" x14ac:dyDescent="0.2">
      <c r="B151" s="9"/>
    </row>
    <row r="152" spans="2:2" x14ac:dyDescent="0.2">
      <c r="B152" s="9"/>
    </row>
    <row r="153" spans="2:2" x14ac:dyDescent="0.2">
      <c r="B153" s="9"/>
    </row>
    <row r="154" spans="2:2" x14ac:dyDescent="0.2">
      <c r="B154" s="9"/>
    </row>
    <row r="155" spans="2:2" x14ac:dyDescent="0.2">
      <c r="B155" s="9"/>
    </row>
    <row r="156" spans="2:2" x14ac:dyDescent="0.2">
      <c r="B156" s="9"/>
    </row>
    <row r="157" spans="2:2" x14ac:dyDescent="0.2">
      <c r="B157" s="9"/>
    </row>
    <row r="158" spans="2:2" x14ac:dyDescent="0.2">
      <c r="B158" s="9"/>
    </row>
    <row r="159" spans="2:2" x14ac:dyDescent="0.2">
      <c r="B159" s="9"/>
    </row>
    <row r="160" spans="2:2" x14ac:dyDescent="0.2">
      <c r="B160" s="9"/>
    </row>
    <row r="161" spans="2:2" x14ac:dyDescent="0.2">
      <c r="B161" s="9"/>
    </row>
    <row r="162" spans="2:2" x14ac:dyDescent="0.2">
      <c r="B162" s="9"/>
    </row>
    <row r="163" spans="2:2" x14ac:dyDescent="0.2">
      <c r="B163" s="9"/>
    </row>
    <row r="164" spans="2:2" x14ac:dyDescent="0.2">
      <c r="B164" s="9"/>
    </row>
    <row r="165" spans="2:2" x14ac:dyDescent="0.2">
      <c r="B165" s="9"/>
    </row>
    <row r="166" spans="2:2" x14ac:dyDescent="0.2">
      <c r="B166" s="9"/>
    </row>
    <row r="167" spans="2:2" x14ac:dyDescent="0.2">
      <c r="B167" s="9"/>
    </row>
    <row r="168" spans="2:2" x14ac:dyDescent="0.2">
      <c r="B168" s="9"/>
    </row>
    <row r="169" spans="2:2" x14ac:dyDescent="0.2">
      <c r="B169" s="9"/>
    </row>
    <row r="170" spans="2:2" x14ac:dyDescent="0.2">
      <c r="B170" s="9"/>
    </row>
    <row r="171" spans="2:2" x14ac:dyDescent="0.2">
      <c r="B171" s="9"/>
    </row>
    <row r="172" spans="2:2" x14ac:dyDescent="0.2">
      <c r="B172" s="9"/>
    </row>
    <row r="173" spans="2:2" x14ac:dyDescent="0.2">
      <c r="B173" s="9"/>
    </row>
    <row r="174" spans="2:2" x14ac:dyDescent="0.2">
      <c r="B174" s="9"/>
    </row>
    <row r="175" spans="2:2" x14ac:dyDescent="0.2">
      <c r="B175" s="9"/>
    </row>
    <row r="176" spans="2:2" x14ac:dyDescent="0.2">
      <c r="B176" s="9"/>
    </row>
    <row r="177" spans="2:2" x14ac:dyDescent="0.2">
      <c r="B177" s="9"/>
    </row>
    <row r="178" spans="2:2" x14ac:dyDescent="0.2">
      <c r="B178" s="9"/>
    </row>
    <row r="179" spans="2:2" x14ac:dyDescent="0.2">
      <c r="B179" s="9"/>
    </row>
    <row r="180" spans="2:2" x14ac:dyDescent="0.2">
      <c r="B180" s="9"/>
    </row>
    <row r="181" spans="2:2" x14ac:dyDescent="0.2">
      <c r="B181" s="9"/>
    </row>
    <row r="182" spans="2:2" x14ac:dyDescent="0.2">
      <c r="B182" s="9"/>
    </row>
    <row r="183" spans="2:2" x14ac:dyDescent="0.2">
      <c r="B183" s="9"/>
    </row>
    <row r="184" spans="2:2" x14ac:dyDescent="0.2">
      <c r="B184" s="9"/>
    </row>
    <row r="185" spans="2:2" x14ac:dyDescent="0.2">
      <c r="B185" s="9"/>
    </row>
    <row r="186" spans="2:2" x14ac:dyDescent="0.2">
      <c r="B186" s="9"/>
    </row>
    <row r="187" spans="2:2" x14ac:dyDescent="0.2">
      <c r="B187" s="9"/>
    </row>
    <row r="188" spans="2:2" x14ac:dyDescent="0.2">
      <c r="B188" s="9"/>
    </row>
    <row r="189" spans="2:2" x14ac:dyDescent="0.2">
      <c r="B189" s="9"/>
    </row>
    <row r="190" spans="2:2" x14ac:dyDescent="0.2">
      <c r="B190" s="9"/>
    </row>
    <row r="191" spans="2:2" x14ac:dyDescent="0.2">
      <c r="B191" s="9"/>
    </row>
    <row r="192" spans="2:2" x14ac:dyDescent="0.2">
      <c r="B192" s="9"/>
    </row>
    <row r="193" spans="2:2" x14ac:dyDescent="0.2">
      <c r="B193" s="9"/>
    </row>
    <row r="194" spans="2:2" x14ac:dyDescent="0.2">
      <c r="B194" s="9"/>
    </row>
    <row r="195" spans="2:2" x14ac:dyDescent="0.2">
      <c r="B195" s="9"/>
    </row>
    <row r="196" spans="2:2" x14ac:dyDescent="0.2">
      <c r="B196" s="9"/>
    </row>
    <row r="197" spans="2:2" x14ac:dyDescent="0.2">
      <c r="B197" s="9"/>
    </row>
    <row r="198" spans="2:2" x14ac:dyDescent="0.2">
      <c r="B198" s="9"/>
    </row>
    <row r="199" spans="2:2" x14ac:dyDescent="0.2">
      <c r="B199" s="9"/>
    </row>
    <row r="200" spans="2:2" x14ac:dyDescent="0.2">
      <c r="B200" s="9"/>
    </row>
    <row r="201" spans="2:2" x14ac:dyDescent="0.2">
      <c r="B201" s="9"/>
    </row>
    <row r="202" spans="2:2" x14ac:dyDescent="0.2">
      <c r="B202" s="9"/>
    </row>
    <row r="203" spans="2:2" x14ac:dyDescent="0.2">
      <c r="B203" s="9"/>
    </row>
    <row r="204" spans="2:2" x14ac:dyDescent="0.2">
      <c r="B204" s="9"/>
    </row>
    <row r="205" spans="2:2" x14ac:dyDescent="0.2">
      <c r="B205" s="9"/>
    </row>
    <row r="206" spans="2:2" x14ac:dyDescent="0.2">
      <c r="B206" s="9"/>
    </row>
    <row r="207" spans="2:2" x14ac:dyDescent="0.2">
      <c r="B207" s="9"/>
    </row>
    <row r="208" spans="2:2" x14ac:dyDescent="0.2">
      <c r="B208" s="9"/>
    </row>
    <row r="209" spans="2:2" x14ac:dyDescent="0.2">
      <c r="B209" s="9"/>
    </row>
    <row r="210" spans="2:2" x14ac:dyDescent="0.2">
      <c r="B210" s="9"/>
    </row>
    <row r="211" spans="2:2" x14ac:dyDescent="0.2">
      <c r="B211" s="9"/>
    </row>
    <row r="212" spans="2:2" x14ac:dyDescent="0.2">
      <c r="B212" s="9"/>
    </row>
    <row r="213" spans="2:2" x14ac:dyDescent="0.2">
      <c r="B213" s="9"/>
    </row>
    <row r="214" spans="2:2" x14ac:dyDescent="0.2">
      <c r="B214" s="9"/>
    </row>
    <row r="215" spans="2:2" x14ac:dyDescent="0.2">
      <c r="B215" s="9"/>
    </row>
    <row r="216" spans="2:2" x14ac:dyDescent="0.2">
      <c r="B216" s="9"/>
    </row>
    <row r="217" spans="2:2" x14ac:dyDescent="0.2">
      <c r="B217" s="9"/>
    </row>
    <row r="218" spans="2:2" x14ac:dyDescent="0.2">
      <c r="B218" s="9"/>
    </row>
    <row r="219" spans="2:2" x14ac:dyDescent="0.2">
      <c r="B219" s="9"/>
    </row>
    <row r="220" spans="2:2" x14ac:dyDescent="0.2">
      <c r="B220" s="9"/>
    </row>
    <row r="221" spans="2:2" x14ac:dyDescent="0.2">
      <c r="B221" s="9"/>
    </row>
    <row r="222" spans="2:2" x14ac:dyDescent="0.2">
      <c r="B222" s="9"/>
    </row>
    <row r="223" spans="2:2" x14ac:dyDescent="0.2">
      <c r="B223" s="9"/>
    </row>
    <row r="224" spans="2:2" x14ac:dyDescent="0.2">
      <c r="B224" s="9"/>
    </row>
    <row r="225" spans="2:2" x14ac:dyDescent="0.2">
      <c r="B225" s="9"/>
    </row>
    <row r="226" spans="2:2" x14ac:dyDescent="0.2">
      <c r="B226" s="9"/>
    </row>
    <row r="227" spans="2:2" x14ac:dyDescent="0.2">
      <c r="B227" s="9"/>
    </row>
    <row r="228" spans="2:2" x14ac:dyDescent="0.2">
      <c r="B228" s="9"/>
    </row>
    <row r="229" spans="2:2" x14ac:dyDescent="0.2">
      <c r="B229" s="9"/>
    </row>
    <row r="230" spans="2:2" x14ac:dyDescent="0.2">
      <c r="B230" s="9"/>
    </row>
    <row r="231" spans="2:2" x14ac:dyDescent="0.2">
      <c r="B231" s="9"/>
    </row>
    <row r="232" spans="2:2" x14ac:dyDescent="0.2">
      <c r="B232" s="9"/>
    </row>
    <row r="233" spans="2:2" x14ac:dyDescent="0.2">
      <c r="B233" s="9"/>
    </row>
    <row r="234" spans="2:2" x14ac:dyDescent="0.2">
      <c r="B234" s="9"/>
    </row>
    <row r="235" spans="2:2" x14ac:dyDescent="0.2">
      <c r="B235" s="9"/>
    </row>
    <row r="236" spans="2:2" x14ac:dyDescent="0.2">
      <c r="B236" s="9"/>
    </row>
    <row r="237" spans="2:2" x14ac:dyDescent="0.2">
      <c r="B237" s="9"/>
    </row>
    <row r="238" spans="2:2" x14ac:dyDescent="0.2">
      <c r="B238" s="9"/>
    </row>
    <row r="239" spans="2:2" x14ac:dyDescent="0.2">
      <c r="B239" s="9"/>
    </row>
    <row r="240" spans="2:2" x14ac:dyDescent="0.2">
      <c r="B240" s="9"/>
    </row>
    <row r="241" spans="2:2" x14ac:dyDescent="0.2">
      <c r="B241" s="9"/>
    </row>
    <row r="242" spans="2:2" x14ac:dyDescent="0.2">
      <c r="B242" s="9"/>
    </row>
    <row r="243" spans="2:2" x14ac:dyDescent="0.2">
      <c r="B243" s="9"/>
    </row>
    <row r="244" spans="2:2" x14ac:dyDescent="0.2">
      <c r="B244" s="9"/>
    </row>
    <row r="245" spans="2:2" x14ac:dyDescent="0.2">
      <c r="B245" s="9"/>
    </row>
    <row r="246" spans="2:2" x14ac:dyDescent="0.2">
      <c r="B246" s="9"/>
    </row>
    <row r="247" spans="2:2" x14ac:dyDescent="0.2">
      <c r="B247" s="9"/>
    </row>
    <row r="248" spans="2:2" x14ac:dyDescent="0.2">
      <c r="B248" s="9"/>
    </row>
    <row r="249" spans="2:2" x14ac:dyDescent="0.2">
      <c r="B249" s="9"/>
    </row>
    <row r="250" spans="2:2" x14ac:dyDescent="0.2">
      <c r="B250" s="9"/>
    </row>
    <row r="251" spans="2:2" x14ac:dyDescent="0.2">
      <c r="B251" s="9"/>
    </row>
    <row r="252" spans="2:2" x14ac:dyDescent="0.2">
      <c r="B252" s="9"/>
    </row>
    <row r="253" spans="2:2" x14ac:dyDescent="0.2">
      <c r="B253" s="9"/>
    </row>
    <row r="254" spans="2:2" x14ac:dyDescent="0.2">
      <c r="B254" s="9"/>
    </row>
    <row r="255" spans="2:2" x14ac:dyDescent="0.2">
      <c r="B255" s="9"/>
    </row>
    <row r="256" spans="2:2" x14ac:dyDescent="0.2">
      <c r="B256" s="9"/>
    </row>
    <row r="257" spans="2:2" x14ac:dyDescent="0.2">
      <c r="B257" s="9"/>
    </row>
    <row r="258" spans="2:2" x14ac:dyDescent="0.2">
      <c r="B258" s="9"/>
    </row>
    <row r="259" spans="2:2" x14ac:dyDescent="0.2">
      <c r="B259" s="9"/>
    </row>
    <row r="260" spans="2:2" x14ac:dyDescent="0.2">
      <c r="B260" s="9"/>
    </row>
    <row r="261" spans="2:2" x14ac:dyDescent="0.2">
      <c r="B261" s="9"/>
    </row>
    <row r="262" spans="2:2" x14ac:dyDescent="0.2">
      <c r="B262" s="9"/>
    </row>
    <row r="263" spans="2:2" x14ac:dyDescent="0.2">
      <c r="B263" s="9"/>
    </row>
    <row r="264" spans="2:2" x14ac:dyDescent="0.2">
      <c r="B264" s="9"/>
    </row>
    <row r="265" spans="2:2" x14ac:dyDescent="0.2">
      <c r="B265" s="9"/>
    </row>
    <row r="266" spans="2:2" x14ac:dyDescent="0.2">
      <c r="B266" s="9"/>
    </row>
    <row r="267" spans="2:2" x14ac:dyDescent="0.2">
      <c r="B267" s="9"/>
    </row>
    <row r="268" spans="2:2" x14ac:dyDescent="0.2">
      <c r="B268" s="9"/>
    </row>
    <row r="269" spans="2:2" x14ac:dyDescent="0.2">
      <c r="B269" s="9"/>
    </row>
    <row r="270" spans="2:2" x14ac:dyDescent="0.2">
      <c r="B270" s="9"/>
    </row>
    <row r="271" spans="2:2" x14ac:dyDescent="0.2">
      <c r="B271" s="9"/>
    </row>
    <row r="272" spans="2:2" x14ac:dyDescent="0.2">
      <c r="B272" s="9"/>
    </row>
    <row r="273" spans="2:2" x14ac:dyDescent="0.2">
      <c r="B273" s="9"/>
    </row>
    <row r="274" spans="2:2" x14ac:dyDescent="0.2">
      <c r="B274" s="9"/>
    </row>
    <row r="275" spans="2:2" x14ac:dyDescent="0.2">
      <c r="B275" s="9"/>
    </row>
    <row r="276" spans="2:2" x14ac:dyDescent="0.2">
      <c r="B276" s="9"/>
    </row>
    <row r="277" spans="2:2" x14ac:dyDescent="0.2">
      <c r="B277" s="9"/>
    </row>
    <row r="278" spans="2:2" x14ac:dyDescent="0.2">
      <c r="B278" s="9"/>
    </row>
    <row r="279" spans="2:2" x14ac:dyDescent="0.2">
      <c r="B279" s="9"/>
    </row>
    <row r="280" spans="2:2" x14ac:dyDescent="0.2">
      <c r="B280" s="9"/>
    </row>
    <row r="281" spans="2:2" x14ac:dyDescent="0.2">
      <c r="B281" s="9"/>
    </row>
    <row r="282" spans="2:2" x14ac:dyDescent="0.2">
      <c r="B282" s="9"/>
    </row>
    <row r="283" spans="2:2" x14ac:dyDescent="0.2">
      <c r="B283" s="9"/>
    </row>
    <row r="284" spans="2:2" x14ac:dyDescent="0.2">
      <c r="B284" s="9"/>
    </row>
    <row r="285" spans="2:2" x14ac:dyDescent="0.2">
      <c r="B285" s="9"/>
    </row>
    <row r="286" spans="2:2" x14ac:dyDescent="0.2">
      <c r="B286" s="9"/>
    </row>
    <row r="287" spans="2:2" x14ac:dyDescent="0.2">
      <c r="B287" s="9"/>
    </row>
    <row r="288" spans="2:2" x14ac:dyDescent="0.2">
      <c r="B288" s="9"/>
    </row>
    <row r="289" spans="2:2" x14ac:dyDescent="0.2">
      <c r="B289" s="9"/>
    </row>
    <row r="290" spans="2:2" x14ac:dyDescent="0.2">
      <c r="B290" s="9"/>
    </row>
    <row r="291" spans="2:2" x14ac:dyDescent="0.2">
      <c r="B291" s="9"/>
    </row>
    <row r="292" spans="2:2" x14ac:dyDescent="0.2">
      <c r="B292" s="9"/>
    </row>
    <row r="293" spans="2:2" x14ac:dyDescent="0.2">
      <c r="B293" s="9"/>
    </row>
    <row r="294" spans="2:2" x14ac:dyDescent="0.2">
      <c r="B294" s="9"/>
    </row>
    <row r="295" spans="2:2" x14ac:dyDescent="0.2">
      <c r="B295" s="9"/>
    </row>
    <row r="296" spans="2:2" x14ac:dyDescent="0.2">
      <c r="B296" s="9"/>
    </row>
    <row r="297" spans="2:2" x14ac:dyDescent="0.2">
      <c r="B297" s="9"/>
    </row>
    <row r="298" spans="2:2" x14ac:dyDescent="0.2">
      <c r="B298" s="9"/>
    </row>
    <row r="299" spans="2:2" x14ac:dyDescent="0.2">
      <c r="B299" s="9"/>
    </row>
    <row r="300" spans="2:2" x14ac:dyDescent="0.2">
      <c r="B300" s="9"/>
    </row>
    <row r="301" spans="2:2" x14ac:dyDescent="0.2">
      <c r="B301" s="9"/>
    </row>
    <row r="302" spans="2:2" x14ac:dyDescent="0.2">
      <c r="B302" s="9"/>
    </row>
    <row r="303" spans="2:2" x14ac:dyDescent="0.2">
      <c r="B303" s="9"/>
    </row>
    <row r="304" spans="2:2" x14ac:dyDescent="0.2">
      <c r="B304" s="9"/>
    </row>
    <row r="305" spans="2:2" x14ac:dyDescent="0.2">
      <c r="B305" s="9"/>
    </row>
    <row r="306" spans="2:2" x14ac:dyDescent="0.2">
      <c r="B306" s="9"/>
    </row>
    <row r="307" spans="2:2" x14ac:dyDescent="0.2">
      <c r="B307" s="9"/>
    </row>
    <row r="308" spans="2:2" x14ac:dyDescent="0.2">
      <c r="B308" s="9"/>
    </row>
    <row r="309" spans="2:2" x14ac:dyDescent="0.2">
      <c r="B309" s="9"/>
    </row>
    <row r="310" spans="2:2" x14ac:dyDescent="0.2">
      <c r="B310" s="9"/>
    </row>
    <row r="311" spans="2:2" x14ac:dyDescent="0.2">
      <c r="B311" s="9"/>
    </row>
    <row r="312" spans="2:2" x14ac:dyDescent="0.2">
      <c r="B312" s="9"/>
    </row>
    <row r="313" spans="2:2" x14ac:dyDescent="0.2">
      <c r="B313" s="9"/>
    </row>
    <row r="314" spans="2:2" x14ac:dyDescent="0.2">
      <c r="B314" s="9"/>
    </row>
    <row r="315" spans="2:2" x14ac:dyDescent="0.2">
      <c r="B315" s="9"/>
    </row>
    <row r="316" spans="2:2" x14ac:dyDescent="0.2">
      <c r="B316" s="9"/>
    </row>
    <row r="317" spans="2:2" x14ac:dyDescent="0.2">
      <c r="B317" s="9"/>
    </row>
    <row r="318" spans="2:2" x14ac:dyDescent="0.2">
      <c r="B318" s="9"/>
    </row>
    <row r="319" spans="2:2" x14ac:dyDescent="0.2">
      <c r="B319" s="9"/>
    </row>
    <row r="320" spans="2:2" x14ac:dyDescent="0.2">
      <c r="B320" s="9"/>
    </row>
    <row r="321" spans="2:2" x14ac:dyDescent="0.2">
      <c r="B321" s="9"/>
    </row>
    <row r="322" spans="2:2" x14ac:dyDescent="0.2">
      <c r="B322" s="9"/>
    </row>
    <row r="323" spans="2:2" x14ac:dyDescent="0.2">
      <c r="B323" s="9"/>
    </row>
    <row r="324" spans="2:2" x14ac:dyDescent="0.2">
      <c r="B324" s="9"/>
    </row>
    <row r="325" spans="2:2" x14ac:dyDescent="0.2">
      <c r="B325" s="9"/>
    </row>
    <row r="326" spans="2:2" x14ac:dyDescent="0.2">
      <c r="B326" s="9"/>
    </row>
    <row r="327" spans="2:2" x14ac:dyDescent="0.2">
      <c r="B327" s="9"/>
    </row>
    <row r="328" spans="2:2" x14ac:dyDescent="0.2">
      <c r="B328" s="9"/>
    </row>
    <row r="329" spans="2:2" x14ac:dyDescent="0.2">
      <c r="B329" s="9"/>
    </row>
    <row r="330" spans="2:2" x14ac:dyDescent="0.2">
      <c r="B330" s="9"/>
    </row>
    <row r="331" spans="2:2" x14ac:dyDescent="0.2">
      <c r="B331" s="9"/>
    </row>
    <row r="332" spans="2:2" x14ac:dyDescent="0.2">
      <c r="B332" s="9"/>
    </row>
    <row r="333" spans="2:2" x14ac:dyDescent="0.2">
      <c r="B333" s="9"/>
    </row>
    <row r="334" spans="2:2" x14ac:dyDescent="0.2">
      <c r="B334" s="9"/>
    </row>
    <row r="335" spans="2:2" x14ac:dyDescent="0.2">
      <c r="B335" s="9"/>
    </row>
    <row r="336" spans="2:2" x14ac:dyDescent="0.2">
      <c r="B336" s="9"/>
    </row>
    <row r="337" spans="2:2" x14ac:dyDescent="0.2">
      <c r="B337" s="9"/>
    </row>
    <row r="338" spans="2:2" x14ac:dyDescent="0.2">
      <c r="B338" s="9"/>
    </row>
    <row r="339" spans="2:2" x14ac:dyDescent="0.2">
      <c r="B339" s="9"/>
    </row>
    <row r="340" spans="2:2" x14ac:dyDescent="0.2">
      <c r="B340" s="9"/>
    </row>
    <row r="341" spans="2:2" x14ac:dyDescent="0.2">
      <c r="B341" s="9"/>
    </row>
    <row r="342" spans="2:2" x14ac:dyDescent="0.2">
      <c r="B342" s="9"/>
    </row>
    <row r="343" spans="2:2" x14ac:dyDescent="0.2">
      <c r="B343" s="9"/>
    </row>
    <row r="344" spans="2:2" x14ac:dyDescent="0.2">
      <c r="B344" s="9"/>
    </row>
    <row r="345" spans="2:2" x14ac:dyDescent="0.2">
      <c r="B345" s="9"/>
    </row>
    <row r="346" spans="2:2" x14ac:dyDescent="0.2">
      <c r="B346" s="9"/>
    </row>
    <row r="347" spans="2:2" x14ac:dyDescent="0.2">
      <c r="B347" s="9"/>
    </row>
    <row r="348" spans="2:2" x14ac:dyDescent="0.2">
      <c r="B348" s="9"/>
    </row>
    <row r="349" spans="2:2" x14ac:dyDescent="0.2">
      <c r="B349" s="9"/>
    </row>
    <row r="350" spans="2:2" x14ac:dyDescent="0.2">
      <c r="B350" s="9"/>
    </row>
    <row r="351" spans="2:2" x14ac:dyDescent="0.2">
      <c r="B351" s="9"/>
    </row>
    <row r="352" spans="2:2" x14ac:dyDescent="0.2">
      <c r="B352" s="9"/>
    </row>
    <row r="353" spans="2:2" x14ac:dyDescent="0.2">
      <c r="B353" s="9"/>
    </row>
    <row r="354" spans="2:2" x14ac:dyDescent="0.2">
      <c r="B354" s="9"/>
    </row>
    <row r="355" spans="2:2" x14ac:dyDescent="0.2">
      <c r="B355" s="9"/>
    </row>
    <row r="356" spans="2:2" x14ac:dyDescent="0.2">
      <c r="B356" s="9"/>
    </row>
    <row r="357" spans="2:2" x14ac:dyDescent="0.2">
      <c r="B357" s="9"/>
    </row>
    <row r="358" spans="2:2" x14ac:dyDescent="0.2">
      <c r="B358" s="9"/>
    </row>
    <row r="359" spans="2:2" x14ac:dyDescent="0.2">
      <c r="B359" s="9"/>
    </row>
    <row r="360" spans="2:2" x14ac:dyDescent="0.2">
      <c r="B360" s="9"/>
    </row>
    <row r="361" spans="2:2" x14ac:dyDescent="0.2">
      <c r="B361" s="9"/>
    </row>
    <row r="362" spans="2:2" x14ac:dyDescent="0.2">
      <c r="B362" s="9"/>
    </row>
    <row r="363" spans="2:2" x14ac:dyDescent="0.2">
      <c r="B363" s="9"/>
    </row>
    <row r="364" spans="2:2" x14ac:dyDescent="0.2">
      <c r="B364" s="9"/>
    </row>
    <row r="365" spans="2:2" x14ac:dyDescent="0.2">
      <c r="B365" s="9"/>
    </row>
    <row r="366" spans="2:2" x14ac:dyDescent="0.2">
      <c r="B366" s="9"/>
    </row>
  </sheetData>
  <sheetProtection formatCells="0" formatRows="0" insertRows="0" insertHyperlinks="0" deleteRows="0" selectLockedCells="1"/>
  <sortState ref="C23:P34">
    <sortCondition ref="C23:C34"/>
  </sortState>
  <mergeCells count="46">
    <mergeCell ref="B12:C12"/>
    <mergeCell ref="D12:E12"/>
    <mergeCell ref="B1:R1"/>
    <mergeCell ref="B2:R2"/>
    <mergeCell ref="B4:C4"/>
    <mergeCell ref="B5:C5"/>
    <mergeCell ref="G5:J5"/>
    <mergeCell ref="B6:C6"/>
    <mergeCell ref="D6:P6"/>
    <mergeCell ref="B8:Q8"/>
    <mergeCell ref="B10:C10"/>
    <mergeCell ref="D10:E10"/>
    <mergeCell ref="B11:C11"/>
    <mergeCell ref="D11:E11"/>
    <mergeCell ref="D13:E13"/>
    <mergeCell ref="G13:P16"/>
    <mergeCell ref="B14:C14"/>
    <mergeCell ref="D14:E14"/>
    <mergeCell ref="B15:C15"/>
    <mergeCell ref="D15:E15"/>
    <mergeCell ref="B16:C16"/>
    <mergeCell ref="D16:E16"/>
    <mergeCell ref="B13:C13"/>
    <mergeCell ref="O42:Q42"/>
    <mergeCell ref="B17:C17"/>
    <mergeCell ref="D17:E17"/>
    <mergeCell ref="B20:Q20"/>
    <mergeCell ref="J22:Q22"/>
    <mergeCell ref="B40:Q40"/>
    <mergeCell ref="J38:Q38"/>
    <mergeCell ref="O60:Q60"/>
    <mergeCell ref="O58:Q58"/>
    <mergeCell ref="O57:Q57"/>
    <mergeCell ref="O43:Q43"/>
    <mergeCell ref="O44:Q44"/>
    <mergeCell ref="O45:Q45"/>
    <mergeCell ref="O46:Q46"/>
    <mergeCell ref="O47:Q47"/>
    <mergeCell ref="O48:Q48"/>
    <mergeCell ref="O49:Q49"/>
    <mergeCell ref="O50:Q50"/>
    <mergeCell ref="O53:Q53"/>
    <mergeCell ref="B55:Q55"/>
    <mergeCell ref="O51:Q51"/>
    <mergeCell ref="O52:Q52"/>
    <mergeCell ref="O59:Q59"/>
  </mergeCells>
  <conditionalFormatting sqref="H58:H60 H43:H52">
    <cfRule type="cellIs" dxfId="6" priority="2" stopIfTrue="1" operator="equal">
      <formula>0</formula>
    </cfRule>
  </conditionalFormatting>
  <conditionalFormatting sqref="G58:G60 G43:G52">
    <cfRule type="cellIs" dxfId="5" priority="1" stopIfTrue="1" operator="equal">
      <formula>1</formula>
    </cfRule>
  </conditionalFormatting>
  <dataValidations count="7">
    <dataValidation type="list" allowBlank="1" showInputMessage="1" showErrorMessage="1" sqref="L65556:L65594 L58:L59 JI58:JI59 TE58:TE59 ADA58:ADA59 AMW58:AMW59 AWS58:AWS59 BGO58:BGO59 BQK58:BQK59 CAG58:CAG59 CKC58:CKC59 CTY58:CTY59 DDU58:DDU59 DNQ58:DNQ59 DXM58:DXM59 EHI58:EHI59 ERE58:ERE59 FBA58:FBA59 FKW58:FKW59 FUS58:FUS59 GEO58:GEO59 GOK58:GOK59 GYG58:GYG59 HIC58:HIC59 HRY58:HRY59 IBU58:IBU59 ILQ58:ILQ59 IVM58:IVM59 JFI58:JFI59 JPE58:JPE59 JZA58:JZA59 KIW58:KIW59 KSS58:KSS59 LCO58:LCO59 LMK58:LMK59 LWG58:LWG59 MGC58:MGC59 MPY58:MPY59 MZU58:MZU59 NJQ58:NJQ59 NTM58:NTM59 ODI58:ODI59 ONE58:ONE59 OXA58:OXA59 PGW58:PGW59 PQS58:PQS59 QAO58:QAO59 QKK58:QKK59 QUG58:QUG59 REC58:REC59 RNY58:RNY59 RXU58:RXU59 SHQ58:SHQ59 SRM58:SRM59 TBI58:TBI59 TLE58:TLE59 TVA58:TVA59 UEW58:UEW59 UOS58:UOS59 UYO58:UYO59 VIK58:VIK59 VSG58:VSG59 WCC58:WCC59 WLY58:WLY59 WVU58:WVU59 JI65556:JI65594 TE65556:TE65594 ADA65556:ADA65594 AMW65556:AMW65594 AWS65556:AWS65594 BGO65556:BGO65594 BQK65556:BQK65594 CAG65556:CAG65594 CKC65556:CKC65594 CTY65556:CTY65594 DDU65556:DDU65594 DNQ65556:DNQ65594 DXM65556:DXM65594 EHI65556:EHI65594 ERE65556:ERE65594 FBA65556:FBA65594 FKW65556:FKW65594 FUS65556:FUS65594 GEO65556:GEO65594 GOK65556:GOK65594 GYG65556:GYG65594 HIC65556:HIC65594 HRY65556:HRY65594 IBU65556:IBU65594 ILQ65556:ILQ65594 IVM65556:IVM65594 JFI65556:JFI65594 JPE65556:JPE65594 JZA65556:JZA65594 KIW65556:KIW65594 KSS65556:KSS65594 LCO65556:LCO65594 LMK65556:LMK65594 LWG65556:LWG65594 MGC65556:MGC65594 MPY65556:MPY65594 MZU65556:MZU65594 NJQ65556:NJQ65594 NTM65556:NTM65594 ODI65556:ODI65594 ONE65556:ONE65594 OXA65556:OXA65594 PGW65556:PGW65594 PQS65556:PQS65594 QAO65556:QAO65594 QKK65556:QKK65594 QUG65556:QUG65594 REC65556:REC65594 RNY65556:RNY65594 RXU65556:RXU65594 SHQ65556:SHQ65594 SRM65556:SRM65594 TBI65556:TBI65594 TLE65556:TLE65594 TVA65556:TVA65594 UEW65556:UEW65594 UOS65556:UOS65594 UYO65556:UYO65594 VIK65556:VIK65594 VSG65556:VSG65594 WCC65556:WCC65594 WLY65556:WLY65594 WVU65556:WVU65594 L131092:L131130 JI131092:JI131130 TE131092:TE131130 ADA131092:ADA131130 AMW131092:AMW131130 AWS131092:AWS131130 BGO131092:BGO131130 BQK131092:BQK131130 CAG131092:CAG131130 CKC131092:CKC131130 CTY131092:CTY131130 DDU131092:DDU131130 DNQ131092:DNQ131130 DXM131092:DXM131130 EHI131092:EHI131130 ERE131092:ERE131130 FBA131092:FBA131130 FKW131092:FKW131130 FUS131092:FUS131130 GEO131092:GEO131130 GOK131092:GOK131130 GYG131092:GYG131130 HIC131092:HIC131130 HRY131092:HRY131130 IBU131092:IBU131130 ILQ131092:ILQ131130 IVM131092:IVM131130 JFI131092:JFI131130 JPE131092:JPE131130 JZA131092:JZA131130 KIW131092:KIW131130 KSS131092:KSS131130 LCO131092:LCO131130 LMK131092:LMK131130 LWG131092:LWG131130 MGC131092:MGC131130 MPY131092:MPY131130 MZU131092:MZU131130 NJQ131092:NJQ131130 NTM131092:NTM131130 ODI131092:ODI131130 ONE131092:ONE131130 OXA131092:OXA131130 PGW131092:PGW131130 PQS131092:PQS131130 QAO131092:QAO131130 QKK131092:QKK131130 QUG131092:QUG131130 REC131092:REC131130 RNY131092:RNY131130 RXU131092:RXU131130 SHQ131092:SHQ131130 SRM131092:SRM131130 TBI131092:TBI131130 TLE131092:TLE131130 TVA131092:TVA131130 UEW131092:UEW131130 UOS131092:UOS131130 UYO131092:UYO131130 VIK131092:VIK131130 VSG131092:VSG131130 WCC131092:WCC131130 WLY131092:WLY131130 WVU131092:WVU131130 L196628:L196666 JI196628:JI196666 TE196628:TE196666 ADA196628:ADA196666 AMW196628:AMW196666 AWS196628:AWS196666 BGO196628:BGO196666 BQK196628:BQK196666 CAG196628:CAG196666 CKC196628:CKC196666 CTY196628:CTY196666 DDU196628:DDU196666 DNQ196628:DNQ196666 DXM196628:DXM196666 EHI196628:EHI196666 ERE196628:ERE196666 FBA196628:FBA196666 FKW196628:FKW196666 FUS196628:FUS196666 GEO196628:GEO196666 GOK196628:GOK196666 GYG196628:GYG196666 HIC196628:HIC196666 HRY196628:HRY196666 IBU196628:IBU196666 ILQ196628:ILQ196666 IVM196628:IVM196666 JFI196628:JFI196666 JPE196628:JPE196666 JZA196628:JZA196666 KIW196628:KIW196666 KSS196628:KSS196666 LCO196628:LCO196666 LMK196628:LMK196666 LWG196628:LWG196666 MGC196628:MGC196666 MPY196628:MPY196666 MZU196628:MZU196666 NJQ196628:NJQ196666 NTM196628:NTM196666 ODI196628:ODI196666 ONE196628:ONE196666 OXA196628:OXA196666 PGW196628:PGW196666 PQS196628:PQS196666 QAO196628:QAO196666 QKK196628:QKK196666 QUG196628:QUG196666 REC196628:REC196666 RNY196628:RNY196666 RXU196628:RXU196666 SHQ196628:SHQ196666 SRM196628:SRM196666 TBI196628:TBI196666 TLE196628:TLE196666 TVA196628:TVA196666 UEW196628:UEW196666 UOS196628:UOS196666 UYO196628:UYO196666 VIK196628:VIK196666 VSG196628:VSG196666 WCC196628:WCC196666 WLY196628:WLY196666 WVU196628:WVU196666 L262164:L262202 JI262164:JI262202 TE262164:TE262202 ADA262164:ADA262202 AMW262164:AMW262202 AWS262164:AWS262202 BGO262164:BGO262202 BQK262164:BQK262202 CAG262164:CAG262202 CKC262164:CKC262202 CTY262164:CTY262202 DDU262164:DDU262202 DNQ262164:DNQ262202 DXM262164:DXM262202 EHI262164:EHI262202 ERE262164:ERE262202 FBA262164:FBA262202 FKW262164:FKW262202 FUS262164:FUS262202 GEO262164:GEO262202 GOK262164:GOK262202 GYG262164:GYG262202 HIC262164:HIC262202 HRY262164:HRY262202 IBU262164:IBU262202 ILQ262164:ILQ262202 IVM262164:IVM262202 JFI262164:JFI262202 JPE262164:JPE262202 JZA262164:JZA262202 KIW262164:KIW262202 KSS262164:KSS262202 LCO262164:LCO262202 LMK262164:LMK262202 LWG262164:LWG262202 MGC262164:MGC262202 MPY262164:MPY262202 MZU262164:MZU262202 NJQ262164:NJQ262202 NTM262164:NTM262202 ODI262164:ODI262202 ONE262164:ONE262202 OXA262164:OXA262202 PGW262164:PGW262202 PQS262164:PQS262202 QAO262164:QAO262202 QKK262164:QKK262202 QUG262164:QUG262202 REC262164:REC262202 RNY262164:RNY262202 RXU262164:RXU262202 SHQ262164:SHQ262202 SRM262164:SRM262202 TBI262164:TBI262202 TLE262164:TLE262202 TVA262164:TVA262202 UEW262164:UEW262202 UOS262164:UOS262202 UYO262164:UYO262202 VIK262164:VIK262202 VSG262164:VSG262202 WCC262164:WCC262202 WLY262164:WLY262202 WVU262164:WVU262202 L327700:L327738 JI327700:JI327738 TE327700:TE327738 ADA327700:ADA327738 AMW327700:AMW327738 AWS327700:AWS327738 BGO327700:BGO327738 BQK327700:BQK327738 CAG327700:CAG327738 CKC327700:CKC327738 CTY327700:CTY327738 DDU327700:DDU327738 DNQ327700:DNQ327738 DXM327700:DXM327738 EHI327700:EHI327738 ERE327700:ERE327738 FBA327700:FBA327738 FKW327700:FKW327738 FUS327700:FUS327738 GEO327700:GEO327738 GOK327700:GOK327738 GYG327700:GYG327738 HIC327700:HIC327738 HRY327700:HRY327738 IBU327700:IBU327738 ILQ327700:ILQ327738 IVM327700:IVM327738 JFI327700:JFI327738 JPE327700:JPE327738 JZA327700:JZA327738 KIW327700:KIW327738 KSS327700:KSS327738 LCO327700:LCO327738 LMK327700:LMK327738 LWG327700:LWG327738 MGC327700:MGC327738 MPY327700:MPY327738 MZU327700:MZU327738 NJQ327700:NJQ327738 NTM327700:NTM327738 ODI327700:ODI327738 ONE327700:ONE327738 OXA327700:OXA327738 PGW327700:PGW327738 PQS327700:PQS327738 QAO327700:QAO327738 QKK327700:QKK327738 QUG327700:QUG327738 REC327700:REC327738 RNY327700:RNY327738 RXU327700:RXU327738 SHQ327700:SHQ327738 SRM327700:SRM327738 TBI327700:TBI327738 TLE327700:TLE327738 TVA327700:TVA327738 UEW327700:UEW327738 UOS327700:UOS327738 UYO327700:UYO327738 VIK327700:VIK327738 VSG327700:VSG327738 WCC327700:WCC327738 WLY327700:WLY327738 WVU327700:WVU327738 L393236:L393274 JI393236:JI393274 TE393236:TE393274 ADA393236:ADA393274 AMW393236:AMW393274 AWS393236:AWS393274 BGO393236:BGO393274 BQK393236:BQK393274 CAG393236:CAG393274 CKC393236:CKC393274 CTY393236:CTY393274 DDU393236:DDU393274 DNQ393236:DNQ393274 DXM393236:DXM393274 EHI393236:EHI393274 ERE393236:ERE393274 FBA393236:FBA393274 FKW393236:FKW393274 FUS393236:FUS393274 GEO393236:GEO393274 GOK393236:GOK393274 GYG393236:GYG393274 HIC393236:HIC393274 HRY393236:HRY393274 IBU393236:IBU393274 ILQ393236:ILQ393274 IVM393236:IVM393274 JFI393236:JFI393274 JPE393236:JPE393274 JZA393236:JZA393274 KIW393236:KIW393274 KSS393236:KSS393274 LCO393236:LCO393274 LMK393236:LMK393274 LWG393236:LWG393274 MGC393236:MGC393274 MPY393236:MPY393274 MZU393236:MZU393274 NJQ393236:NJQ393274 NTM393236:NTM393274 ODI393236:ODI393274 ONE393236:ONE393274 OXA393236:OXA393274 PGW393236:PGW393274 PQS393236:PQS393274 QAO393236:QAO393274 QKK393236:QKK393274 QUG393236:QUG393274 REC393236:REC393274 RNY393236:RNY393274 RXU393236:RXU393274 SHQ393236:SHQ393274 SRM393236:SRM393274 TBI393236:TBI393274 TLE393236:TLE393274 TVA393236:TVA393274 UEW393236:UEW393274 UOS393236:UOS393274 UYO393236:UYO393274 VIK393236:VIK393274 VSG393236:VSG393274 WCC393236:WCC393274 WLY393236:WLY393274 WVU393236:WVU393274 L458772:L458810 JI458772:JI458810 TE458772:TE458810 ADA458772:ADA458810 AMW458772:AMW458810 AWS458772:AWS458810 BGO458772:BGO458810 BQK458772:BQK458810 CAG458772:CAG458810 CKC458772:CKC458810 CTY458772:CTY458810 DDU458772:DDU458810 DNQ458772:DNQ458810 DXM458772:DXM458810 EHI458772:EHI458810 ERE458772:ERE458810 FBA458772:FBA458810 FKW458772:FKW458810 FUS458772:FUS458810 GEO458772:GEO458810 GOK458772:GOK458810 GYG458772:GYG458810 HIC458772:HIC458810 HRY458772:HRY458810 IBU458772:IBU458810 ILQ458772:ILQ458810 IVM458772:IVM458810 JFI458772:JFI458810 JPE458772:JPE458810 JZA458772:JZA458810 KIW458772:KIW458810 KSS458772:KSS458810 LCO458772:LCO458810 LMK458772:LMK458810 LWG458772:LWG458810 MGC458772:MGC458810 MPY458772:MPY458810 MZU458772:MZU458810 NJQ458772:NJQ458810 NTM458772:NTM458810 ODI458772:ODI458810 ONE458772:ONE458810 OXA458772:OXA458810 PGW458772:PGW458810 PQS458772:PQS458810 QAO458772:QAO458810 QKK458772:QKK458810 QUG458772:QUG458810 REC458772:REC458810 RNY458772:RNY458810 RXU458772:RXU458810 SHQ458772:SHQ458810 SRM458772:SRM458810 TBI458772:TBI458810 TLE458772:TLE458810 TVA458772:TVA458810 UEW458772:UEW458810 UOS458772:UOS458810 UYO458772:UYO458810 VIK458772:VIK458810 VSG458772:VSG458810 WCC458772:WCC458810 WLY458772:WLY458810 WVU458772:WVU458810 L524308:L524346 JI524308:JI524346 TE524308:TE524346 ADA524308:ADA524346 AMW524308:AMW524346 AWS524308:AWS524346 BGO524308:BGO524346 BQK524308:BQK524346 CAG524308:CAG524346 CKC524308:CKC524346 CTY524308:CTY524346 DDU524308:DDU524346 DNQ524308:DNQ524346 DXM524308:DXM524346 EHI524308:EHI524346 ERE524308:ERE524346 FBA524308:FBA524346 FKW524308:FKW524346 FUS524308:FUS524346 GEO524308:GEO524346 GOK524308:GOK524346 GYG524308:GYG524346 HIC524308:HIC524346 HRY524308:HRY524346 IBU524308:IBU524346 ILQ524308:ILQ524346 IVM524308:IVM524346 JFI524308:JFI524346 JPE524308:JPE524346 JZA524308:JZA524346 KIW524308:KIW524346 KSS524308:KSS524346 LCO524308:LCO524346 LMK524308:LMK524346 LWG524308:LWG524346 MGC524308:MGC524346 MPY524308:MPY524346 MZU524308:MZU524346 NJQ524308:NJQ524346 NTM524308:NTM524346 ODI524308:ODI524346 ONE524308:ONE524346 OXA524308:OXA524346 PGW524308:PGW524346 PQS524308:PQS524346 QAO524308:QAO524346 QKK524308:QKK524346 QUG524308:QUG524346 REC524308:REC524346 RNY524308:RNY524346 RXU524308:RXU524346 SHQ524308:SHQ524346 SRM524308:SRM524346 TBI524308:TBI524346 TLE524308:TLE524346 TVA524308:TVA524346 UEW524308:UEW524346 UOS524308:UOS524346 UYO524308:UYO524346 VIK524308:VIK524346 VSG524308:VSG524346 WCC524308:WCC524346 WLY524308:WLY524346 WVU524308:WVU524346 L589844:L589882 JI589844:JI589882 TE589844:TE589882 ADA589844:ADA589882 AMW589844:AMW589882 AWS589844:AWS589882 BGO589844:BGO589882 BQK589844:BQK589882 CAG589844:CAG589882 CKC589844:CKC589882 CTY589844:CTY589882 DDU589844:DDU589882 DNQ589844:DNQ589882 DXM589844:DXM589882 EHI589844:EHI589882 ERE589844:ERE589882 FBA589844:FBA589882 FKW589844:FKW589882 FUS589844:FUS589882 GEO589844:GEO589882 GOK589844:GOK589882 GYG589844:GYG589882 HIC589844:HIC589882 HRY589844:HRY589882 IBU589844:IBU589882 ILQ589844:ILQ589882 IVM589844:IVM589882 JFI589844:JFI589882 JPE589844:JPE589882 JZA589844:JZA589882 KIW589844:KIW589882 KSS589844:KSS589882 LCO589844:LCO589882 LMK589844:LMK589882 LWG589844:LWG589882 MGC589844:MGC589882 MPY589844:MPY589882 MZU589844:MZU589882 NJQ589844:NJQ589882 NTM589844:NTM589882 ODI589844:ODI589882 ONE589844:ONE589882 OXA589844:OXA589882 PGW589844:PGW589882 PQS589844:PQS589882 QAO589844:QAO589882 QKK589844:QKK589882 QUG589844:QUG589882 REC589844:REC589882 RNY589844:RNY589882 RXU589844:RXU589882 SHQ589844:SHQ589882 SRM589844:SRM589882 TBI589844:TBI589882 TLE589844:TLE589882 TVA589844:TVA589882 UEW589844:UEW589882 UOS589844:UOS589882 UYO589844:UYO589882 VIK589844:VIK589882 VSG589844:VSG589882 WCC589844:WCC589882 WLY589844:WLY589882 WVU589844:WVU589882 L655380:L655418 JI655380:JI655418 TE655380:TE655418 ADA655380:ADA655418 AMW655380:AMW655418 AWS655380:AWS655418 BGO655380:BGO655418 BQK655380:BQK655418 CAG655380:CAG655418 CKC655380:CKC655418 CTY655380:CTY655418 DDU655380:DDU655418 DNQ655380:DNQ655418 DXM655380:DXM655418 EHI655380:EHI655418 ERE655380:ERE655418 FBA655380:FBA655418 FKW655380:FKW655418 FUS655380:FUS655418 GEO655380:GEO655418 GOK655380:GOK655418 GYG655380:GYG655418 HIC655380:HIC655418 HRY655380:HRY655418 IBU655380:IBU655418 ILQ655380:ILQ655418 IVM655380:IVM655418 JFI655380:JFI655418 JPE655380:JPE655418 JZA655380:JZA655418 KIW655380:KIW655418 KSS655380:KSS655418 LCO655380:LCO655418 LMK655380:LMK655418 LWG655380:LWG655418 MGC655380:MGC655418 MPY655380:MPY655418 MZU655380:MZU655418 NJQ655380:NJQ655418 NTM655380:NTM655418 ODI655380:ODI655418 ONE655380:ONE655418 OXA655380:OXA655418 PGW655380:PGW655418 PQS655380:PQS655418 QAO655380:QAO655418 QKK655380:QKK655418 QUG655380:QUG655418 REC655380:REC655418 RNY655380:RNY655418 RXU655380:RXU655418 SHQ655380:SHQ655418 SRM655380:SRM655418 TBI655380:TBI655418 TLE655380:TLE655418 TVA655380:TVA655418 UEW655380:UEW655418 UOS655380:UOS655418 UYO655380:UYO655418 VIK655380:VIK655418 VSG655380:VSG655418 WCC655380:WCC655418 WLY655380:WLY655418 WVU655380:WVU655418 L720916:L720954 JI720916:JI720954 TE720916:TE720954 ADA720916:ADA720954 AMW720916:AMW720954 AWS720916:AWS720954 BGO720916:BGO720954 BQK720916:BQK720954 CAG720916:CAG720954 CKC720916:CKC720954 CTY720916:CTY720954 DDU720916:DDU720954 DNQ720916:DNQ720954 DXM720916:DXM720954 EHI720916:EHI720954 ERE720916:ERE720954 FBA720916:FBA720954 FKW720916:FKW720954 FUS720916:FUS720954 GEO720916:GEO720954 GOK720916:GOK720954 GYG720916:GYG720954 HIC720916:HIC720954 HRY720916:HRY720954 IBU720916:IBU720954 ILQ720916:ILQ720954 IVM720916:IVM720954 JFI720916:JFI720954 JPE720916:JPE720954 JZA720916:JZA720954 KIW720916:KIW720954 KSS720916:KSS720954 LCO720916:LCO720954 LMK720916:LMK720954 LWG720916:LWG720954 MGC720916:MGC720954 MPY720916:MPY720954 MZU720916:MZU720954 NJQ720916:NJQ720954 NTM720916:NTM720954 ODI720916:ODI720954 ONE720916:ONE720954 OXA720916:OXA720954 PGW720916:PGW720954 PQS720916:PQS720954 QAO720916:QAO720954 QKK720916:QKK720954 QUG720916:QUG720954 REC720916:REC720954 RNY720916:RNY720954 RXU720916:RXU720954 SHQ720916:SHQ720954 SRM720916:SRM720954 TBI720916:TBI720954 TLE720916:TLE720954 TVA720916:TVA720954 UEW720916:UEW720954 UOS720916:UOS720954 UYO720916:UYO720954 VIK720916:VIK720954 VSG720916:VSG720954 WCC720916:WCC720954 WLY720916:WLY720954 WVU720916:WVU720954 L786452:L786490 JI786452:JI786490 TE786452:TE786490 ADA786452:ADA786490 AMW786452:AMW786490 AWS786452:AWS786490 BGO786452:BGO786490 BQK786452:BQK786490 CAG786452:CAG786490 CKC786452:CKC786490 CTY786452:CTY786490 DDU786452:DDU786490 DNQ786452:DNQ786490 DXM786452:DXM786490 EHI786452:EHI786490 ERE786452:ERE786490 FBA786452:FBA786490 FKW786452:FKW786490 FUS786452:FUS786490 GEO786452:GEO786490 GOK786452:GOK786490 GYG786452:GYG786490 HIC786452:HIC786490 HRY786452:HRY786490 IBU786452:IBU786490 ILQ786452:ILQ786490 IVM786452:IVM786490 JFI786452:JFI786490 JPE786452:JPE786490 JZA786452:JZA786490 KIW786452:KIW786490 KSS786452:KSS786490 LCO786452:LCO786490 LMK786452:LMK786490 LWG786452:LWG786490 MGC786452:MGC786490 MPY786452:MPY786490 MZU786452:MZU786490 NJQ786452:NJQ786490 NTM786452:NTM786490 ODI786452:ODI786490 ONE786452:ONE786490 OXA786452:OXA786490 PGW786452:PGW786490 PQS786452:PQS786490 QAO786452:QAO786490 QKK786452:QKK786490 QUG786452:QUG786490 REC786452:REC786490 RNY786452:RNY786490 RXU786452:RXU786490 SHQ786452:SHQ786490 SRM786452:SRM786490 TBI786452:TBI786490 TLE786452:TLE786490 TVA786452:TVA786490 UEW786452:UEW786490 UOS786452:UOS786490 UYO786452:UYO786490 VIK786452:VIK786490 VSG786452:VSG786490 WCC786452:WCC786490 WLY786452:WLY786490 WVU786452:WVU786490 L851988:L852026 JI851988:JI852026 TE851988:TE852026 ADA851988:ADA852026 AMW851988:AMW852026 AWS851988:AWS852026 BGO851988:BGO852026 BQK851988:BQK852026 CAG851988:CAG852026 CKC851988:CKC852026 CTY851988:CTY852026 DDU851988:DDU852026 DNQ851988:DNQ852026 DXM851988:DXM852026 EHI851988:EHI852026 ERE851988:ERE852026 FBA851988:FBA852026 FKW851988:FKW852026 FUS851988:FUS852026 GEO851988:GEO852026 GOK851988:GOK852026 GYG851988:GYG852026 HIC851988:HIC852026 HRY851988:HRY852026 IBU851988:IBU852026 ILQ851988:ILQ852026 IVM851988:IVM852026 JFI851988:JFI852026 JPE851988:JPE852026 JZA851988:JZA852026 KIW851988:KIW852026 KSS851988:KSS852026 LCO851988:LCO852026 LMK851988:LMK852026 LWG851988:LWG852026 MGC851988:MGC852026 MPY851988:MPY852026 MZU851988:MZU852026 NJQ851988:NJQ852026 NTM851988:NTM852026 ODI851988:ODI852026 ONE851988:ONE852026 OXA851988:OXA852026 PGW851988:PGW852026 PQS851988:PQS852026 QAO851988:QAO852026 QKK851988:QKK852026 QUG851988:QUG852026 REC851988:REC852026 RNY851988:RNY852026 RXU851988:RXU852026 SHQ851988:SHQ852026 SRM851988:SRM852026 TBI851988:TBI852026 TLE851988:TLE852026 TVA851988:TVA852026 UEW851988:UEW852026 UOS851988:UOS852026 UYO851988:UYO852026 VIK851988:VIK852026 VSG851988:VSG852026 WCC851988:WCC852026 WLY851988:WLY852026 WVU851988:WVU852026 L917524:L917562 JI917524:JI917562 TE917524:TE917562 ADA917524:ADA917562 AMW917524:AMW917562 AWS917524:AWS917562 BGO917524:BGO917562 BQK917524:BQK917562 CAG917524:CAG917562 CKC917524:CKC917562 CTY917524:CTY917562 DDU917524:DDU917562 DNQ917524:DNQ917562 DXM917524:DXM917562 EHI917524:EHI917562 ERE917524:ERE917562 FBA917524:FBA917562 FKW917524:FKW917562 FUS917524:FUS917562 GEO917524:GEO917562 GOK917524:GOK917562 GYG917524:GYG917562 HIC917524:HIC917562 HRY917524:HRY917562 IBU917524:IBU917562 ILQ917524:ILQ917562 IVM917524:IVM917562 JFI917524:JFI917562 JPE917524:JPE917562 JZA917524:JZA917562 KIW917524:KIW917562 KSS917524:KSS917562 LCO917524:LCO917562 LMK917524:LMK917562 LWG917524:LWG917562 MGC917524:MGC917562 MPY917524:MPY917562 MZU917524:MZU917562 NJQ917524:NJQ917562 NTM917524:NTM917562 ODI917524:ODI917562 ONE917524:ONE917562 OXA917524:OXA917562 PGW917524:PGW917562 PQS917524:PQS917562 QAO917524:QAO917562 QKK917524:QKK917562 QUG917524:QUG917562 REC917524:REC917562 RNY917524:RNY917562 RXU917524:RXU917562 SHQ917524:SHQ917562 SRM917524:SRM917562 TBI917524:TBI917562 TLE917524:TLE917562 TVA917524:TVA917562 UEW917524:UEW917562 UOS917524:UOS917562 UYO917524:UYO917562 VIK917524:VIK917562 VSG917524:VSG917562 WCC917524:WCC917562 WLY917524:WLY917562 WVU917524:WVU917562 L983060:L983098 JI983060:JI983098 TE983060:TE983098 ADA983060:ADA983098 AMW983060:AMW983098 AWS983060:AWS983098 BGO983060:BGO983098 BQK983060:BQK983098 CAG983060:CAG983098 CKC983060:CKC983098 CTY983060:CTY983098 DDU983060:DDU983098 DNQ983060:DNQ983098 DXM983060:DXM983098 EHI983060:EHI983098 ERE983060:ERE983098 FBA983060:FBA983098 FKW983060:FKW983098 FUS983060:FUS983098 GEO983060:GEO983098 GOK983060:GOK983098 GYG983060:GYG983098 HIC983060:HIC983098 HRY983060:HRY983098 IBU983060:IBU983098 ILQ983060:ILQ983098 IVM983060:IVM983098 JFI983060:JFI983098 JPE983060:JPE983098 JZA983060:JZA983098 KIW983060:KIW983098 KSS983060:KSS983098 LCO983060:LCO983098 LMK983060:LMK983098 LWG983060:LWG983098 MGC983060:MGC983098 MPY983060:MPY983098 MZU983060:MZU983098 NJQ983060:NJQ983098 NTM983060:NTM983098 ODI983060:ODI983098 ONE983060:ONE983098 OXA983060:OXA983098 PGW983060:PGW983098 PQS983060:PQS983098 QAO983060:QAO983098 QKK983060:QKK983098 QUG983060:QUG983098 REC983060:REC983098 RNY983060:RNY983098 RXU983060:RXU983098 SHQ983060:SHQ983098 SRM983060:SRM983098 TBI983060:TBI983098 TLE983060:TLE983098 TVA983060:TVA983098 UEW983060:UEW983098 UOS983060:UOS983098 UYO983060:UYO983098 VIK983060:VIK983098 VSG983060:VSG983098 WCC983060:WCC983098 WLY983060:WLY983098 WVU983060:WVU983098 WVU983046:WVU983053 JI43:JI49 TE43:TE49 ADA43:ADA49 AMW43:AMW49 AWS43:AWS49 BGO43:BGO49 BQK43:BQK49 CAG43:CAG49 CKC43:CKC49 CTY43:CTY49 DDU43:DDU49 DNQ43:DNQ49 DXM43:DXM49 EHI43:EHI49 ERE43:ERE49 FBA43:FBA49 FKW43:FKW49 FUS43:FUS49 GEO43:GEO49 GOK43:GOK49 GYG43:GYG49 HIC43:HIC49 HRY43:HRY49 IBU43:IBU49 ILQ43:ILQ49 IVM43:IVM49 JFI43:JFI49 JPE43:JPE49 JZA43:JZA49 KIW43:KIW49 KSS43:KSS49 LCO43:LCO49 LMK43:LMK49 LWG43:LWG49 MGC43:MGC49 MPY43:MPY49 MZU43:MZU49 NJQ43:NJQ49 NTM43:NTM49 ODI43:ODI49 ONE43:ONE49 OXA43:OXA49 PGW43:PGW49 PQS43:PQS49 QAO43:QAO49 QKK43:QKK49 QUG43:QUG49 REC43:REC49 RNY43:RNY49 RXU43:RXU49 SHQ43:SHQ49 SRM43:SRM49 TBI43:TBI49 TLE43:TLE49 TVA43:TVA49 UEW43:UEW49 UOS43:UOS49 UYO43:UYO49 VIK43:VIK49 VSG43:VSG49 WCC43:WCC49 WLY43:WLY49 WVU43:WVU49 L65542:L65549 JI65542:JI65549 TE65542:TE65549 ADA65542:ADA65549 AMW65542:AMW65549 AWS65542:AWS65549 BGO65542:BGO65549 BQK65542:BQK65549 CAG65542:CAG65549 CKC65542:CKC65549 CTY65542:CTY65549 DDU65542:DDU65549 DNQ65542:DNQ65549 DXM65542:DXM65549 EHI65542:EHI65549 ERE65542:ERE65549 FBA65542:FBA65549 FKW65542:FKW65549 FUS65542:FUS65549 GEO65542:GEO65549 GOK65542:GOK65549 GYG65542:GYG65549 HIC65542:HIC65549 HRY65542:HRY65549 IBU65542:IBU65549 ILQ65542:ILQ65549 IVM65542:IVM65549 JFI65542:JFI65549 JPE65542:JPE65549 JZA65542:JZA65549 KIW65542:KIW65549 KSS65542:KSS65549 LCO65542:LCO65549 LMK65542:LMK65549 LWG65542:LWG65549 MGC65542:MGC65549 MPY65542:MPY65549 MZU65542:MZU65549 NJQ65542:NJQ65549 NTM65542:NTM65549 ODI65542:ODI65549 ONE65542:ONE65549 OXA65542:OXA65549 PGW65542:PGW65549 PQS65542:PQS65549 QAO65542:QAO65549 QKK65542:QKK65549 QUG65542:QUG65549 REC65542:REC65549 RNY65542:RNY65549 RXU65542:RXU65549 SHQ65542:SHQ65549 SRM65542:SRM65549 TBI65542:TBI65549 TLE65542:TLE65549 TVA65542:TVA65549 UEW65542:UEW65549 UOS65542:UOS65549 UYO65542:UYO65549 VIK65542:VIK65549 VSG65542:VSG65549 WCC65542:WCC65549 WLY65542:WLY65549 WVU65542:WVU65549 L131078:L131085 JI131078:JI131085 TE131078:TE131085 ADA131078:ADA131085 AMW131078:AMW131085 AWS131078:AWS131085 BGO131078:BGO131085 BQK131078:BQK131085 CAG131078:CAG131085 CKC131078:CKC131085 CTY131078:CTY131085 DDU131078:DDU131085 DNQ131078:DNQ131085 DXM131078:DXM131085 EHI131078:EHI131085 ERE131078:ERE131085 FBA131078:FBA131085 FKW131078:FKW131085 FUS131078:FUS131085 GEO131078:GEO131085 GOK131078:GOK131085 GYG131078:GYG131085 HIC131078:HIC131085 HRY131078:HRY131085 IBU131078:IBU131085 ILQ131078:ILQ131085 IVM131078:IVM131085 JFI131078:JFI131085 JPE131078:JPE131085 JZA131078:JZA131085 KIW131078:KIW131085 KSS131078:KSS131085 LCO131078:LCO131085 LMK131078:LMK131085 LWG131078:LWG131085 MGC131078:MGC131085 MPY131078:MPY131085 MZU131078:MZU131085 NJQ131078:NJQ131085 NTM131078:NTM131085 ODI131078:ODI131085 ONE131078:ONE131085 OXA131078:OXA131085 PGW131078:PGW131085 PQS131078:PQS131085 QAO131078:QAO131085 QKK131078:QKK131085 QUG131078:QUG131085 REC131078:REC131085 RNY131078:RNY131085 RXU131078:RXU131085 SHQ131078:SHQ131085 SRM131078:SRM131085 TBI131078:TBI131085 TLE131078:TLE131085 TVA131078:TVA131085 UEW131078:UEW131085 UOS131078:UOS131085 UYO131078:UYO131085 VIK131078:VIK131085 VSG131078:VSG131085 WCC131078:WCC131085 WLY131078:WLY131085 WVU131078:WVU131085 L196614:L196621 JI196614:JI196621 TE196614:TE196621 ADA196614:ADA196621 AMW196614:AMW196621 AWS196614:AWS196621 BGO196614:BGO196621 BQK196614:BQK196621 CAG196614:CAG196621 CKC196614:CKC196621 CTY196614:CTY196621 DDU196614:DDU196621 DNQ196614:DNQ196621 DXM196614:DXM196621 EHI196614:EHI196621 ERE196614:ERE196621 FBA196614:FBA196621 FKW196614:FKW196621 FUS196614:FUS196621 GEO196614:GEO196621 GOK196614:GOK196621 GYG196614:GYG196621 HIC196614:HIC196621 HRY196614:HRY196621 IBU196614:IBU196621 ILQ196614:ILQ196621 IVM196614:IVM196621 JFI196614:JFI196621 JPE196614:JPE196621 JZA196614:JZA196621 KIW196614:KIW196621 KSS196614:KSS196621 LCO196614:LCO196621 LMK196614:LMK196621 LWG196614:LWG196621 MGC196614:MGC196621 MPY196614:MPY196621 MZU196614:MZU196621 NJQ196614:NJQ196621 NTM196614:NTM196621 ODI196614:ODI196621 ONE196614:ONE196621 OXA196614:OXA196621 PGW196614:PGW196621 PQS196614:PQS196621 QAO196614:QAO196621 QKK196614:QKK196621 QUG196614:QUG196621 REC196614:REC196621 RNY196614:RNY196621 RXU196614:RXU196621 SHQ196614:SHQ196621 SRM196614:SRM196621 TBI196614:TBI196621 TLE196614:TLE196621 TVA196614:TVA196621 UEW196614:UEW196621 UOS196614:UOS196621 UYO196614:UYO196621 VIK196614:VIK196621 VSG196614:VSG196621 WCC196614:WCC196621 WLY196614:WLY196621 WVU196614:WVU196621 L262150:L262157 JI262150:JI262157 TE262150:TE262157 ADA262150:ADA262157 AMW262150:AMW262157 AWS262150:AWS262157 BGO262150:BGO262157 BQK262150:BQK262157 CAG262150:CAG262157 CKC262150:CKC262157 CTY262150:CTY262157 DDU262150:DDU262157 DNQ262150:DNQ262157 DXM262150:DXM262157 EHI262150:EHI262157 ERE262150:ERE262157 FBA262150:FBA262157 FKW262150:FKW262157 FUS262150:FUS262157 GEO262150:GEO262157 GOK262150:GOK262157 GYG262150:GYG262157 HIC262150:HIC262157 HRY262150:HRY262157 IBU262150:IBU262157 ILQ262150:ILQ262157 IVM262150:IVM262157 JFI262150:JFI262157 JPE262150:JPE262157 JZA262150:JZA262157 KIW262150:KIW262157 KSS262150:KSS262157 LCO262150:LCO262157 LMK262150:LMK262157 LWG262150:LWG262157 MGC262150:MGC262157 MPY262150:MPY262157 MZU262150:MZU262157 NJQ262150:NJQ262157 NTM262150:NTM262157 ODI262150:ODI262157 ONE262150:ONE262157 OXA262150:OXA262157 PGW262150:PGW262157 PQS262150:PQS262157 QAO262150:QAO262157 QKK262150:QKK262157 QUG262150:QUG262157 REC262150:REC262157 RNY262150:RNY262157 RXU262150:RXU262157 SHQ262150:SHQ262157 SRM262150:SRM262157 TBI262150:TBI262157 TLE262150:TLE262157 TVA262150:TVA262157 UEW262150:UEW262157 UOS262150:UOS262157 UYO262150:UYO262157 VIK262150:VIK262157 VSG262150:VSG262157 WCC262150:WCC262157 WLY262150:WLY262157 WVU262150:WVU262157 L327686:L327693 JI327686:JI327693 TE327686:TE327693 ADA327686:ADA327693 AMW327686:AMW327693 AWS327686:AWS327693 BGO327686:BGO327693 BQK327686:BQK327693 CAG327686:CAG327693 CKC327686:CKC327693 CTY327686:CTY327693 DDU327686:DDU327693 DNQ327686:DNQ327693 DXM327686:DXM327693 EHI327686:EHI327693 ERE327686:ERE327693 FBA327686:FBA327693 FKW327686:FKW327693 FUS327686:FUS327693 GEO327686:GEO327693 GOK327686:GOK327693 GYG327686:GYG327693 HIC327686:HIC327693 HRY327686:HRY327693 IBU327686:IBU327693 ILQ327686:ILQ327693 IVM327686:IVM327693 JFI327686:JFI327693 JPE327686:JPE327693 JZA327686:JZA327693 KIW327686:KIW327693 KSS327686:KSS327693 LCO327686:LCO327693 LMK327686:LMK327693 LWG327686:LWG327693 MGC327686:MGC327693 MPY327686:MPY327693 MZU327686:MZU327693 NJQ327686:NJQ327693 NTM327686:NTM327693 ODI327686:ODI327693 ONE327686:ONE327693 OXA327686:OXA327693 PGW327686:PGW327693 PQS327686:PQS327693 QAO327686:QAO327693 QKK327686:QKK327693 QUG327686:QUG327693 REC327686:REC327693 RNY327686:RNY327693 RXU327686:RXU327693 SHQ327686:SHQ327693 SRM327686:SRM327693 TBI327686:TBI327693 TLE327686:TLE327693 TVA327686:TVA327693 UEW327686:UEW327693 UOS327686:UOS327693 UYO327686:UYO327693 VIK327686:VIK327693 VSG327686:VSG327693 WCC327686:WCC327693 WLY327686:WLY327693 WVU327686:WVU327693 L393222:L393229 JI393222:JI393229 TE393222:TE393229 ADA393222:ADA393229 AMW393222:AMW393229 AWS393222:AWS393229 BGO393222:BGO393229 BQK393222:BQK393229 CAG393222:CAG393229 CKC393222:CKC393229 CTY393222:CTY393229 DDU393222:DDU393229 DNQ393222:DNQ393229 DXM393222:DXM393229 EHI393222:EHI393229 ERE393222:ERE393229 FBA393222:FBA393229 FKW393222:FKW393229 FUS393222:FUS393229 GEO393222:GEO393229 GOK393222:GOK393229 GYG393222:GYG393229 HIC393222:HIC393229 HRY393222:HRY393229 IBU393222:IBU393229 ILQ393222:ILQ393229 IVM393222:IVM393229 JFI393222:JFI393229 JPE393222:JPE393229 JZA393222:JZA393229 KIW393222:KIW393229 KSS393222:KSS393229 LCO393222:LCO393229 LMK393222:LMK393229 LWG393222:LWG393229 MGC393222:MGC393229 MPY393222:MPY393229 MZU393222:MZU393229 NJQ393222:NJQ393229 NTM393222:NTM393229 ODI393222:ODI393229 ONE393222:ONE393229 OXA393222:OXA393229 PGW393222:PGW393229 PQS393222:PQS393229 QAO393222:QAO393229 QKK393222:QKK393229 QUG393222:QUG393229 REC393222:REC393229 RNY393222:RNY393229 RXU393222:RXU393229 SHQ393222:SHQ393229 SRM393222:SRM393229 TBI393222:TBI393229 TLE393222:TLE393229 TVA393222:TVA393229 UEW393222:UEW393229 UOS393222:UOS393229 UYO393222:UYO393229 VIK393222:VIK393229 VSG393222:VSG393229 WCC393222:WCC393229 WLY393222:WLY393229 WVU393222:WVU393229 L458758:L458765 JI458758:JI458765 TE458758:TE458765 ADA458758:ADA458765 AMW458758:AMW458765 AWS458758:AWS458765 BGO458758:BGO458765 BQK458758:BQK458765 CAG458758:CAG458765 CKC458758:CKC458765 CTY458758:CTY458765 DDU458758:DDU458765 DNQ458758:DNQ458765 DXM458758:DXM458765 EHI458758:EHI458765 ERE458758:ERE458765 FBA458758:FBA458765 FKW458758:FKW458765 FUS458758:FUS458765 GEO458758:GEO458765 GOK458758:GOK458765 GYG458758:GYG458765 HIC458758:HIC458765 HRY458758:HRY458765 IBU458758:IBU458765 ILQ458758:ILQ458765 IVM458758:IVM458765 JFI458758:JFI458765 JPE458758:JPE458765 JZA458758:JZA458765 KIW458758:KIW458765 KSS458758:KSS458765 LCO458758:LCO458765 LMK458758:LMK458765 LWG458758:LWG458765 MGC458758:MGC458765 MPY458758:MPY458765 MZU458758:MZU458765 NJQ458758:NJQ458765 NTM458758:NTM458765 ODI458758:ODI458765 ONE458758:ONE458765 OXA458758:OXA458765 PGW458758:PGW458765 PQS458758:PQS458765 QAO458758:QAO458765 QKK458758:QKK458765 QUG458758:QUG458765 REC458758:REC458765 RNY458758:RNY458765 RXU458758:RXU458765 SHQ458758:SHQ458765 SRM458758:SRM458765 TBI458758:TBI458765 TLE458758:TLE458765 TVA458758:TVA458765 UEW458758:UEW458765 UOS458758:UOS458765 UYO458758:UYO458765 VIK458758:VIK458765 VSG458758:VSG458765 WCC458758:WCC458765 WLY458758:WLY458765 WVU458758:WVU458765 L524294:L524301 JI524294:JI524301 TE524294:TE524301 ADA524294:ADA524301 AMW524294:AMW524301 AWS524294:AWS524301 BGO524294:BGO524301 BQK524294:BQK524301 CAG524294:CAG524301 CKC524294:CKC524301 CTY524294:CTY524301 DDU524294:DDU524301 DNQ524294:DNQ524301 DXM524294:DXM524301 EHI524294:EHI524301 ERE524294:ERE524301 FBA524294:FBA524301 FKW524294:FKW524301 FUS524294:FUS524301 GEO524294:GEO524301 GOK524294:GOK524301 GYG524294:GYG524301 HIC524294:HIC524301 HRY524294:HRY524301 IBU524294:IBU524301 ILQ524294:ILQ524301 IVM524294:IVM524301 JFI524294:JFI524301 JPE524294:JPE524301 JZA524294:JZA524301 KIW524294:KIW524301 KSS524294:KSS524301 LCO524294:LCO524301 LMK524294:LMK524301 LWG524294:LWG524301 MGC524294:MGC524301 MPY524294:MPY524301 MZU524294:MZU524301 NJQ524294:NJQ524301 NTM524294:NTM524301 ODI524294:ODI524301 ONE524294:ONE524301 OXA524294:OXA524301 PGW524294:PGW524301 PQS524294:PQS524301 QAO524294:QAO524301 QKK524294:QKK524301 QUG524294:QUG524301 REC524294:REC524301 RNY524294:RNY524301 RXU524294:RXU524301 SHQ524294:SHQ524301 SRM524294:SRM524301 TBI524294:TBI524301 TLE524294:TLE524301 TVA524294:TVA524301 UEW524294:UEW524301 UOS524294:UOS524301 UYO524294:UYO524301 VIK524294:VIK524301 VSG524294:VSG524301 WCC524294:WCC524301 WLY524294:WLY524301 WVU524294:WVU524301 L589830:L589837 JI589830:JI589837 TE589830:TE589837 ADA589830:ADA589837 AMW589830:AMW589837 AWS589830:AWS589837 BGO589830:BGO589837 BQK589830:BQK589837 CAG589830:CAG589837 CKC589830:CKC589837 CTY589830:CTY589837 DDU589830:DDU589837 DNQ589830:DNQ589837 DXM589830:DXM589837 EHI589830:EHI589837 ERE589830:ERE589837 FBA589830:FBA589837 FKW589830:FKW589837 FUS589830:FUS589837 GEO589830:GEO589837 GOK589830:GOK589837 GYG589830:GYG589837 HIC589830:HIC589837 HRY589830:HRY589837 IBU589830:IBU589837 ILQ589830:ILQ589837 IVM589830:IVM589837 JFI589830:JFI589837 JPE589830:JPE589837 JZA589830:JZA589837 KIW589830:KIW589837 KSS589830:KSS589837 LCO589830:LCO589837 LMK589830:LMK589837 LWG589830:LWG589837 MGC589830:MGC589837 MPY589830:MPY589837 MZU589830:MZU589837 NJQ589830:NJQ589837 NTM589830:NTM589837 ODI589830:ODI589837 ONE589830:ONE589837 OXA589830:OXA589837 PGW589830:PGW589837 PQS589830:PQS589837 QAO589830:QAO589837 QKK589830:QKK589837 QUG589830:QUG589837 REC589830:REC589837 RNY589830:RNY589837 RXU589830:RXU589837 SHQ589830:SHQ589837 SRM589830:SRM589837 TBI589830:TBI589837 TLE589830:TLE589837 TVA589830:TVA589837 UEW589830:UEW589837 UOS589830:UOS589837 UYO589830:UYO589837 VIK589830:VIK589837 VSG589830:VSG589837 WCC589830:WCC589837 WLY589830:WLY589837 WVU589830:WVU589837 L655366:L655373 JI655366:JI655373 TE655366:TE655373 ADA655366:ADA655373 AMW655366:AMW655373 AWS655366:AWS655373 BGO655366:BGO655373 BQK655366:BQK655373 CAG655366:CAG655373 CKC655366:CKC655373 CTY655366:CTY655373 DDU655366:DDU655373 DNQ655366:DNQ655373 DXM655366:DXM655373 EHI655366:EHI655373 ERE655366:ERE655373 FBA655366:FBA655373 FKW655366:FKW655373 FUS655366:FUS655373 GEO655366:GEO655373 GOK655366:GOK655373 GYG655366:GYG655373 HIC655366:HIC655373 HRY655366:HRY655373 IBU655366:IBU655373 ILQ655366:ILQ655373 IVM655366:IVM655373 JFI655366:JFI655373 JPE655366:JPE655373 JZA655366:JZA655373 KIW655366:KIW655373 KSS655366:KSS655373 LCO655366:LCO655373 LMK655366:LMK655373 LWG655366:LWG655373 MGC655366:MGC655373 MPY655366:MPY655373 MZU655366:MZU655373 NJQ655366:NJQ655373 NTM655366:NTM655373 ODI655366:ODI655373 ONE655366:ONE655373 OXA655366:OXA655373 PGW655366:PGW655373 PQS655366:PQS655373 QAO655366:QAO655373 QKK655366:QKK655373 QUG655366:QUG655373 REC655366:REC655373 RNY655366:RNY655373 RXU655366:RXU655373 SHQ655366:SHQ655373 SRM655366:SRM655373 TBI655366:TBI655373 TLE655366:TLE655373 TVA655366:TVA655373 UEW655366:UEW655373 UOS655366:UOS655373 UYO655366:UYO655373 VIK655366:VIK655373 VSG655366:VSG655373 WCC655366:WCC655373 WLY655366:WLY655373 WVU655366:WVU655373 L720902:L720909 JI720902:JI720909 TE720902:TE720909 ADA720902:ADA720909 AMW720902:AMW720909 AWS720902:AWS720909 BGO720902:BGO720909 BQK720902:BQK720909 CAG720902:CAG720909 CKC720902:CKC720909 CTY720902:CTY720909 DDU720902:DDU720909 DNQ720902:DNQ720909 DXM720902:DXM720909 EHI720902:EHI720909 ERE720902:ERE720909 FBA720902:FBA720909 FKW720902:FKW720909 FUS720902:FUS720909 GEO720902:GEO720909 GOK720902:GOK720909 GYG720902:GYG720909 HIC720902:HIC720909 HRY720902:HRY720909 IBU720902:IBU720909 ILQ720902:ILQ720909 IVM720902:IVM720909 JFI720902:JFI720909 JPE720902:JPE720909 JZA720902:JZA720909 KIW720902:KIW720909 KSS720902:KSS720909 LCO720902:LCO720909 LMK720902:LMK720909 LWG720902:LWG720909 MGC720902:MGC720909 MPY720902:MPY720909 MZU720902:MZU720909 NJQ720902:NJQ720909 NTM720902:NTM720909 ODI720902:ODI720909 ONE720902:ONE720909 OXA720902:OXA720909 PGW720902:PGW720909 PQS720902:PQS720909 QAO720902:QAO720909 QKK720902:QKK720909 QUG720902:QUG720909 REC720902:REC720909 RNY720902:RNY720909 RXU720902:RXU720909 SHQ720902:SHQ720909 SRM720902:SRM720909 TBI720902:TBI720909 TLE720902:TLE720909 TVA720902:TVA720909 UEW720902:UEW720909 UOS720902:UOS720909 UYO720902:UYO720909 VIK720902:VIK720909 VSG720902:VSG720909 WCC720902:WCC720909 WLY720902:WLY720909 WVU720902:WVU720909 L786438:L786445 JI786438:JI786445 TE786438:TE786445 ADA786438:ADA786445 AMW786438:AMW786445 AWS786438:AWS786445 BGO786438:BGO786445 BQK786438:BQK786445 CAG786438:CAG786445 CKC786438:CKC786445 CTY786438:CTY786445 DDU786438:DDU786445 DNQ786438:DNQ786445 DXM786438:DXM786445 EHI786438:EHI786445 ERE786438:ERE786445 FBA786438:FBA786445 FKW786438:FKW786445 FUS786438:FUS786445 GEO786438:GEO786445 GOK786438:GOK786445 GYG786438:GYG786445 HIC786438:HIC786445 HRY786438:HRY786445 IBU786438:IBU786445 ILQ786438:ILQ786445 IVM786438:IVM786445 JFI786438:JFI786445 JPE786438:JPE786445 JZA786438:JZA786445 KIW786438:KIW786445 KSS786438:KSS786445 LCO786438:LCO786445 LMK786438:LMK786445 LWG786438:LWG786445 MGC786438:MGC786445 MPY786438:MPY786445 MZU786438:MZU786445 NJQ786438:NJQ786445 NTM786438:NTM786445 ODI786438:ODI786445 ONE786438:ONE786445 OXA786438:OXA786445 PGW786438:PGW786445 PQS786438:PQS786445 QAO786438:QAO786445 QKK786438:QKK786445 QUG786438:QUG786445 REC786438:REC786445 RNY786438:RNY786445 RXU786438:RXU786445 SHQ786438:SHQ786445 SRM786438:SRM786445 TBI786438:TBI786445 TLE786438:TLE786445 TVA786438:TVA786445 UEW786438:UEW786445 UOS786438:UOS786445 UYO786438:UYO786445 VIK786438:VIK786445 VSG786438:VSG786445 WCC786438:WCC786445 WLY786438:WLY786445 WVU786438:WVU786445 L851974:L851981 JI851974:JI851981 TE851974:TE851981 ADA851974:ADA851981 AMW851974:AMW851981 AWS851974:AWS851981 BGO851974:BGO851981 BQK851974:BQK851981 CAG851974:CAG851981 CKC851974:CKC851981 CTY851974:CTY851981 DDU851974:DDU851981 DNQ851974:DNQ851981 DXM851974:DXM851981 EHI851974:EHI851981 ERE851974:ERE851981 FBA851974:FBA851981 FKW851974:FKW851981 FUS851974:FUS851981 GEO851974:GEO851981 GOK851974:GOK851981 GYG851974:GYG851981 HIC851974:HIC851981 HRY851974:HRY851981 IBU851974:IBU851981 ILQ851974:ILQ851981 IVM851974:IVM851981 JFI851974:JFI851981 JPE851974:JPE851981 JZA851974:JZA851981 KIW851974:KIW851981 KSS851974:KSS851981 LCO851974:LCO851981 LMK851974:LMK851981 LWG851974:LWG851981 MGC851974:MGC851981 MPY851974:MPY851981 MZU851974:MZU851981 NJQ851974:NJQ851981 NTM851974:NTM851981 ODI851974:ODI851981 ONE851974:ONE851981 OXA851974:OXA851981 PGW851974:PGW851981 PQS851974:PQS851981 QAO851974:QAO851981 QKK851974:QKK851981 QUG851974:QUG851981 REC851974:REC851981 RNY851974:RNY851981 RXU851974:RXU851981 SHQ851974:SHQ851981 SRM851974:SRM851981 TBI851974:TBI851981 TLE851974:TLE851981 TVA851974:TVA851981 UEW851974:UEW851981 UOS851974:UOS851981 UYO851974:UYO851981 VIK851974:VIK851981 VSG851974:VSG851981 WCC851974:WCC851981 WLY851974:WLY851981 WVU851974:WVU851981 L917510:L917517 JI917510:JI917517 TE917510:TE917517 ADA917510:ADA917517 AMW917510:AMW917517 AWS917510:AWS917517 BGO917510:BGO917517 BQK917510:BQK917517 CAG917510:CAG917517 CKC917510:CKC917517 CTY917510:CTY917517 DDU917510:DDU917517 DNQ917510:DNQ917517 DXM917510:DXM917517 EHI917510:EHI917517 ERE917510:ERE917517 FBA917510:FBA917517 FKW917510:FKW917517 FUS917510:FUS917517 GEO917510:GEO917517 GOK917510:GOK917517 GYG917510:GYG917517 HIC917510:HIC917517 HRY917510:HRY917517 IBU917510:IBU917517 ILQ917510:ILQ917517 IVM917510:IVM917517 JFI917510:JFI917517 JPE917510:JPE917517 JZA917510:JZA917517 KIW917510:KIW917517 KSS917510:KSS917517 LCO917510:LCO917517 LMK917510:LMK917517 LWG917510:LWG917517 MGC917510:MGC917517 MPY917510:MPY917517 MZU917510:MZU917517 NJQ917510:NJQ917517 NTM917510:NTM917517 ODI917510:ODI917517 ONE917510:ONE917517 OXA917510:OXA917517 PGW917510:PGW917517 PQS917510:PQS917517 QAO917510:QAO917517 QKK917510:QKK917517 QUG917510:QUG917517 REC917510:REC917517 RNY917510:RNY917517 RXU917510:RXU917517 SHQ917510:SHQ917517 SRM917510:SRM917517 TBI917510:TBI917517 TLE917510:TLE917517 TVA917510:TVA917517 UEW917510:UEW917517 UOS917510:UOS917517 UYO917510:UYO917517 VIK917510:VIK917517 VSG917510:VSG917517 WCC917510:WCC917517 WLY917510:WLY917517 WVU917510:WVU917517 L983046:L983053 JI983046:JI983053 TE983046:TE983053 ADA983046:ADA983053 AMW983046:AMW983053 AWS983046:AWS983053 BGO983046:BGO983053 BQK983046:BQK983053 CAG983046:CAG983053 CKC983046:CKC983053 CTY983046:CTY983053 DDU983046:DDU983053 DNQ983046:DNQ983053 DXM983046:DXM983053 EHI983046:EHI983053 ERE983046:ERE983053 FBA983046:FBA983053 FKW983046:FKW983053 FUS983046:FUS983053 GEO983046:GEO983053 GOK983046:GOK983053 GYG983046:GYG983053 HIC983046:HIC983053 HRY983046:HRY983053 IBU983046:IBU983053 ILQ983046:ILQ983053 IVM983046:IVM983053 JFI983046:JFI983053 JPE983046:JPE983053 JZA983046:JZA983053 KIW983046:KIW983053 KSS983046:KSS983053 LCO983046:LCO983053 LMK983046:LMK983053 LWG983046:LWG983053 MGC983046:MGC983053 MPY983046:MPY983053 MZU983046:MZU983053 NJQ983046:NJQ983053 NTM983046:NTM983053 ODI983046:ODI983053 ONE983046:ONE983053 OXA983046:OXA983053 PGW983046:PGW983053 PQS983046:PQS983053 QAO983046:QAO983053 QKK983046:QKK983053 QUG983046:QUG983053 REC983046:REC983053 RNY983046:RNY983053 RXU983046:RXU983053 SHQ983046:SHQ983053 SRM983046:SRM983053 TBI983046:TBI983053 TLE983046:TLE983053 TVA983046:TVA983053 UEW983046:UEW983053 UOS983046:UOS983053 UYO983046:UYO983053 VIK983046:VIK983053 VSG983046:VSG983053 WCC983046:WCC983053 WLY983046:WLY983053 L43:L52">
      <formula1>$H$118:$H$123</formula1>
    </dataValidation>
    <dataValidation type="list" allowBlank="1" showInputMessage="1" showErrorMessage="1" sqref="K65556:K65594 K58:K59 JH58:JH59 TD58:TD59 ACZ58:ACZ59 AMV58:AMV59 AWR58:AWR59 BGN58:BGN59 BQJ58:BQJ59 CAF58:CAF59 CKB58:CKB59 CTX58:CTX59 DDT58:DDT59 DNP58:DNP59 DXL58:DXL59 EHH58:EHH59 ERD58:ERD59 FAZ58:FAZ59 FKV58:FKV59 FUR58:FUR59 GEN58:GEN59 GOJ58:GOJ59 GYF58:GYF59 HIB58:HIB59 HRX58:HRX59 IBT58:IBT59 ILP58:ILP59 IVL58:IVL59 JFH58:JFH59 JPD58:JPD59 JYZ58:JYZ59 KIV58:KIV59 KSR58:KSR59 LCN58:LCN59 LMJ58:LMJ59 LWF58:LWF59 MGB58:MGB59 MPX58:MPX59 MZT58:MZT59 NJP58:NJP59 NTL58:NTL59 ODH58:ODH59 OND58:OND59 OWZ58:OWZ59 PGV58:PGV59 PQR58:PQR59 QAN58:QAN59 QKJ58:QKJ59 QUF58:QUF59 REB58:REB59 RNX58:RNX59 RXT58:RXT59 SHP58:SHP59 SRL58:SRL59 TBH58:TBH59 TLD58:TLD59 TUZ58:TUZ59 UEV58:UEV59 UOR58:UOR59 UYN58:UYN59 VIJ58:VIJ59 VSF58:VSF59 WCB58:WCB59 WLX58:WLX59 WVT58:WVT59 JH65556:JH65594 TD65556:TD65594 ACZ65556:ACZ65594 AMV65556:AMV65594 AWR65556:AWR65594 BGN65556:BGN65594 BQJ65556:BQJ65594 CAF65556:CAF65594 CKB65556:CKB65594 CTX65556:CTX65594 DDT65556:DDT65594 DNP65556:DNP65594 DXL65556:DXL65594 EHH65556:EHH65594 ERD65556:ERD65594 FAZ65556:FAZ65594 FKV65556:FKV65594 FUR65556:FUR65594 GEN65556:GEN65594 GOJ65556:GOJ65594 GYF65556:GYF65594 HIB65556:HIB65594 HRX65556:HRX65594 IBT65556:IBT65594 ILP65556:ILP65594 IVL65556:IVL65594 JFH65556:JFH65594 JPD65556:JPD65594 JYZ65556:JYZ65594 KIV65556:KIV65594 KSR65556:KSR65594 LCN65556:LCN65594 LMJ65556:LMJ65594 LWF65556:LWF65594 MGB65556:MGB65594 MPX65556:MPX65594 MZT65556:MZT65594 NJP65556:NJP65594 NTL65556:NTL65594 ODH65556:ODH65594 OND65556:OND65594 OWZ65556:OWZ65594 PGV65556:PGV65594 PQR65556:PQR65594 QAN65556:QAN65594 QKJ65556:QKJ65594 QUF65556:QUF65594 REB65556:REB65594 RNX65556:RNX65594 RXT65556:RXT65594 SHP65556:SHP65594 SRL65556:SRL65594 TBH65556:TBH65594 TLD65556:TLD65594 TUZ65556:TUZ65594 UEV65556:UEV65594 UOR65556:UOR65594 UYN65556:UYN65594 VIJ65556:VIJ65594 VSF65556:VSF65594 WCB65556:WCB65594 WLX65556:WLX65594 WVT65556:WVT65594 K131092:K131130 JH131092:JH131130 TD131092:TD131130 ACZ131092:ACZ131130 AMV131092:AMV131130 AWR131092:AWR131130 BGN131092:BGN131130 BQJ131092:BQJ131130 CAF131092:CAF131130 CKB131092:CKB131130 CTX131092:CTX131130 DDT131092:DDT131130 DNP131092:DNP131130 DXL131092:DXL131130 EHH131092:EHH131130 ERD131092:ERD131130 FAZ131092:FAZ131130 FKV131092:FKV131130 FUR131092:FUR131130 GEN131092:GEN131130 GOJ131092:GOJ131130 GYF131092:GYF131130 HIB131092:HIB131130 HRX131092:HRX131130 IBT131092:IBT131130 ILP131092:ILP131130 IVL131092:IVL131130 JFH131092:JFH131130 JPD131092:JPD131130 JYZ131092:JYZ131130 KIV131092:KIV131130 KSR131092:KSR131130 LCN131092:LCN131130 LMJ131092:LMJ131130 LWF131092:LWF131130 MGB131092:MGB131130 MPX131092:MPX131130 MZT131092:MZT131130 NJP131092:NJP131130 NTL131092:NTL131130 ODH131092:ODH131130 OND131092:OND131130 OWZ131092:OWZ131130 PGV131092:PGV131130 PQR131092:PQR131130 QAN131092:QAN131130 QKJ131092:QKJ131130 QUF131092:QUF131130 REB131092:REB131130 RNX131092:RNX131130 RXT131092:RXT131130 SHP131092:SHP131130 SRL131092:SRL131130 TBH131092:TBH131130 TLD131092:TLD131130 TUZ131092:TUZ131130 UEV131092:UEV131130 UOR131092:UOR131130 UYN131092:UYN131130 VIJ131092:VIJ131130 VSF131092:VSF131130 WCB131092:WCB131130 WLX131092:WLX131130 WVT131092:WVT131130 K196628:K196666 JH196628:JH196666 TD196628:TD196666 ACZ196628:ACZ196666 AMV196628:AMV196666 AWR196628:AWR196666 BGN196628:BGN196666 BQJ196628:BQJ196666 CAF196628:CAF196666 CKB196628:CKB196666 CTX196628:CTX196666 DDT196628:DDT196666 DNP196628:DNP196666 DXL196628:DXL196666 EHH196628:EHH196666 ERD196628:ERD196666 FAZ196628:FAZ196666 FKV196628:FKV196666 FUR196628:FUR196666 GEN196628:GEN196666 GOJ196628:GOJ196666 GYF196628:GYF196666 HIB196628:HIB196666 HRX196628:HRX196666 IBT196628:IBT196666 ILP196628:ILP196666 IVL196628:IVL196666 JFH196628:JFH196666 JPD196628:JPD196666 JYZ196628:JYZ196666 KIV196628:KIV196666 KSR196628:KSR196666 LCN196628:LCN196666 LMJ196628:LMJ196666 LWF196628:LWF196666 MGB196628:MGB196666 MPX196628:MPX196666 MZT196628:MZT196666 NJP196628:NJP196666 NTL196628:NTL196666 ODH196628:ODH196666 OND196628:OND196666 OWZ196628:OWZ196666 PGV196628:PGV196666 PQR196628:PQR196666 QAN196628:QAN196666 QKJ196628:QKJ196666 QUF196628:QUF196666 REB196628:REB196666 RNX196628:RNX196666 RXT196628:RXT196666 SHP196628:SHP196666 SRL196628:SRL196666 TBH196628:TBH196666 TLD196628:TLD196666 TUZ196628:TUZ196666 UEV196628:UEV196666 UOR196628:UOR196666 UYN196628:UYN196666 VIJ196628:VIJ196666 VSF196628:VSF196666 WCB196628:WCB196666 WLX196628:WLX196666 WVT196628:WVT196666 K262164:K262202 JH262164:JH262202 TD262164:TD262202 ACZ262164:ACZ262202 AMV262164:AMV262202 AWR262164:AWR262202 BGN262164:BGN262202 BQJ262164:BQJ262202 CAF262164:CAF262202 CKB262164:CKB262202 CTX262164:CTX262202 DDT262164:DDT262202 DNP262164:DNP262202 DXL262164:DXL262202 EHH262164:EHH262202 ERD262164:ERD262202 FAZ262164:FAZ262202 FKV262164:FKV262202 FUR262164:FUR262202 GEN262164:GEN262202 GOJ262164:GOJ262202 GYF262164:GYF262202 HIB262164:HIB262202 HRX262164:HRX262202 IBT262164:IBT262202 ILP262164:ILP262202 IVL262164:IVL262202 JFH262164:JFH262202 JPD262164:JPD262202 JYZ262164:JYZ262202 KIV262164:KIV262202 KSR262164:KSR262202 LCN262164:LCN262202 LMJ262164:LMJ262202 LWF262164:LWF262202 MGB262164:MGB262202 MPX262164:MPX262202 MZT262164:MZT262202 NJP262164:NJP262202 NTL262164:NTL262202 ODH262164:ODH262202 OND262164:OND262202 OWZ262164:OWZ262202 PGV262164:PGV262202 PQR262164:PQR262202 QAN262164:QAN262202 QKJ262164:QKJ262202 QUF262164:QUF262202 REB262164:REB262202 RNX262164:RNX262202 RXT262164:RXT262202 SHP262164:SHP262202 SRL262164:SRL262202 TBH262164:TBH262202 TLD262164:TLD262202 TUZ262164:TUZ262202 UEV262164:UEV262202 UOR262164:UOR262202 UYN262164:UYN262202 VIJ262164:VIJ262202 VSF262164:VSF262202 WCB262164:WCB262202 WLX262164:WLX262202 WVT262164:WVT262202 K327700:K327738 JH327700:JH327738 TD327700:TD327738 ACZ327700:ACZ327738 AMV327700:AMV327738 AWR327700:AWR327738 BGN327700:BGN327738 BQJ327700:BQJ327738 CAF327700:CAF327738 CKB327700:CKB327738 CTX327700:CTX327738 DDT327700:DDT327738 DNP327700:DNP327738 DXL327700:DXL327738 EHH327700:EHH327738 ERD327700:ERD327738 FAZ327700:FAZ327738 FKV327700:FKV327738 FUR327700:FUR327738 GEN327700:GEN327738 GOJ327700:GOJ327738 GYF327700:GYF327738 HIB327700:HIB327738 HRX327700:HRX327738 IBT327700:IBT327738 ILP327700:ILP327738 IVL327700:IVL327738 JFH327700:JFH327738 JPD327700:JPD327738 JYZ327700:JYZ327738 KIV327700:KIV327738 KSR327700:KSR327738 LCN327700:LCN327738 LMJ327700:LMJ327738 LWF327700:LWF327738 MGB327700:MGB327738 MPX327700:MPX327738 MZT327700:MZT327738 NJP327700:NJP327738 NTL327700:NTL327738 ODH327700:ODH327738 OND327700:OND327738 OWZ327700:OWZ327738 PGV327700:PGV327738 PQR327700:PQR327738 QAN327700:QAN327738 QKJ327700:QKJ327738 QUF327700:QUF327738 REB327700:REB327738 RNX327700:RNX327738 RXT327700:RXT327738 SHP327700:SHP327738 SRL327700:SRL327738 TBH327700:TBH327738 TLD327700:TLD327738 TUZ327700:TUZ327738 UEV327700:UEV327738 UOR327700:UOR327738 UYN327700:UYN327738 VIJ327700:VIJ327738 VSF327700:VSF327738 WCB327700:WCB327738 WLX327700:WLX327738 WVT327700:WVT327738 K393236:K393274 JH393236:JH393274 TD393236:TD393274 ACZ393236:ACZ393274 AMV393236:AMV393274 AWR393236:AWR393274 BGN393236:BGN393274 BQJ393236:BQJ393274 CAF393236:CAF393274 CKB393236:CKB393274 CTX393236:CTX393274 DDT393236:DDT393274 DNP393236:DNP393274 DXL393236:DXL393274 EHH393236:EHH393274 ERD393236:ERD393274 FAZ393236:FAZ393274 FKV393236:FKV393274 FUR393236:FUR393274 GEN393236:GEN393274 GOJ393236:GOJ393274 GYF393236:GYF393274 HIB393236:HIB393274 HRX393236:HRX393274 IBT393236:IBT393274 ILP393236:ILP393274 IVL393236:IVL393274 JFH393236:JFH393274 JPD393236:JPD393274 JYZ393236:JYZ393274 KIV393236:KIV393274 KSR393236:KSR393274 LCN393236:LCN393274 LMJ393236:LMJ393274 LWF393236:LWF393274 MGB393236:MGB393274 MPX393236:MPX393274 MZT393236:MZT393274 NJP393236:NJP393274 NTL393236:NTL393274 ODH393236:ODH393274 OND393236:OND393274 OWZ393236:OWZ393274 PGV393236:PGV393274 PQR393236:PQR393274 QAN393236:QAN393274 QKJ393236:QKJ393274 QUF393236:QUF393274 REB393236:REB393274 RNX393236:RNX393274 RXT393236:RXT393274 SHP393236:SHP393274 SRL393236:SRL393274 TBH393236:TBH393274 TLD393236:TLD393274 TUZ393236:TUZ393274 UEV393236:UEV393274 UOR393236:UOR393274 UYN393236:UYN393274 VIJ393236:VIJ393274 VSF393236:VSF393274 WCB393236:WCB393274 WLX393236:WLX393274 WVT393236:WVT393274 K458772:K458810 JH458772:JH458810 TD458772:TD458810 ACZ458772:ACZ458810 AMV458772:AMV458810 AWR458772:AWR458810 BGN458772:BGN458810 BQJ458772:BQJ458810 CAF458772:CAF458810 CKB458772:CKB458810 CTX458772:CTX458810 DDT458772:DDT458810 DNP458772:DNP458810 DXL458772:DXL458810 EHH458772:EHH458810 ERD458772:ERD458810 FAZ458772:FAZ458810 FKV458772:FKV458810 FUR458772:FUR458810 GEN458772:GEN458810 GOJ458772:GOJ458810 GYF458772:GYF458810 HIB458772:HIB458810 HRX458772:HRX458810 IBT458772:IBT458810 ILP458772:ILP458810 IVL458772:IVL458810 JFH458772:JFH458810 JPD458772:JPD458810 JYZ458772:JYZ458810 KIV458772:KIV458810 KSR458772:KSR458810 LCN458772:LCN458810 LMJ458772:LMJ458810 LWF458772:LWF458810 MGB458772:MGB458810 MPX458772:MPX458810 MZT458772:MZT458810 NJP458772:NJP458810 NTL458772:NTL458810 ODH458772:ODH458810 OND458772:OND458810 OWZ458772:OWZ458810 PGV458772:PGV458810 PQR458772:PQR458810 QAN458772:QAN458810 QKJ458772:QKJ458810 QUF458772:QUF458810 REB458772:REB458810 RNX458772:RNX458810 RXT458772:RXT458810 SHP458772:SHP458810 SRL458772:SRL458810 TBH458772:TBH458810 TLD458772:TLD458810 TUZ458772:TUZ458810 UEV458772:UEV458810 UOR458772:UOR458810 UYN458772:UYN458810 VIJ458772:VIJ458810 VSF458772:VSF458810 WCB458772:WCB458810 WLX458772:WLX458810 WVT458772:WVT458810 K524308:K524346 JH524308:JH524346 TD524308:TD524346 ACZ524308:ACZ524346 AMV524308:AMV524346 AWR524308:AWR524346 BGN524308:BGN524346 BQJ524308:BQJ524346 CAF524308:CAF524346 CKB524308:CKB524346 CTX524308:CTX524346 DDT524308:DDT524346 DNP524308:DNP524346 DXL524308:DXL524346 EHH524308:EHH524346 ERD524308:ERD524346 FAZ524308:FAZ524346 FKV524308:FKV524346 FUR524308:FUR524346 GEN524308:GEN524346 GOJ524308:GOJ524346 GYF524308:GYF524346 HIB524308:HIB524346 HRX524308:HRX524346 IBT524308:IBT524346 ILP524308:ILP524346 IVL524308:IVL524346 JFH524308:JFH524346 JPD524308:JPD524346 JYZ524308:JYZ524346 KIV524308:KIV524346 KSR524308:KSR524346 LCN524308:LCN524346 LMJ524308:LMJ524346 LWF524308:LWF524346 MGB524308:MGB524346 MPX524308:MPX524346 MZT524308:MZT524346 NJP524308:NJP524346 NTL524308:NTL524346 ODH524308:ODH524346 OND524308:OND524346 OWZ524308:OWZ524346 PGV524308:PGV524346 PQR524308:PQR524346 QAN524308:QAN524346 QKJ524308:QKJ524346 QUF524308:QUF524346 REB524308:REB524346 RNX524308:RNX524346 RXT524308:RXT524346 SHP524308:SHP524346 SRL524308:SRL524346 TBH524308:TBH524346 TLD524308:TLD524346 TUZ524308:TUZ524346 UEV524308:UEV524346 UOR524308:UOR524346 UYN524308:UYN524346 VIJ524308:VIJ524346 VSF524308:VSF524346 WCB524308:WCB524346 WLX524308:WLX524346 WVT524308:WVT524346 K589844:K589882 JH589844:JH589882 TD589844:TD589882 ACZ589844:ACZ589882 AMV589844:AMV589882 AWR589844:AWR589882 BGN589844:BGN589882 BQJ589844:BQJ589882 CAF589844:CAF589882 CKB589844:CKB589882 CTX589844:CTX589882 DDT589844:DDT589882 DNP589844:DNP589882 DXL589844:DXL589882 EHH589844:EHH589882 ERD589844:ERD589882 FAZ589844:FAZ589882 FKV589844:FKV589882 FUR589844:FUR589882 GEN589844:GEN589882 GOJ589844:GOJ589882 GYF589844:GYF589882 HIB589844:HIB589882 HRX589844:HRX589882 IBT589844:IBT589882 ILP589844:ILP589882 IVL589844:IVL589882 JFH589844:JFH589882 JPD589844:JPD589882 JYZ589844:JYZ589882 KIV589844:KIV589882 KSR589844:KSR589882 LCN589844:LCN589882 LMJ589844:LMJ589882 LWF589844:LWF589882 MGB589844:MGB589882 MPX589844:MPX589882 MZT589844:MZT589882 NJP589844:NJP589882 NTL589844:NTL589882 ODH589844:ODH589882 OND589844:OND589882 OWZ589844:OWZ589882 PGV589844:PGV589882 PQR589844:PQR589882 QAN589844:QAN589882 QKJ589844:QKJ589882 QUF589844:QUF589882 REB589844:REB589882 RNX589844:RNX589882 RXT589844:RXT589882 SHP589844:SHP589882 SRL589844:SRL589882 TBH589844:TBH589882 TLD589844:TLD589882 TUZ589844:TUZ589882 UEV589844:UEV589882 UOR589844:UOR589882 UYN589844:UYN589882 VIJ589844:VIJ589882 VSF589844:VSF589882 WCB589844:WCB589882 WLX589844:WLX589882 WVT589844:WVT589882 K655380:K655418 JH655380:JH655418 TD655380:TD655418 ACZ655380:ACZ655418 AMV655380:AMV655418 AWR655380:AWR655418 BGN655380:BGN655418 BQJ655380:BQJ655418 CAF655380:CAF655418 CKB655380:CKB655418 CTX655380:CTX655418 DDT655380:DDT655418 DNP655380:DNP655418 DXL655380:DXL655418 EHH655380:EHH655418 ERD655380:ERD655418 FAZ655380:FAZ655418 FKV655380:FKV655418 FUR655380:FUR655418 GEN655380:GEN655418 GOJ655380:GOJ655418 GYF655380:GYF655418 HIB655380:HIB655418 HRX655380:HRX655418 IBT655380:IBT655418 ILP655380:ILP655418 IVL655380:IVL655418 JFH655380:JFH655418 JPD655380:JPD655418 JYZ655380:JYZ655418 KIV655380:KIV655418 KSR655380:KSR655418 LCN655380:LCN655418 LMJ655380:LMJ655418 LWF655380:LWF655418 MGB655380:MGB655418 MPX655380:MPX655418 MZT655380:MZT655418 NJP655380:NJP655418 NTL655380:NTL655418 ODH655380:ODH655418 OND655380:OND655418 OWZ655380:OWZ655418 PGV655380:PGV655418 PQR655380:PQR655418 QAN655380:QAN655418 QKJ655380:QKJ655418 QUF655380:QUF655418 REB655380:REB655418 RNX655380:RNX655418 RXT655380:RXT655418 SHP655380:SHP655418 SRL655380:SRL655418 TBH655380:TBH655418 TLD655380:TLD655418 TUZ655380:TUZ655418 UEV655380:UEV655418 UOR655380:UOR655418 UYN655380:UYN655418 VIJ655380:VIJ655418 VSF655380:VSF655418 WCB655380:WCB655418 WLX655380:WLX655418 WVT655380:WVT655418 K720916:K720954 JH720916:JH720954 TD720916:TD720954 ACZ720916:ACZ720954 AMV720916:AMV720954 AWR720916:AWR720954 BGN720916:BGN720954 BQJ720916:BQJ720954 CAF720916:CAF720954 CKB720916:CKB720954 CTX720916:CTX720954 DDT720916:DDT720954 DNP720916:DNP720954 DXL720916:DXL720954 EHH720916:EHH720954 ERD720916:ERD720954 FAZ720916:FAZ720954 FKV720916:FKV720954 FUR720916:FUR720954 GEN720916:GEN720954 GOJ720916:GOJ720954 GYF720916:GYF720954 HIB720916:HIB720954 HRX720916:HRX720954 IBT720916:IBT720954 ILP720916:ILP720954 IVL720916:IVL720954 JFH720916:JFH720954 JPD720916:JPD720954 JYZ720916:JYZ720954 KIV720916:KIV720954 KSR720916:KSR720954 LCN720916:LCN720954 LMJ720916:LMJ720954 LWF720916:LWF720954 MGB720916:MGB720954 MPX720916:MPX720954 MZT720916:MZT720954 NJP720916:NJP720954 NTL720916:NTL720954 ODH720916:ODH720954 OND720916:OND720954 OWZ720916:OWZ720954 PGV720916:PGV720954 PQR720916:PQR720954 QAN720916:QAN720954 QKJ720916:QKJ720954 QUF720916:QUF720954 REB720916:REB720954 RNX720916:RNX720954 RXT720916:RXT720954 SHP720916:SHP720954 SRL720916:SRL720954 TBH720916:TBH720954 TLD720916:TLD720954 TUZ720916:TUZ720954 UEV720916:UEV720954 UOR720916:UOR720954 UYN720916:UYN720954 VIJ720916:VIJ720954 VSF720916:VSF720954 WCB720916:WCB720954 WLX720916:WLX720954 WVT720916:WVT720954 K786452:K786490 JH786452:JH786490 TD786452:TD786490 ACZ786452:ACZ786490 AMV786452:AMV786490 AWR786452:AWR786490 BGN786452:BGN786490 BQJ786452:BQJ786490 CAF786452:CAF786490 CKB786452:CKB786490 CTX786452:CTX786490 DDT786452:DDT786490 DNP786452:DNP786490 DXL786452:DXL786490 EHH786452:EHH786490 ERD786452:ERD786490 FAZ786452:FAZ786490 FKV786452:FKV786490 FUR786452:FUR786490 GEN786452:GEN786490 GOJ786452:GOJ786490 GYF786452:GYF786490 HIB786452:HIB786490 HRX786452:HRX786490 IBT786452:IBT786490 ILP786452:ILP786490 IVL786452:IVL786490 JFH786452:JFH786490 JPD786452:JPD786490 JYZ786452:JYZ786490 KIV786452:KIV786490 KSR786452:KSR786490 LCN786452:LCN786490 LMJ786452:LMJ786490 LWF786452:LWF786490 MGB786452:MGB786490 MPX786452:MPX786490 MZT786452:MZT786490 NJP786452:NJP786490 NTL786452:NTL786490 ODH786452:ODH786490 OND786452:OND786490 OWZ786452:OWZ786490 PGV786452:PGV786490 PQR786452:PQR786490 QAN786452:QAN786490 QKJ786452:QKJ786490 QUF786452:QUF786490 REB786452:REB786490 RNX786452:RNX786490 RXT786452:RXT786490 SHP786452:SHP786490 SRL786452:SRL786490 TBH786452:TBH786490 TLD786452:TLD786490 TUZ786452:TUZ786490 UEV786452:UEV786490 UOR786452:UOR786490 UYN786452:UYN786490 VIJ786452:VIJ786490 VSF786452:VSF786490 WCB786452:WCB786490 WLX786452:WLX786490 WVT786452:WVT786490 K851988:K852026 JH851988:JH852026 TD851988:TD852026 ACZ851988:ACZ852026 AMV851988:AMV852026 AWR851988:AWR852026 BGN851988:BGN852026 BQJ851988:BQJ852026 CAF851988:CAF852026 CKB851988:CKB852026 CTX851988:CTX852026 DDT851988:DDT852026 DNP851988:DNP852026 DXL851988:DXL852026 EHH851988:EHH852026 ERD851988:ERD852026 FAZ851988:FAZ852026 FKV851988:FKV852026 FUR851988:FUR852026 GEN851988:GEN852026 GOJ851988:GOJ852026 GYF851988:GYF852026 HIB851988:HIB852026 HRX851988:HRX852026 IBT851988:IBT852026 ILP851988:ILP852026 IVL851988:IVL852026 JFH851988:JFH852026 JPD851988:JPD852026 JYZ851988:JYZ852026 KIV851988:KIV852026 KSR851988:KSR852026 LCN851988:LCN852026 LMJ851988:LMJ852026 LWF851988:LWF852026 MGB851988:MGB852026 MPX851988:MPX852026 MZT851988:MZT852026 NJP851988:NJP852026 NTL851988:NTL852026 ODH851988:ODH852026 OND851988:OND852026 OWZ851988:OWZ852026 PGV851988:PGV852026 PQR851988:PQR852026 QAN851988:QAN852026 QKJ851988:QKJ852026 QUF851988:QUF852026 REB851988:REB852026 RNX851988:RNX852026 RXT851988:RXT852026 SHP851988:SHP852026 SRL851988:SRL852026 TBH851988:TBH852026 TLD851988:TLD852026 TUZ851988:TUZ852026 UEV851988:UEV852026 UOR851988:UOR852026 UYN851988:UYN852026 VIJ851988:VIJ852026 VSF851988:VSF852026 WCB851988:WCB852026 WLX851988:WLX852026 WVT851988:WVT852026 K917524:K917562 JH917524:JH917562 TD917524:TD917562 ACZ917524:ACZ917562 AMV917524:AMV917562 AWR917524:AWR917562 BGN917524:BGN917562 BQJ917524:BQJ917562 CAF917524:CAF917562 CKB917524:CKB917562 CTX917524:CTX917562 DDT917524:DDT917562 DNP917524:DNP917562 DXL917524:DXL917562 EHH917524:EHH917562 ERD917524:ERD917562 FAZ917524:FAZ917562 FKV917524:FKV917562 FUR917524:FUR917562 GEN917524:GEN917562 GOJ917524:GOJ917562 GYF917524:GYF917562 HIB917524:HIB917562 HRX917524:HRX917562 IBT917524:IBT917562 ILP917524:ILP917562 IVL917524:IVL917562 JFH917524:JFH917562 JPD917524:JPD917562 JYZ917524:JYZ917562 KIV917524:KIV917562 KSR917524:KSR917562 LCN917524:LCN917562 LMJ917524:LMJ917562 LWF917524:LWF917562 MGB917524:MGB917562 MPX917524:MPX917562 MZT917524:MZT917562 NJP917524:NJP917562 NTL917524:NTL917562 ODH917524:ODH917562 OND917524:OND917562 OWZ917524:OWZ917562 PGV917524:PGV917562 PQR917524:PQR917562 QAN917524:QAN917562 QKJ917524:QKJ917562 QUF917524:QUF917562 REB917524:REB917562 RNX917524:RNX917562 RXT917524:RXT917562 SHP917524:SHP917562 SRL917524:SRL917562 TBH917524:TBH917562 TLD917524:TLD917562 TUZ917524:TUZ917562 UEV917524:UEV917562 UOR917524:UOR917562 UYN917524:UYN917562 VIJ917524:VIJ917562 VSF917524:VSF917562 WCB917524:WCB917562 WLX917524:WLX917562 WVT917524:WVT917562 K983060:K983098 JH983060:JH983098 TD983060:TD983098 ACZ983060:ACZ983098 AMV983060:AMV983098 AWR983060:AWR983098 BGN983060:BGN983098 BQJ983060:BQJ983098 CAF983060:CAF983098 CKB983060:CKB983098 CTX983060:CTX983098 DDT983060:DDT983098 DNP983060:DNP983098 DXL983060:DXL983098 EHH983060:EHH983098 ERD983060:ERD983098 FAZ983060:FAZ983098 FKV983060:FKV983098 FUR983060:FUR983098 GEN983060:GEN983098 GOJ983060:GOJ983098 GYF983060:GYF983098 HIB983060:HIB983098 HRX983060:HRX983098 IBT983060:IBT983098 ILP983060:ILP983098 IVL983060:IVL983098 JFH983060:JFH983098 JPD983060:JPD983098 JYZ983060:JYZ983098 KIV983060:KIV983098 KSR983060:KSR983098 LCN983060:LCN983098 LMJ983060:LMJ983098 LWF983060:LWF983098 MGB983060:MGB983098 MPX983060:MPX983098 MZT983060:MZT983098 NJP983060:NJP983098 NTL983060:NTL983098 ODH983060:ODH983098 OND983060:OND983098 OWZ983060:OWZ983098 PGV983060:PGV983098 PQR983060:PQR983098 QAN983060:QAN983098 QKJ983060:QKJ983098 QUF983060:QUF983098 REB983060:REB983098 RNX983060:RNX983098 RXT983060:RXT983098 SHP983060:SHP983098 SRL983060:SRL983098 TBH983060:TBH983098 TLD983060:TLD983098 TUZ983060:TUZ983098 UEV983060:UEV983098 UOR983060:UOR983098 UYN983060:UYN983098 VIJ983060:VIJ983098 VSF983060:VSF983098 WCB983060:WCB983098 WLX983060:WLX983098 WVT983060:WVT983098 K43:K52 JH43:JH49 TD43:TD49 ACZ43:ACZ49 AMV43:AMV49 AWR43:AWR49 BGN43:BGN49 BQJ43:BQJ49 CAF43:CAF49 CKB43:CKB49 CTX43:CTX49 DDT43:DDT49 DNP43:DNP49 DXL43:DXL49 EHH43:EHH49 ERD43:ERD49 FAZ43:FAZ49 FKV43:FKV49 FUR43:FUR49 GEN43:GEN49 GOJ43:GOJ49 GYF43:GYF49 HIB43:HIB49 HRX43:HRX49 IBT43:IBT49 ILP43:ILP49 IVL43:IVL49 JFH43:JFH49 JPD43:JPD49 JYZ43:JYZ49 KIV43:KIV49 KSR43:KSR49 LCN43:LCN49 LMJ43:LMJ49 LWF43:LWF49 MGB43:MGB49 MPX43:MPX49 MZT43:MZT49 NJP43:NJP49 NTL43:NTL49 ODH43:ODH49 OND43:OND49 OWZ43:OWZ49 PGV43:PGV49 PQR43:PQR49 QAN43:QAN49 QKJ43:QKJ49 QUF43:QUF49 REB43:REB49 RNX43:RNX49 RXT43:RXT49 SHP43:SHP49 SRL43:SRL49 TBH43:TBH49 TLD43:TLD49 TUZ43:TUZ49 UEV43:UEV49 UOR43:UOR49 UYN43:UYN49 VIJ43:VIJ49 VSF43:VSF49 WCB43:WCB49 WLX43:WLX49 WVT43:WVT49 K65542:K65549 JH65542:JH65549 TD65542:TD65549 ACZ65542:ACZ65549 AMV65542:AMV65549 AWR65542:AWR65549 BGN65542:BGN65549 BQJ65542:BQJ65549 CAF65542:CAF65549 CKB65542:CKB65549 CTX65542:CTX65549 DDT65542:DDT65549 DNP65542:DNP65549 DXL65542:DXL65549 EHH65542:EHH65549 ERD65542:ERD65549 FAZ65542:FAZ65549 FKV65542:FKV65549 FUR65542:FUR65549 GEN65542:GEN65549 GOJ65542:GOJ65549 GYF65542:GYF65549 HIB65542:HIB65549 HRX65542:HRX65549 IBT65542:IBT65549 ILP65542:ILP65549 IVL65542:IVL65549 JFH65542:JFH65549 JPD65542:JPD65549 JYZ65542:JYZ65549 KIV65542:KIV65549 KSR65542:KSR65549 LCN65542:LCN65549 LMJ65542:LMJ65549 LWF65542:LWF65549 MGB65542:MGB65549 MPX65542:MPX65549 MZT65542:MZT65549 NJP65542:NJP65549 NTL65542:NTL65549 ODH65542:ODH65549 OND65542:OND65549 OWZ65542:OWZ65549 PGV65542:PGV65549 PQR65542:PQR65549 QAN65542:QAN65549 QKJ65542:QKJ65549 QUF65542:QUF65549 REB65542:REB65549 RNX65542:RNX65549 RXT65542:RXT65549 SHP65542:SHP65549 SRL65542:SRL65549 TBH65542:TBH65549 TLD65542:TLD65549 TUZ65542:TUZ65549 UEV65542:UEV65549 UOR65542:UOR65549 UYN65542:UYN65549 VIJ65542:VIJ65549 VSF65542:VSF65549 WCB65542:WCB65549 WLX65542:WLX65549 WVT65542:WVT65549 K131078:K131085 JH131078:JH131085 TD131078:TD131085 ACZ131078:ACZ131085 AMV131078:AMV131085 AWR131078:AWR131085 BGN131078:BGN131085 BQJ131078:BQJ131085 CAF131078:CAF131085 CKB131078:CKB131085 CTX131078:CTX131085 DDT131078:DDT131085 DNP131078:DNP131085 DXL131078:DXL131085 EHH131078:EHH131085 ERD131078:ERD131085 FAZ131078:FAZ131085 FKV131078:FKV131085 FUR131078:FUR131085 GEN131078:GEN131085 GOJ131078:GOJ131085 GYF131078:GYF131085 HIB131078:HIB131085 HRX131078:HRX131085 IBT131078:IBT131085 ILP131078:ILP131085 IVL131078:IVL131085 JFH131078:JFH131085 JPD131078:JPD131085 JYZ131078:JYZ131085 KIV131078:KIV131085 KSR131078:KSR131085 LCN131078:LCN131085 LMJ131078:LMJ131085 LWF131078:LWF131085 MGB131078:MGB131085 MPX131078:MPX131085 MZT131078:MZT131085 NJP131078:NJP131085 NTL131078:NTL131085 ODH131078:ODH131085 OND131078:OND131085 OWZ131078:OWZ131085 PGV131078:PGV131085 PQR131078:PQR131085 QAN131078:QAN131085 QKJ131078:QKJ131085 QUF131078:QUF131085 REB131078:REB131085 RNX131078:RNX131085 RXT131078:RXT131085 SHP131078:SHP131085 SRL131078:SRL131085 TBH131078:TBH131085 TLD131078:TLD131085 TUZ131078:TUZ131085 UEV131078:UEV131085 UOR131078:UOR131085 UYN131078:UYN131085 VIJ131078:VIJ131085 VSF131078:VSF131085 WCB131078:WCB131085 WLX131078:WLX131085 WVT131078:WVT131085 K196614:K196621 JH196614:JH196621 TD196614:TD196621 ACZ196614:ACZ196621 AMV196614:AMV196621 AWR196614:AWR196621 BGN196614:BGN196621 BQJ196614:BQJ196621 CAF196614:CAF196621 CKB196614:CKB196621 CTX196614:CTX196621 DDT196614:DDT196621 DNP196614:DNP196621 DXL196614:DXL196621 EHH196614:EHH196621 ERD196614:ERD196621 FAZ196614:FAZ196621 FKV196614:FKV196621 FUR196614:FUR196621 GEN196614:GEN196621 GOJ196614:GOJ196621 GYF196614:GYF196621 HIB196614:HIB196621 HRX196614:HRX196621 IBT196614:IBT196621 ILP196614:ILP196621 IVL196614:IVL196621 JFH196614:JFH196621 JPD196614:JPD196621 JYZ196614:JYZ196621 KIV196614:KIV196621 KSR196614:KSR196621 LCN196614:LCN196621 LMJ196614:LMJ196621 LWF196614:LWF196621 MGB196614:MGB196621 MPX196614:MPX196621 MZT196614:MZT196621 NJP196614:NJP196621 NTL196614:NTL196621 ODH196614:ODH196621 OND196614:OND196621 OWZ196614:OWZ196621 PGV196614:PGV196621 PQR196614:PQR196621 QAN196614:QAN196621 QKJ196614:QKJ196621 QUF196614:QUF196621 REB196614:REB196621 RNX196614:RNX196621 RXT196614:RXT196621 SHP196614:SHP196621 SRL196614:SRL196621 TBH196614:TBH196621 TLD196614:TLD196621 TUZ196614:TUZ196621 UEV196614:UEV196621 UOR196614:UOR196621 UYN196614:UYN196621 VIJ196614:VIJ196621 VSF196614:VSF196621 WCB196614:WCB196621 WLX196614:WLX196621 WVT196614:WVT196621 K262150:K262157 JH262150:JH262157 TD262150:TD262157 ACZ262150:ACZ262157 AMV262150:AMV262157 AWR262150:AWR262157 BGN262150:BGN262157 BQJ262150:BQJ262157 CAF262150:CAF262157 CKB262150:CKB262157 CTX262150:CTX262157 DDT262150:DDT262157 DNP262150:DNP262157 DXL262150:DXL262157 EHH262150:EHH262157 ERD262150:ERD262157 FAZ262150:FAZ262157 FKV262150:FKV262157 FUR262150:FUR262157 GEN262150:GEN262157 GOJ262150:GOJ262157 GYF262150:GYF262157 HIB262150:HIB262157 HRX262150:HRX262157 IBT262150:IBT262157 ILP262150:ILP262157 IVL262150:IVL262157 JFH262150:JFH262157 JPD262150:JPD262157 JYZ262150:JYZ262157 KIV262150:KIV262157 KSR262150:KSR262157 LCN262150:LCN262157 LMJ262150:LMJ262157 LWF262150:LWF262157 MGB262150:MGB262157 MPX262150:MPX262157 MZT262150:MZT262157 NJP262150:NJP262157 NTL262150:NTL262157 ODH262150:ODH262157 OND262150:OND262157 OWZ262150:OWZ262157 PGV262150:PGV262157 PQR262150:PQR262157 QAN262150:QAN262157 QKJ262150:QKJ262157 QUF262150:QUF262157 REB262150:REB262157 RNX262150:RNX262157 RXT262150:RXT262157 SHP262150:SHP262157 SRL262150:SRL262157 TBH262150:TBH262157 TLD262150:TLD262157 TUZ262150:TUZ262157 UEV262150:UEV262157 UOR262150:UOR262157 UYN262150:UYN262157 VIJ262150:VIJ262157 VSF262150:VSF262157 WCB262150:WCB262157 WLX262150:WLX262157 WVT262150:WVT262157 K327686:K327693 JH327686:JH327693 TD327686:TD327693 ACZ327686:ACZ327693 AMV327686:AMV327693 AWR327686:AWR327693 BGN327686:BGN327693 BQJ327686:BQJ327693 CAF327686:CAF327693 CKB327686:CKB327693 CTX327686:CTX327693 DDT327686:DDT327693 DNP327686:DNP327693 DXL327686:DXL327693 EHH327686:EHH327693 ERD327686:ERD327693 FAZ327686:FAZ327693 FKV327686:FKV327693 FUR327686:FUR327693 GEN327686:GEN327693 GOJ327686:GOJ327693 GYF327686:GYF327693 HIB327686:HIB327693 HRX327686:HRX327693 IBT327686:IBT327693 ILP327686:ILP327693 IVL327686:IVL327693 JFH327686:JFH327693 JPD327686:JPD327693 JYZ327686:JYZ327693 KIV327686:KIV327693 KSR327686:KSR327693 LCN327686:LCN327693 LMJ327686:LMJ327693 LWF327686:LWF327693 MGB327686:MGB327693 MPX327686:MPX327693 MZT327686:MZT327693 NJP327686:NJP327693 NTL327686:NTL327693 ODH327686:ODH327693 OND327686:OND327693 OWZ327686:OWZ327693 PGV327686:PGV327693 PQR327686:PQR327693 QAN327686:QAN327693 QKJ327686:QKJ327693 QUF327686:QUF327693 REB327686:REB327693 RNX327686:RNX327693 RXT327686:RXT327693 SHP327686:SHP327693 SRL327686:SRL327693 TBH327686:TBH327693 TLD327686:TLD327693 TUZ327686:TUZ327693 UEV327686:UEV327693 UOR327686:UOR327693 UYN327686:UYN327693 VIJ327686:VIJ327693 VSF327686:VSF327693 WCB327686:WCB327693 WLX327686:WLX327693 WVT327686:WVT327693 K393222:K393229 JH393222:JH393229 TD393222:TD393229 ACZ393222:ACZ393229 AMV393222:AMV393229 AWR393222:AWR393229 BGN393222:BGN393229 BQJ393222:BQJ393229 CAF393222:CAF393229 CKB393222:CKB393229 CTX393222:CTX393229 DDT393222:DDT393229 DNP393222:DNP393229 DXL393222:DXL393229 EHH393222:EHH393229 ERD393222:ERD393229 FAZ393222:FAZ393229 FKV393222:FKV393229 FUR393222:FUR393229 GEN393222:GEN393229 GOJ393222:GOJ393229 GYF393222:GYF393229 HIB393222:HIB393229 HRX393222:HRX393229 IBT393222:IBT393229 ILP393222:ILP393229 IVL393222:IVL393229 JFH393222:JFH393229 JPD393222:JPD393229 JYZ393222:JYZ393229 KIV393222:KIV393229 KSR393222:KSR393229 LCN393222:LCN393229 LMJ393222:LMJ393229 LWF393222:LWF393229 MGB393222:MGB393229 MPX393222:MPX393229 MZT393222:MZT393229 NJP393222:NJP393229 NTL393222:NTL393229 ODH393222:ODH393229 OND393222:OND393229 OWZ393222:OWZ393229 PGV393222:PGV393229 PQR393222:PQR393229 QAN393222:QAN393229 QKJ393222:QKJ393229 QUF393222:QUF393229 REB393222:REB393229 RNX393222:RNX393229 RXT393222:RXT393229 SHP393222:SHP393229 SRL393222:SRL393229 TBH393222:TBH393229 TLD393222:TLD393229 TUZ393222:TUZ393229 UEV393222:UEV393229 UOR393222:UOR393229 UYN393222:UYN393229 VIJ393222:VIJ393229 VSF393222:VSF393229 WCB393222:WCB393229 WLX393222:WLX393229 WVT393222:WVT393229 K458758:K458765 JH458758:JH458765 TD458758:TD458765 ACZ458758:ACZ458765 AMV458758:AMV458765 AWR458758:AWR458765 BGN458758:BGN458765 BQJ458758:BQJ458765 CAF458758:CAF458765 CKB458758:CKB458765 CTX458758:CTX458765 DDT458758:DDT458765 DNP458758:DNP458765 DXL458758:DXL458765 EHH458758:EHH458765 ERD458758:ERD458765 FAZ458758:FAZ458765 FKV458758:FKV458765 FUR458758:FUR458765 GEN458758:GEN458765 GOJ458758:GOJ458765 GYF458758:GYF458765 HIB458758:HIB458765 HRX458758:HRX458765 IBT458758:IBT458765 ILP458758:ILP458765 IVL458758:IVL458765 JFH458758:JFH458765 JPD458758:JPD458765 JYZ458758:JYZ458765 KIV458758:KIV458765 KSR458758:KSR458765 LCN458758:LCN458765 LMJ458758:LMJ458765 LWF458758:LWF458765 MGB458758:MGB458765 MPX458758:MPX458765 MZT458758:MZT458765 NJP458758:NJP458765 NTL458758:NTL458765 ODH458758:ODH458765 OND458758:OND458765 OWZ458758:OWZ458765 PGV458758:PGV458765 PQR458758:PQR458765 QAN458758:QAN458765 QKJ458758:QKJ458765 QUF458758:QUF458765 REB458758:REB458765 RNX458758:RNX458765 RXT458758:RXT458765 SHP458758:SHP458765 SRL458758:SRL458765 TBH458758:TBH458765 TLD458758:TLD458765 TUZ458758:TUZ458765 UEV458758:UEV458765 UOR458758:UOR458765 UYN458758:UYN458765 VIJ458758:VIJ458765 VSF458758:VSF458765 WCB458758:WCB458765 WLX458758:WLX458765 WVT458758:WVT458765 K524294:K524301 JH524294:JH524301 TD524294:TD524301 ACZ524294:ACZ524301 AMV524294:AMV524301 AWR524294:AWR524301 BGN524294:BGN524301 BQJ524294:BQJ524301 CAF524294:CAF524301 CKB524294:CKB524301 CTX524294:CTX524301 DDT524294:DDT524301 DNP524294:DNP524301 DXL524294:DXL524301 EHH524294:EHH524301 ERD524294:ERD524301 FAZ524294:FAZ524301 FKV524294:FKV524301 FUR524294:FUR524301 GEN524294:GEN524301 GOJ524294:GOJ524301 GYF524294:GYF524301 HIB524294:HIB524301 HRX524294:HRX524301 IBT524294:IBT524301 ILP524294:ILP524301 IVL524294:IVL524301 JFH524294:JFH524301 JPD524294:JPD524301 JYZ524294:JYZ524301 KIV524294:KIV524301 KSR524294:KSR524301 LCN524294:LCN524301 LMJ524294:LMJ524301 LWF524294:LWF524301 MGB524294:MGB524301 MPX524294:MPX524301 MZT524294:MZT524301 NJP524294:NJP524301 NTL524294:NTL524301 ODH524294:ODH524301 OND524294:OND524301 OWZ524294:OWZ524301 PGV524294:PGV524301 PQR524294:PQR524301 QAN524294:QAN524301 QKJ524294:QKJ524301 QUF524294:QUF524301 REB524294:REB524301 RNX524294:RNX524301 RXT524294:RXT524301 SHP524294:SHP524301 SRL524294:SRL524301 TBH524294:TBH524301 TLD524294:TLD524301 TUZ524294:TUZ524301 UEV524294:UEV524301 UOR524294:UOR524301 UYN524294:UYN524301 VIJ524294:VIJ524301 VSF524294:VSF524301 WCB524294:WCB524301 WLX524294:WLX524301 WVT524294:WVT524301 K589830:K589837 JH589830:JH589837 TD589830:TD589837 ACZ589830:ACZ589837 AMV589830:AMV589837 AWR589830:AWR589837 BGN589830:BGN589837 BQJ589830:BQJ589837 CAF589830:CAF589837 CKB589830:CKB589837 CTX589830:CTX589837 DDT589830:DDT589837 DNP589830:DNP589837 DXL589830:DXL589837 EHH589830:EHH589837 ERD589830:ERD589837 FAZ589830:FAZ589837 FKV589830:FKV589837 FUR589830:FUR589837 GEN589830:GEN589837 GOJ589830:GOJ589837 GYF589830:GYF589837 HIB589830:HIB589837 HRX589830:HRX589837 IBT589830:IBT589837 ILP589830:ILP589837 IVL589830:IVL589837 JFH589830:JFH589837 JPD589830:JPD589837 JYZ589830:JYZ589837 KIV589830:KIV589837 KSR589830:KSR589837 LCN589830:LCN589837 LMJ589830:LMJ589837 LWF589830:LWF589837 MGB589830:MGB589837 MPX589830:MPX589837 MZT589830:MZT589837 NJP589830:NJP589837 NTL589830:NTL589837 ODH589830:ODH589837 OND589830:OND589837 OWZ589830:OWZ589837 PGV589830:PGV589837 PQR589830:PQR589837 QAN589830:QAN589837 QKJ589830:QKJ589837 QUF589830:QUF589837 REB589830:REB589837 RNX589830:RNX589837 RXT589830:RXT589837 SHP589830:SHP589837 SRL589830:SRL589837 TBH589830:TBH589837 TLD589830:TLD589837 TUZ589830:TUZ589837 UEV589830:UEV589837 UOR589830:UOR589837 UYN589830:UYN589837 VIJ589830:VIJ589837 VSF589830:VSF589837 WCB589830:WCB589837 WLX589830:WLX589837 WVT589830:WVT589837 K655366:K655373 JH655366:JH655373 TD655366:TD655373 ACZ655366:ACZ655373 AMV655366:AMV655373 AWR655366:AWR655373 BGN655366:BGN655373 BQJ655366:BQJ655373 CAF655366:CAF655373 CKB655366:CKB655373 CTX655366:CTX655373 DDT655366:DDT655373 DNP655366:DNP655373 DXL655366:DXL655373 EHH655366:EHH655373 ERD655366:ERD655373 FAZ655366:FAZ655373 FKV655366:FKV655373 FUR655366:FUR655373 GEN655366:GEN655373 GOJ655366:GOJ655373 GYF655366:GYF655373 HIB655366:HIB655373 HRX655366:HRX655373 IBT655366:IBT655373 ILP655366:ILP655373 IVL655366:IVL655373 JFH655366:JFH655373 JPD655366:JPD655373 JYZ655366:JYZ655373 KIV655366:KIV655373 KSR655366:KSR655373 LCN655366:LCN655373 LMJ655366:LMJ655373 LWF655366:LWF655373 MGB655366:MGB655373 MPX655366:MPX655373 MZT655366:MZT655373 NJP655366:NJP655373 NTL655366:NTL655373 ODH655366:ODH655373 OND655366:OND655373 OWZ655366:OWZ655373 PGV655366:PGV655373 PQR655366:PQR655373 QAN655366:QAN655373 QKJ655366:QKJ655373 QUF655366:QUF655373 REB655366:REB655373 RNX655366:RNX655373 RXT655366:RXT655373 SHP655366:SHP655373 SRL655366:SRL655373 TBH655366:TBH655373 TLD655366:TLD655373 TUZ655366:TUZ655373 UEV655366:UEV655373 UOR655366:UOR655373 UYN655366:UYN655373 VIJ655366:VIJ655373 VSF655366:VSF655373 WCB655366:WCB655373 WLX655366:WLX655373 WVT655366:WVT655373 K720902:K720909 JH720902:JH720909 TD720902:TD720909 ACZ720902:ACZ720909 AMV720902:AMV720909 AWR720902:AWR720909 BGN720902:BGN720909 BQJ720902:BQJ720909 CAF720902:CAF720909 CKB720902:CKB720909 CTX720902:CTX720909 DDT720902:DDT720909 DNP720902:DNP720909 DXL720902:DXL720909 EHH720902:EHH720909 ERD720902:ERD720909 FAZ720902:FAZ720909 FKV720902:FKV720909 FUR720902:FUR720909 GEN720902:GEN720909 GOJ720902:GOJ720909 GYF720902:GYF720909 HIB720902:HIB720909 HRX720902:HRX720909 IBT720902:IBT720909 ILP720902:ILP720909 IVL720902:IVL720909 JFH720902:JFH720909 JPD720902:JPD720909 JYZ720902:JYZ720909 KIV720902:KIV720909 KSR720902:KSR720909 LCN720902:LCN720909 LMJ720902:LMJ720909 LWF720902:LWF720909 MGB720902:MGB720909 MPX720902:MPX720909 MZT720902:MZT720909 NJP720902:NJP720909 NTL720902:NTL720909 ODH720902:ODH720909 OND720902:OND720909 OWZ720902:OWZ720909 PGV720902:PGV720909 PQR720902:PQR720909 QAN720902:QAN720909 QKJ720902:QKJ720909 QUF720902:QUF720909 REB720902:REB720909 RNX720902:RNX720909 RXT720902:RXT720909 SHP720902:SHP720909 SRL720902:SRL720909 TBH720902:TBH720909 TLD720902:TLD720909 TUZ720902:TUZ720909 UEV720902:UEV720909 UOR720902:UOR720909 UYN720902:UYN720909 VIJ720902:VIJ720909 VSF720902:VSF720909 WCB720902:WCB720909 WLX720902:WLX720909 WVT720902:WVT720909 K786438:K786445 JH786438:JH786445 TD786438:TD786445 ACZ786438:ACZ786445 AMV786438:AMV786445 AWR786438:AWR786445 BGN786438:BGN786445 BQJ786438:BQJ786445 CAF786438:CAF786445 CKB786438:CKB786445 CTX786438:CTX786445 DDT786438:DDT786445 DNP786438:DNP786445 DXL786438:DXL786445 EHH786438:EHH786445 ERD786438:ERD786445 FAZ786438:FAZ786445 FKV786438:FKV786445 FUR786438:FUR786445 GEN786438:GEN786445 GOJ786438:GOJ786445 GYF786438:GYF786445 HIB786438:HIB786445 HRX786438:HRX786445 IBT786438:IBT786445 ILP786438:ILP786445 IVL786438:IVL786445 JFH786438:JFH786445 JPD786438:JPD786445 JYZ786438:JYZ786445 KIV786438:KIV786445 KSR786438:KSR786445 LCN786438:LCN786445 LMJ786438:LMJ786445 LWF786438:LWF786445 MGB786438:MGB786445 MPX786438:MPX786445 MZT786438:MZT786445 NJP786438:NJP786445 NTL786438:NTL786445 ODH786438:ODH786445 OND786438:OND786445 OWZ786438:OWZ786445 PGV786438:PGV786445 PQR786438:PQR786445 QAN786438:QAN786445 QKJ786438:QKJ786445 QUF786438:QUF786445 REB786438:REB786445 RNX786438:RNX786445 RXT786438:RXT786445 SHP786438:SHP786445 SRL786438:SRL786445 TBH786438:TBH786445 TLD786438:TLD786445 TUZ786438:TUZ786445 UEV786438:UEV786445 UOR786438:UOR786445 UYN786438:UYN786445 VIJ786438:VIJ786445 VSF786438:VSF786445 WCB786438:WCB786445 WLX786438:WLX786445 WVT786438:WVT786445 K851974:K851981 JH851974:JH851981 TD851974:TD851981 ACZ851974:ACZ851981 AMV851974:AMV851981 AWR851974:AWR851981 BGN851974:BGN851981 BQJ851974:BQJ851981 CAF851974:CAF851981 CKB851974:CKB851981 CTX851974:CTX851981 DDT851974:DDT851981 DNP851974:DNP851981 DXL851974:DXL851981 EHH851974:EHH851981 ERD851974:ERD851981 FAZ851974:FAZ851981 FKV851974:FKV851981 FUR851974:FUR851981 GEN851974:GEN851981 GOJ851974:GOJ851981 GYF851974:GYF851981 HIB851974:HIB851981 HRX851974:HRX851981 IBT851974:IBT851981 ILP851974:ILP851981 IVL851974:IVL851981 JFH851974:JFH851981 JPD851974:JPD851981 JYZ851974:JYZ851981 KIV851974:KIV851981 KSR851974:KSR851981 LCN851974:LCN851981 LMJ851974:LMJ851981 LWF851974:LWF851981 MGB851974:MGB851981 MPX851974:MPX851981 MZT851974:MZT851981 NJP851974:NJP851981 NTL851974:NTL851981 ODH851974:ODH851981 OND851974:OND851981 OWZ851974:OWZ851981 PGV851974:PGV851981 PQR851974:PQR851981 QAN851974:QAN851981 QKJ851974:QKJ851981 QUF851974:QUF851981 REB851974:REB851981 RNX851974:RNX851981 RXT851974:RXT851981 SHP851974:SHP851981 SRL851974:SRL851981 TBH851974:TBH851981 TLD851974:TLD851981 TUZ851974:TUZ851981 UEV851974:UEV851981 UOR851974:UOR851981 UYN851974:UYN851981 VIJ851974:VIJ851981 VSF851974:VSF851981 WCB851974:WCB851981 WLX851974:WLX851981 WVT851974:WVT851981 K917510:K917517 JH917510:JH917517 TD917510:TD917517 ACZ917510:ACZ917517 AMV917510:AMV917517 AWR917510:AWR917517 BGN917510:BGN917517 BQJ917510:BQJ917517 CAF917510:CAF917517 CKB917510:CKB917517 CTX917510:CTX917517 DDT917510:DDT917517 DNP917510:DNP917517 DXL917510:DXL917517 EHH917510:EHH917517 ERD917510:ERD917517 FAZ917510:FAZ917517 FKV917510:FKV917517 FUR917510:FUR917517 GEN917510:GEN917517 GOJ917510:GOJ917517 GYF917510:GYF917517 HIB917510:HIB917517 HRX917510:HRX917517 IBT917510:IBT917517 ILP917510:ILP917517 IVL917510:IVL917517 JFH917510:JFH917517 JPD917510:JPD917517 JYZ917510:JYZ917517 KIV917510:KIV917517 KSR917510:KSR917517 LCN917510:LCN917517 LMJ917510:LMJ917517 LWF917510:LWF917517 MGB917510:MGB917517 MPX917510:MPX917517 MZT917510:MZT917517 NJP917510:NJP917517 NTL917510:NTL917517 ODH917510:ODH917517 OND917510:OND917517 OWZ917510:OWZ917517 PGV917510:PGV917517 PQR917510:PQR917517 QAN917510:QAN917517 QKJ917510:QKJ917517 QUF917510:QUF917517 REB917510:REB917517 RNX917510:RNX917517 RXT917510:RXT917517 SHP917510:SHP917517 SRL917510:SRL917517 TBH917510:TBH917517 TLD917510:TLD917517 TUZ917510:TUZ917517 UEV917510:UEV917517 UOR917510:UOR917517 UYN917510:UYN917517 VIJ917510:VIJ917517 VSF917510:VSF917517 WCB917510:WCB917517 WLX917510:WLX917517 WVT917510:WVT917517 K983046:K983053 JH983046:JH983053 TD983046:TD983053 ACZ983046:ACZ983053 AMV983046:AMV983053 AWR983046:AWR983053 BGN983046:BGN983053 BQJ983046:BQJ983053 CAF983046:CAF983053 CKB983046:CKB983053 CTX983046:CTX983053 DDT983046:DDT983053 DNP983046:DNP983053 DXL983046:DXL983053 EHH983046:EHH983053 ERD983046:ERD983053 FAZ983046:FAZ983053 FKV983046:FKV983053 FUR983046:FUR983053 GEN983046:GEN983053 GOJ983046:GOJ983053 GYF983046:GYF983053 HIB983046:HIB983053 HRX983046:HRX983053 IBT983046:IBT983053 ILP983046:ILP983053 IVL983046:IVL983053 JFH983046:JFH983053 JPD983046:JPD983053 JYZ983046:JYZ983053 KIV983046:KIV983053 KSR983046:KSR983053 LCN983046:LCN983053 LMJ983046:LMJ983053 LWF983046:LWF983053 MGB983046:MGB983053 MPX983046:MPX983053 MZT983046:MZT983053 NJP983046:NJP983053 NTL983046:NTL983053 ODH983046:ODH983053 OND983046:OND983053 OWZ983046:OWZ983053 PGV983046:PGV983053 PQR983046:PQR983053 QAN983046:QAN983053 QKJ983046:QKJ983053 QUF983046:QUF983053 REB983046:REB983053 RNX983046:RNX983053 RXT983046:RXT983053 SHP983046:SHP983053 SRL983046:SRL983053 TBH983046:TBH983053 TLD983046:TLD983053 TUZ983046:TUZ983053 UEV983046:UEV983053 UOR983046:UOR983053 UYN983046:UYN983053 VIJ983046:VIJ983053 VSF983046:VSF983053 WCB983046:WCB983053 WLX983046:WLX983053 WVT983046:WVT983053">
      <formula1>$J$118:$J$120</formula1>
    </dataValidation>
    <dataValidation type="textLength" operator="lessThanOrEqual" allowBlank="1" showInputMessage="1" showErrorMessage="1" errorTitle="Description is to long!" error="Maximum of 250 characters.  Please shorten the length of the description." sqref="D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D65514 JA65514 SW65514 ACS65514 AMO65514 AWK65514 BGG65514 BQC65514 BZY65514 CJU65514 CTQ65514 DDM65514 DNI65514 DXE65514 EHA65514 EQW65514 FAS65514 FKO65514 FUK65514 GEG65514 GOC65514 GXY65514 HHU65514 HRQ65514 IBM65514 ILI65514 IVE65514 JFA65514 JOW65514 JYS65514 KIO65514 KSK65514 LCG65514 LMC65514 LVY65514 MFU65514 MPQ65514 MZM65514 NJI65514 NTE65514 ODA65514 OMW65514 OWS65514 PGO65514 PQK65514 QAG65514 QKC65514 QTY65514 RDU65514 RNQ65514 RXM65514 SHI65514 SRE65514 TBA65514 TKW65514 TUS65514 UEO65514 UOK65514 UYG65514 VIC65514 VRY65514 WBU65514 WLQ65514 WVM65514 D131050 JA131050 SW131050 ACS131050 AMO131050 AWK131050 BGG131050 BQC131050 BZY131050 CJU131050 CTQ131050 DDM131050 DNI131050 DXE131050 EHA131050 EQW131050 FAS131050 FKO131050 FUK131050 GEG131050 GOC131050 GXY131050 HHU131050 HRQ131050 IBM131050 ILI131050 IVE131050 JFA131050 JOW131050 JYS131050 KIO131050 KSK131050 LCG131050 LMC131050 LVY131050 MFU131050 MPQ131050 MZM131050 NJI131050 NTE131050 ODA131050 OMW131050 OWS131050 PGO131050 PQK131050 QAG131050 QKC131050 QTY131050 RDU131050 RNQ131050 RXM131050 SHI131050 SRE131050 TBA131050 TKW131050 TUS131050 UEO131050 UOK131050 UYG131050 VIC131050 VRY131050 WBU131050 WLQ131050 WVM131050 D196586 JA196586 SW196586 ACS196586 AMO196586 AWK196586 BGG196586 BQC196586 BZY196586 CJU196586 CTQ196586 DDM196586 DNI196586 DXE196586 EHA196586 EQW196586 FAS196586 FKO196586 FUK196586 GEG196586 GOC196586 GXY196586 HHU196586 HRQ196586 IBM196586 ILI196586 IVE196586 JFA196586 JOW196586 JYS196586 KIO196586 KSK196586 LCG196586 LMC196586 LVY196586 MFU196586 MPQ196586 MZM196586 NJI196586 NTE196586 ODA196586 OMW196586 OWS196586 PGO196586 PQK196586 QAG196586 QKC196586 QTY196586 RDU196586 RNQ196586 RXM196586 SHI196586 SRE196586 TBA196586 TKW196586 TUS196586 UEO196586 UOK196586 UYG196586 VIC196586 VRY196586 WBU196586 WLQ196586 WVM196586 D262122 JA262122 SW262122 ACS262122 AMO262122 AWK262122 BGG262122 BQC262122 BZY262122 CJU262122 CTQ262122 DDM262122 DNI262122 DXE262122 EHA262122 EQW262122 FAS262122 FKO262122 FUK262122 GEG262122 GOC262122 GXY262122 HHU262122 HRQ262122 IBM262122 ILI262122 IVE262122 JFA262122 JOW262122 JYS262122 KIO262122 KSK262122 LCG262122 LMC262122 LVY262122 MFU262122 MPQ262122 MZM262122 NJI262122 NTE262122 ODA262122 OMW262122 OWS262122 PGO262122 PQK262122 QAG262122 QKC262122 QTY262122 RDU262122 RNQ262122 RXM262122 SHI262122 SRE262122 TBA262122 TKW262122 TUS262122 UEO262122 UOK262122 UYG262122 VIC262122 VRY262122 WBU262122 WLQ262122 WVM262122 D327658 JA327658 SW327658 ACS327658 AMO327658 AWK327658 BGG327658 BQC327658 BZY327658 CJU327658 CTQ327658 DDM327658 DNI327658 DXE327658 EHA327658 EQW327658 FAS327658 FKO327658 FUK327658 GEG327658 GOC327658 GXY327658 HHU327658 HRQ327658 IBM327658 ILI327658 IVE327658 JFA327658 JOW327658 JYS327658 KIO327658 KSK327658 LCG327658 LMC327658 LVY327658 MFU327658 MPQ327658 MZM327658 NJI327658 NTE327658 ODA327658 OMW327658 OWS327658 PGO327658 PQK327658 QAG327658 QKC327658 QTY327658 RDU327658 RNQ327658 RXM327658 SHI327658 SRE327658 TBA327658 TKW327658 TUS327658 UEO327658 UOK327658 UYG327658 VIC327658 VRY327658 WBU327658 WLQ327658 WVM327658 D393194 JA393194 SW393194 ACS393194 AMO393194 AWK393194 BGG393194 BQC393194 BZY393194 CJU393194 CTQ393194 DDM393194 DNI393194 DXE393194 EHA393194 EQW393194 FAS393194 FKO393194 FUK393194 GEG393194 GOC393194 GXY393194 HHU393194 HRQ393194 IBM393194 ILI393194 IVE393194 JFA393194 JOW393194 JYS393194 KIO393194 KSK393194 LCG393194 LMC393194 LVY393194 MFU393194 MPQ393194 MZM393194 NJI393194 NTE393194 ODA393194 OMW393194 OWS393194 PGO393194 PQK393194 QAG393194 QKC393194 QTY393194 RDU393194 RNQ393194 RXM393194 SHI393194 SRE393194 TBA393194 TKW393194 TUS393194 UEO393194 UOK393194 UYG393194 VIC393194 VRY393194 WBU393194 WLQ393194 WVM393194 D458730 JA458730 SW458730 ACS458730 AMO458730 AWK458730 BGG458730 BQC458730 BZY458730 CJU458730 CTQ458730 DDM458730 DNI458730 DXE458730 EHA458730 EQW458730 FAS458730 FKO458730 FUK458730 GEG458730 GOC458730 GXY458730 HHU458730 HRQ458730 IBM458730 ILI458730 IVE458730 JFA458730 JOW458730 JYS458730 KIO458730 KSK458730 LCG458730 LMC458730 LVY458730 MFU458730 MPQ458730 MZM458730 NJI458730 NTE458730 ODA458730 OMW458730 OWS458730 PGO458730 PQK458730 QAG458730 QKC458730 QTY458730 RDU458730 RNQ458730 RXM458730 SHI458730 SRE458730 TBA458730 TKW458730 TUS458730 UEO458730 UOK458730 UYG458730 VIC458730 VRY458730 WBU458730 WLQ458730 WVM458730 D524266 JA524266 SW524266 ACS524266 AMO524266 AWK524266 BGG524266 BQC524266 BZY524266 CJU524266 CTQ524266 DDM524266 DNI524266 DXE524266 EHA524266 EQW524266 FAS524266 FKO524266 FUK524266 GEG524266 GOC524266 GXY524266 HHU524266 HRQ524266 IBM524266 ILI524266 IVE524266 JFA524266 JOW524266 JYS524266 KIO524266 KSK524266 LCG524266 LMC524266 LVY524266 MFU524266 MPQ524266 MZM524266 NJI524266 NTE524266 ODA524266 OMW524266 OWS524266 PGO524266 PQK524266 QAG524266 QKC524266 QTY524266 RDU524266 RNQ524266 RXM524266 SHI524266 SRE524266 TBA524266 TKW524266 TUS524266 UEO524266 UOK524266 UYG524266 VIC524266 VRY524266 WBU524266 WLQ524266 WVM524266 D589802 JA589802 SW589802 ACS589802 AMO589802 AWK589802 BGG589802 BQC589802 BZY589802 CJU589802 CTQ589802 DDM589802 DNI589802 DXE589802 EHA589802 EQW589802 FAS589802 FKO589802 FUK589802 GEG589802 GOC589802 GXY589802 HHU589802 HRQ589802 IBM589802 ILI589802 IVE589802 JFA589802 JOW589802 JYS589802 KIO589802 KSK589802 LCG589802 LMC589802 LVY589802 MFU589802 MPQ589802 MZM589802 NJI589802 NTE589802 ODA589802 OMW589802 OWS589802 PGO589802 PQK589802 QAG589802 QKC589802 QTY589802 RDU589802 RNQ589802 RXM589802 SHI589802 SRE589802 TBA589802 TKW589802 TUS589802 UEO589802 UOK589802 UYG589802 VIC589802 VRY589802 WBU589802 WLQ589802 WVM589802 D655338 JA655338 SW655338 ACS655338 AMO655338 AWK655338 BGG655338 BQC655338 BZY655338 CJU655338 CTQ655338 DDM655338 DNI655338 DXE655338 EHA655338 EQW655338 FAS655338 FKO655338 FUK655338 GEG655338 GOC655338 GXY655338 HHU655338 HRQ655338 IBM655338 ILI655338 IVE655338 JFA655338 JOW655338 JYS655338 KIO655338 KSK655338 LCG655338 LMC655338 LVY655338 MFU655338 MPQ655338 MZM655338 NJI655338 NTE655338 ODA655338 OMW655338 OWS655338 PGO655338 PQK655338 QAG655338 QKC655338 QTY655338 RDU655338 RNQ655338 RXM655338 SHI655338 SRE655338 TBA655338 TKW655338 TUS655338 UEO655338 UOK655338 UYG655338 VIC655338 VRY655338 WBU655338 WLQ655338 WVM655338 D720874 JA720874 SW720874 ACS720874 AMO720874 AWK720874 BGG720874 BQC720874 BZY720874 CJU720874 CTQ720874 DDM720874 DNI720874 DXE720874 EHA720874 EQW720874 FAS720874 FKO720874 FUK720874 GEG720874 GOC720874 GXY720874 HHU720874 HRQ720874 IBM720874 ILI720874 IVE720874 JFA720874 JOW720874 JYS720874 KIO720874 KSK720874 LCG720874 LMC720874 LVY720874 MFU720874 MPQ720874 MZM720874 NJI720874 NTE720874 ODA720874 OMW720874 OWS720874 PGO720874 PQK720874 QAG720874 QKC720874 QTY720874 RDU720874 RNQ720874 RXM720874 SHI720874 SRE720874 TBA720874 TKW720874 TUS720874 UEO720874 UOK720874 UYG720874 VIC720874 VRY720874 WBU720874 WLQ720874 WVM720874 D786410 JA786410 SW786410 ACS786410 AMO786410 AWK786410 BGG786410 BQC786410 BZY786410 CJU786410 CTQ786410 DDM786410 DNI786410 DXE786410 EHA786410 EQW786410 FAS786410 FKO786410 FUK786410 GEG786410 GOC786410 GXY786410 HHU786410 HRQ786410 IBM786410 ILI786410 IVE786410 JFA786410 JOW786410 JYS786410 KIO786410 KSK786410 LCG786410 LMC786410 LVY786410 MFU786410 MPQ786410 MZM786410 NJI786410 NTE786410 ODA786410 OMW786410 OWS786410 PGO786410 PQK786410 QAG786410 QKC786410 QTY786410 RDU786410 RNQ786410 RXM786410 SHI786410 SRE786410 TBA786410 TKW786410 TUS786410 UEO786410 UOK786410 UYG786410 VIC786410 VRY786410 WBU786410 WLQ786410 WVM786410 D851946 JA851946 SW851946 ACS851946 AMO851946 AWK851946 BGG851946 BQC851946 BZY851946 CJU851946 CTQ851946 DDM851946 DNI851946 DXE851946 EHA851946 EQW851946 FAS851946 FKO851946 FUK851946 GEG851946 GOC851946 GXY851946 HHU851946 HRQ851946 IBM851946 ILI851946 IVE851946 JFA851946 JOW851946 JYS851946 KIO851946 KSK851946 LCG851946 LMC851946 LVY851946 MFU851946 MPQ851946 MZM851946 NJI851946 NTE851946 ODA851946 OMW851946 OWS851946 PGO851946 PQK851946 QAG851946 QKC851946 QTY851946 RDU851946 RNQ851946 RXM851946 SHI851946 SRE851946 TBA851946 TKW851946 TUS851946 UEO851946 UOK851946 UYG851946 VIC851946 VRY851946 WBU851946 WLQ851946 WVM851946 D917482 JA917482 SW917482 ACS917482 AMO917482 AWK917482 BGG917482 BQC917482 BZY917482 CJU917482 CTQ917482 DDM917482 DNI917482 DXE917482 EHA917482 EQW917482 FAS917482 FKO917482 FUK917482 GEG917482 GOC917482 GXY917482 HHU917482 HRQ917482 IBM917482 ILI917482 IVE917482 JFA917482 JOW917482 JYS917482 KIO917482 KSK917482 LCG917482 LMC917482 LVY917482 MFU917482 MPQ917482 MZM917482 NJI917482 NTE917482 ODA917482 OMW917482 OWS917482 PGO917482 PQK917482 QAG917482 QKC917482 QTY917482 RDU917482 RNQ917482 RXM917482 SHI917482 SRE917482 TBA917482 TKW917482 TUS917482 UEO917482 UOK917482 UYG917482 VIC917482 VRY917482 WBU917482 WLQ917482 WVM917482 D983018 JA983018 SW983018 ACS983018 AMO983018 AWK983018 BGG983018 BQC983018 BZY983018 CJU983018 CTQ983018 DDM983018 DNI983018 DXE983018 EHA983018 EQW983018 FAS983018 FKO983018 FUK983018 GEG983018 GOC983018 GXY983018 HHU983018 HRQ983018 IBM983018 ILI983018 IVE983018 JFA983018 JOW983018 JYS983018 KIO983018 KSK983018 LCG983018 LMC983018 LVY983018 MFU983018 MPQ983018 MZM983018 NJI983018 NTE983018 ODA983018 OMW983018 OWS983018 PGO983018 PQK983018 QAG983018 QKC983018 QTY983018 RDU983018 RNQ983018 RXM983018 SHI983018 SRE983018 TBA983018 TKW983018 TUS983018 UEO983018 UOK983018 UYG983018 VIC983018 VRY983018 WBU983018 WLQ983018 WVM983018">
      <formula1>250</formula1>
    </dataValidation>
    <dataValidation type="list" allowBlank="1" showInputMessage="1" showErrorMessage="1" sqref="D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D65523 JA65523 SW65523 ACS65523 AMO65523 AWK65523 BGG65523 BQC65523 BZY65523 CJU65523 CTQ65523 DDM65523 DNI65523 DXE65523 EHA65523 EQW65523 FAS65523 FKO65523 FUK65523 GEG65523 GOC65523 GXY65523 HHU65523 HRQ65523 IBM65523 ILI65523 IVE65523 JFA65523 JOW65523 JYS65523 KIO65523 KSK65523 LCG65523 LMC65523 LVY65523 MFU65523 MPQ65523 MZM65523 NJI65523 NTE65523 ODA65523 OMW65523 OWS65523 PGO65523 PQK65523 QAG65523 QKC65523 QTY65523 RDU65523 RNQ65523 RXM65523 SHI65523 SRE65523 TBA65523 TKW65523 TUS65523 UEO65523 UOK65523 UYG65523 VIC65523 VRY65523 WBU65523 WLQ65523 WVM65523 D131059 JA131059 SW131059 ACS131059 AMO131059 AWK131059 BGG131059 BQC131059 BZY131059 CJU131059 CTQ131059 DDM131059 DNI131059 DXE131059 EHA131059 EQW131059 FAS131059 FKO131059 FUK131059 GEG131059 GOC131059 GXY131059 HHU131059 HRQ131059 IBM131059 ILI131059 IVE131059 JFA131059 JOW131059 JYS131059 KIO131059 KSK131059 LCG131059 LMC131059 LVY131059 MFU131059 MPQ131059 MZM131059 NJI131059 NTE131059 ODA131059 OMW131059 OWS131059 PGO131059 PQK131059 QAG131059 QKC131059 QTY131059 RDU131059 RNQ131059 RXM131059 SHI131059 SRE131059 TBA131059 TKW131059 TUS131059 UEO131059 UOK131059 UYG131059 VIC131059 VRY131059 WBU131059 WLQ131059 WVM131059 D196595 JA196595 SW196595 ACS196595 AMO196595 AWK196595 BGG196595 BQC196595 BZY196595 CJU196595 CTQ196595 DDM196595 DNI196595 DXE196595 EHA196595 EQW196595 FAS196595 FKO196595 FUK196595 GEG196595 GOC196595 GXY196595 HHU196595 HRQ196595 IBM196595 ILI196595 IVE196595 JFA196595 JOW196595 JYS196595 KIO196595 KSK196595 LCG196595 LMC196595 LVY196595 MFU196595 MPQ196595 MZM196595 NJI196595 NTE196595 ODA196595 OMW196595 OWS196595 PGO196595 PQK196595 QAG196595 QKC196595 QTY196595 RDU196595 RNQ196595 RXM196595 SHI196595 SRE196595 TBA196595 TKW196595 TUS196595 UEO196595 UOK196595 UYG196595 VIC196595 VRY196595 WBU196595 WLQ196595 WVM196595 D262131 JA262131 SW262131 ACS262131 AMO262131 AWK262131 BGG262131 BQC262131 BZY262131 CJU262131 CTQ262131 DDM262131 DNI262131 DXE262131 EHA262131 EQW262131 FAS262131 FKO262131 FUK262131 GEG262131 GOC262131 GXY262131 HHU262131 HRQ262131 IBM262131 ILI262131 IVE262131 JFA262131 JOW262131 JYS262131 KIO262131 KSK262131 LCG262131 LMC262131 LVY262131 MFU262131 MPQ262131 MZM262131 NJI262131 NTE262131 ODA262131 OMW262131 OWS262131 PGO262131 PQK262131 QAG262131 QKC262131 QTY262131 RDU262131 RNQ262131 RXM262131 SHI262131 SRE262131 TBA262131 TKW262131 TUS262131 UEO262131 UOK262131 UYG262131 VIC262131 VRY262131 WBU262131 WLQ262131 WVM262131 D327667 JA327667 SW327667 ACS327667 AMO327667 AWK327667 BGG327667 BQC327667 BZY327667 CJU327667 CTQ327667 DDM327667 DNI327667 DXE327667 EHA327667 EQW327667 FAS327667 FKO327667 FUK327667 GEG327667 GOC327667 GXY327667 HHU327667 HRQ327667 IBM327667 ILI327667 IVE327667 JFA327667 JOW327667 JYS327667 KIO327667 KSK327667 LCG327667 LMC327667 LVY327667 MFU327667 MPQ327667 MZM327667 NJI327667 NTE327667 ODA327667 OMW327667 OWS327667 PGO327667 PQK327667 QAG327667 QKC327667 QTY327667 RDU327667 RNQ327667 RXM327667 SHI327667 SRE327667 TBA327667 TKW327667 TUS327667 UEO327667 UOK327667 UYG327667 VIC327667 VRY327667 WBU327667 WLQ327667 WVM327667 D393203 JA393203 SW393203 ACS393203 AMO393203 AWK393203 BGG393203 BQC393203 BZY393203 CJU393203 CTQ393203 DDM393203 DNI393203 DXE393203 EHA393203 EQW393203 FAS393203 FKO393203 FUK393203 GEG393203 GOC393203 GXY393203 HHU393203 HRQ393203 IBM393203 ILI393203 IVE393203 JFA393203 JOW393203 JYS393203 KIO393203 KSK393203 LCG393203 LMC393203 LVY393203 MFU393203 MPQ393203 MZM393203 NJI393203 NTE393203 ODA393203 OMW393203 OWS393203 PGO393203 PQK393203 QAG393203 QKC393203 QTY393203 RDU393203 RNQ393203 RXM393203 SHI393203 SRE393203 TBA393203 TKW393203 TUS393203 UEO393203 UOK393203 UYG393203 VIC393203 VRY393203 WBU393203 WLQ393203 WVM393203 D458739 JA458739 SW458739 ACS458739 AMO458739 AWK458739 BGG458739 BQC458739 BZY458739 CJU458739 CTQ458739 DDM458739 DNI458739 DXE458739 EHA458739 EQW458739 FAS458739 FKO458739 FUK458739 GEG458739 GOC458739 GXY458739 HHU458739 HRQ458739 IBM458739 ILI458739 IVE458739 JFA458739 JOW458739 JYS458739 KIO458739 KSK458739 LCG458739 LMC458739 LVY458739 MFU458739 MPQ458739 MZM458739 NJI458739 NTE458739 ODA458739 OMW458739 OWS458739 PGO458739 PQK458739 QAG458739 QKC458739 QTY458739 RDU458739 RNQ458739 RXM458739 SHI458739 SRE458739 TBA458739 TKW458739 TUS458739 UEO458739 UOK458739 UYG458739 VIC458739 VRY458739 WBU458739 WLQ458739 WVM458739 D524275 JA524275 SW524275 ACS524275 AMO524275 AWK524275 BGG524275 BQC524275 BZY524275 CJU524275 CTQ524275 DDM524275 DNI524275 DXE524275 EHA524275 EQW524275 FAS524275 FKO524275 FUK524275 GEG524275 GOC524275 GXY524275 HHU524275 HRQ524275 IBM524275 ILI524275 IVE524275 JFA524275 JOW524275 JYS524275 KIO524275 KSK524275 LCG524275 LMC524275 LVY524275 MFU524275 MPQ524275 MZM524275 NJI524275 NTE524275 ODA524275 OMW524275 OWS524275 PGO524275 PQK524275 QAG524275 QKC524275 QTY524275 RDU524275 RNQ524275 RXM524275 SHI524275 SRE524275 TBA524275 TKW524275 TUS524275 UEO524275 UOK524275 UYG524275 VIC524275 VRY524275 WBU524275 WLQ524275 WVM524275 D589811 JA589811 SW589811 ACS589811 AMO589811 AWK589811 BGG589811 BQC589811 BZY589811 CJU589811 CTQ589811 DDM589811 DNI589811 DXE589811 EHA589811 EQW589811 FAS589811 FKO589811 FUK589811 GEG589811 GOC589811 GXY589811 HHU589811 HRQ589811 IBM589811 ILI589811 IVE589811 JFA589811 JOW589811 JYS589811 KIO589811 KSK589811 LCG589811 LMC589811 LVY589811 MFU589811 MPQ589811 MZM589811 NJI589811 NTE589811 ODA589811 OMW589811 OWS589811 PGO589811 PQK589811 QAG589811 QKC589811 QTY589811 RDU589811 RNQ589811 RXM589811 SHI589811 SRE589811 TBA589811 TKW589811 TUS589811 UEO589811 UOK589811 UYG589811 VIC589811 VRY589811 WBU589811 WLQ589811 WVM589811 D655347 JA655347 SW655347 ACS655347 AMO655347 AWK655347 BGG655347 BQC655347 BZY655347 CJU655347 CTQ655347 DDM655347 DNI655347 DXE655347 EHA655347 EQW655347 FAS655347 FKO655347 FUK655347 GEG655347 GOC655347 GXY655347 HHU655347 HRQ655347 IBM655347 ILI655347 IVE655347 JFA655347 JOW655347 JYS655347 KIO655347 KSK655347 LCG655347 LMC655347 LVY655347 MFU655347 MPQ655347 MZM655347 NJI655347 NTE655347 ODA655347 OMW655347 OWS655347 PGO655347 PQK655347 QAG655347 QKC655347 QTY655347 RDU655347 RNQ655347 RXM655347 SHI655347 SRE655347 TBA655347 TKW655347 TUS655347 UEO655347 UOK655347 UYG655347 VIC655347 VRY655347 WBU655347 WLQ655347 WVM655347 D720883 JA720883 SW720883 ACS720883 AMO720883 AWK720883 BGG720883 BQC720883 BZY720883 CJU720883 CTQ720883 DDM720883 DNI720883 DXE720883 EHA720883 EQW720883 FAS720883 FKO720883 FUK720883 GEG720883 GOC720883 GXY720883 HHU720883 HRQ720883 IBM720883 ILI720883 IVE720883 JFA720883 JOW720883 JYS720883 KIO720883 KSK720883 LCG720883 LMC720883 LVY720883 MFU720883 MPQ720883 MZM720883 NJI720883 NTE720883 ODA720883 OMW720883 OWS720883 PGO720883 PQK720883 QAG720883 QKC720883 QTY720883 RDU720883 RNQ720883 RXM720883 SHI720883 SRE720883 TBA720883 TKW720883 TUS720883 UEO720883 UOK720883 UYG720883 VIC720883 VRY720883 WBU720883 WLQ720883 WVM720883 D786419 JA786419 SW786419 ACS786419 AMO786419 AWK786419 BGG786419 BQC786419 BZY786419 CJU786419 CTQ786419 DDM786419 DNI786419 DXE786419 EHA786419 EQW786419 FAS786419 FKO786419 FUK786419 GEG786419 GOC786419 GXY786419 HHU786419 HRQ786419 IBM786419 ILI786419 IVE786419 JFA786419 JOW786419 JYS786419 KIO786419 KSK786419 LCG786419 LMC786419 LVY786419 MFU786419 MPQ786419 MZM786419 NJI786419 NTE786419 ODA786419 OMW786419 OWS786419 PGO786419 PQK786419 QAG786419 QKC786419 QTY786419 RDU786419 RNQ786419 RXM786419 SHI786419 SRE786419 TBA786419 TKW786419 TUS786419 UEO786419 UOK786419 UYG786419 VIC786419 VRY786419 WBU786419 WLQ786419 WVM786419 D851955 JA851955 SW851955 ACS851955 AMO851955 AWK851955 BGG851955 BQC851955 BZY851955 CJU851955 CTQ851955 DDM851955 DNI851955 DXE851955 EHA851955 EQW851955 FAS851955 FKO851955 FUK851955 GEG851955 GOC851955 GXY851955 HHU851955 HRQ851955 IBM851955 ILI851955 IVE851955 JFA851955 JOW851955 JYS851955 KIO851955 KSK851955 LCG851955 LMC851955 LVY851955 MFU851955 MPQ851955 MZM851955 NJI851955 NTE851955 ODA851955 OMW851955 OWS851955 PGO851955 PQK851955 QAG851955 QKC851955 QTY851955 RDU851955 RNQ851955 RXM851955 SHI851955 SRE851955 TBA851955 TKW851955 TUS851955 UEO851955 UOK851955 UYG851955 VIC851955 VRY851955 WBU851955 WLQ851955 WVM851955 D917491 JA917491 SW917491 ACS917491 AMO917491 AWK917491 BGG917491 BQC917491 BZY917491 CJU917491 CTQ917491 DDM917491 DNI917491 DXE917491 EHA917491 EQW917491 FAS917491 FKO917491 FUK917491 GEG917491 GOC917491 GXY917491 HHU917491 HRQ917491 IBM917491 ILI917491 IVE917491 JFA917491 JOW917491 JYS917491 KIO917491 KSK917491 LCG917491 LMC917491 LVY917491 MFU917491 MPQ917491 MZM917491 NJI917491 NTE917491 ODA917491 OMW917491 OWS917491 PGO917491 PQK917491 QAG917491 QKC917491 QTY917491 RDU917491 RNQ917491 RXM917491 SHI917491 SRE917491 TBA917491 TKW917491 TUS917491 UEO917491 UOK917491 UYG917491 VIC917491 VRY917491 WBU917491 WLQ917491 WVM917491 D983027 JA983027 SW983027 ACS983027 AMO983027 AWK983027 BGG983027 BQC983027 BZY983027 CJU983027 CTQ983027 DDM983027 DNI983027 DXE983027 EHA983027 EQW983027 FAS983027 FKO983027 FUK983027 GEG983027 GOC983027 GXY983027 HHU983027 HRQ983027 IBM983027 ILI983027 IVE983027 JFA983027 JOW983027 JYS983027 KIO983027 KSK983027 LCG983027 LMC983027 LVY983027 MFU983027 MPQ983027 MZM983027 NJI983027 NTE983027 ODA983027 OMW983027 OWS983027 PGO983027 PQK983027 QAG983027 QKC983027 QTY983027 RDU983027 RNQ983027 RXM983027 SHI983027 SRE983027 TBA983027 TKW983027 TUS983027 UEO983027 UOK983027 UYG983027 VIC983027 VRY983027 WBU983027 WLQ983027 WVM983027">
      <formula1>"&lt;select from list&gt;, Yes, No"</formula1>
    </dataValidation>
    <dataValidation type="list" allowBlank="1" showInputMessage="1" showErrorMessage="1" sqref="D13:E13 JA13:JB13 SW13:SX13 ACS13:ACT13 AMO13:AMP13 AWK13:AWL13 BGG13:BGH13 BQC13:BQD13 BZY13:BZZ13 CJU13:CJV13 CTQ13:CTR13 DDM13:DDN13 DNI13:DNJ13 DXE13:DXF13 EHA13:EHB13 EQW13:EQX13 FAS13:FAT13 FKO13:FKP13 FUK13:FUL13 GEG13:GEH13 GOC13:GOD13 GXY13:GXZ13 HHU13:HHV13 HRQ13:HRR13 IBM13:IBN13 ILI13:ILJ13 IVE13:IVF13 JFA13:JFB13 JOW13:JOX13 JYS13:JYT13 KIO13:KIP13 KSK13:KSL13 LCG13:LCH13 LMC13:LMD13 LVY13:LVZ13 MFU13:MFV13 MPQ13:MPR13 MZM13:MZN13 NJI13:NJJ13 NTE13:NTF13 ODA13:ODB13 OMW13:OMX13 OWS13:OWT13 PGO13:PGP13 PQK13:PQL13 QAG13:QAH13 QKC13:QKD13 QTY13:QTZ13 RDU13:RDV13 RNQ13:RNR13 RXM13:RXN13 SHI13:SHJ13 SRE13:SRF13 TBA13:TBB13 TKW13:TKX13 TUS13:TUT13 UEO13:UEP13 UOK13:UOL13 UYG13:UYH13 VIC13:VID13 VRY13:VRZ13 WBU13:WBV13 WLQ13:WLR13 WVM13:WVN13 D65521:E65521 JA65521:JB65521 SW65521:SX65521 ACS65521:ACT65521 AMO65521:AMP65521 AWK65521:AWL65521 BGG65521:BGH65521 BQC65521:BQD65521 BZY65521:BZZ65521 CJU65521:CJV65521 CTQ65521:CTR65521 DDM65521:DDN65521 DNI65521:DNJ65521 DXE65521:DXF65521 EHA65521:EHB65521 EQW65521:EQX65521 FAS65521:FAT65521 FKO65521:FKP65521 FUK65521:FUL65521 GEG65521:GEH65521 GOC65521:GOD65521 GXY65521:GXZ65521 HHU65521:HHV65521 HRQ65521:HRR65521 IBM65521:IBN65521 ILI65521:ILJ65521 IVE65521:IVF65521 JFA65521:JFB65521 JOW65521:JOX65521 JYS65521:JYT65521 KIO65521:KIP65521 KSK65521:KSL65521 LCG65521:LCH65521 LMC65521:LMD65521 LVY65521:LVZ65521 MFU65521:MFV65521 MPQ65521:MPR65521 MZM65521:MZN65521 NJI65521:NJJ65521 NTE65521:NTF65521 ODA65521:ODB65521 OMW65521:OMX65521 OWS65521:OWT65521 PGO65521:PGP65521 PQK65521:PQL65521 QAG65521:QAH65521 QKC65521:QKD65521 QTY65521:QTZ65521 RDU65521:RDV65521 RNQ65521:RNR65521 RXM65521:RXN65521 SHI65521:SHJ65521 SRE65521:SRF65521 TBA65521:TBB65521 TKW65521:TKX65521 TUS65521:TUT65521 UEO65521:UEP65521 UOK65521:UOL65521 UYG65521:UYH65521 VIC65521:VID65521 VRY65521:VRZ65521 WBU65521:WBV65521 WLQ65521:WLR65521 WVM65521:WVN65521 D131057:E131057 JA131057:JB131057 SW131057:SX131057 ACS131057:ACT131057 AMO131057:AMP131057 AWK131057:AWL131057 BGG131057:BGH131057 BQC131057:BQD131057 BZY131057:BZZ131057 CJU131057:CJV131057 CTQ131057:CTR131057 DDM131057:DDN131057 DNI131057:DNJ131057 DXE131057:DXF131057 EHA131057:EHB131057 EQW131057:EQX131057 FAS131057:FAT131057 FKO131057:FKP131057 FUK131057:FUL131057 GEG131057:GEH131057 GOC131057:GOD131057 GXY131057:GXZ131057 HHU131057:HHV131057 HRQ131057:HRR131057 IBM131057:IBN131057 ILI131057:ILJ131057 IVE131057:IVF131057 JFA131057:JFB131057 JOW131057:JOX131057 JYS131057:JYT131057 KIO131057:KIP131057 KSK131057:KSL131057 LCG131057:LCH131057 LMC131057:LMD131057 LVY131057:LVZ131057 MFU131057:MFV131057 MPQ131057:MPR131057 MZM131057:MZN131057 NJI131057:NJJ131057 NTE131057:NTF131057 ODA131057:ODB131057 OMW131057:OMX131057 OWS131057:OWT131057 PGO131057:PGP131057 PQK131057:PQL131057 QAG131057:QAH131057 QKC131057:QKD131057 QTY131057:QTZ131057 RDU131057:RDV131057 RNQ131057:RNR131057 RXM131057:RXN131057 SHI131057:SHJ131057 SRE131057:SRF131057 TBA131057:TBB131057 TKW131057:TKX131057 TUS131057:TUT131057 UEO131057:UEP131057 UOK131057:UOL131057 UYG131057:UYH131057 VIC131057:VID131057 VRY131057:VRZ131057 WBU131057:WBV131057 WLQ131057:WLR131057 WVM131057:WVN131057 D196593:E196593 JA196593:JB196593 SW196593:SX196593 ACS196593:ACT196593 AMO196593:AMP196593 AWK196593:AWL196593 BGG196593:BGH196593 BQC196593:BQD196593 BZY196593:BZZ196593 CJU196593:CJV196593 CTQ196593:CTR196593 DDM196593:DDN196593 DNI196593:DNJ196593 DXE196593:DXF196593 EHA196593:EHB196593 EQW196593:EQX196593 FAS196593:FAT196593 FKO196593:FKP196593 FUK196593:FUL196593 GEG196593:GEH196593 GOC196593:GOD196593 GXY196593:GXZ196593 HHU196593:HHV196593 HRQ196593:HRR196593 IBM196593:IBN196593 ILI196593:ILJ196593 IVE196593:IVF196593 JFA196593:JFB196593 JOW196593:JOX196593 JYS196593:JYT196593 KIO196593:KIP196593 KSK196593:KSL196593 LCG196593:LCH196593 LMC196593:LMD196593 LVY196593:LVZ196593 MFU196593:MFV196593 MPQ196593:MPR196593 MZM196593:MZN196593 NJI196593:NJJ196593 NTE196593:NTF196593 ODA196593:ODB196593 OMW196593:OMX196593 OWS196593:OWT196593 PGO196593:PGP196593 PQK196593:PQL196593 QAG196593:QAH196593 QKC196593:QKD196593 QTY196593:QTZ196593 RDU196593:RDV196593 RNQ196593:RNR196593 RXM196593:RXN196593 SHI196593:SHJ196593 SRE196593:SRF196593 TBA196593:TBB196593 TKW196593:TKX196593 TUS196593:TUT196593 UEO196593:UEP196593 UOK196593:UOL196593 UYG196593:UYH196593 VIC196593:VID196593 VRY196593:VRZ196593 WBU196593:WBV196593 WLQ196593:WLR196593 WVM196593:WVN196593 D262129:E262129 JA262129:JB262129 SW262129:SX262129 ACS262129:ACT262129 AMO262129:AMP262129 AWK262129:AWL262129 BGG262129:BGH262129 BQC262129:BQD262129 BZY262129:BZZ262129 CJU262129:CJV262129 CTQ262129:CTR262129 DDM262129:DDN262129 DNI262129:DNJ262129 DXE262129:DXF262129 EHA262129:EHB262129 EQW262129:EQX262129 FAS262129:FAT262129 FKO262129:FKP262129 FUK262129:FUL262129 GEG262129:GEH262129 GOC262129:GOD262129 GXY262129:GXZ262129 HHU262129:HHV262129 HRQ262129:HRR262129 IBM262129:IBN262129 ILI262129:ILJ262129 IVE262129:IVF262129 JFA262129:JFB262129 JOW262129:JOX262129 JYS262129:JYT262129 KIO262129:KIP262129 KSK262129:KSL262129 LCG262129:LCH262129 LMC262129:LMD262129 LVY262129:LVZ262129 MFU262129:MFV262129 MPQ262129:MPR262129 MZM262129:MZN262129 NJI262129:NJJ262129 NTE262129:NTF262129 ODA262129:ODB262129 OMW262129:OMX262129 OWS262129:OWT262129 PGO262129:PGP262129 PQK262129:PQL262129 QAG262129:QAH262129 QKC262129:QKD262129 QTY262129:QTZ262129 RDU262129:RDV262129 RNQ262129:RNR262129 RXM262129:RXN262129 SHI262129:SHJ262129 SRE262129:SRF262129 TBA262129:TBB262129 TKW262129:TKX262129 TUS262129:TUT262129 UEO262129:UEP262129 UOK262129:UOL262129 UYG262129:UYH262129 VIC262129:VID262129 VRY262129:VRZ262129 WBU262129:WBV262129 WLQ262129:WLR262129 WVM262129:WVN262129 D327665:E327665 JA327665:JB327665 SW327665:SX327665 ACS327665:ACT327665 AMO327665:AMP327665 AWK327665:AWL327665 BGG327665:BGH327665 BQC327665:BQD327665 BZY327665:BZZ327665 CJU327665:CJV327665 CTQ327665:CTR327665 DDM327665:DDN327665 DNI327665:DNJ327665 DXE327665:DXF327665 EHA327665:EHB327665 EQW327665:EQX327665 FAS327665:FAT327665 FKO327665:FKP327665 FUK327665:FUL327665 GEG327665:GEH327665 GOC327665:GOD327665 GXY327665:GXZ327665 HHU327665:HHV327665 HRQ327665:HRR327665 IBM327665:IBN327665 ILI327665:ILJ327665 IVE327665:IVF327665 JFA327665:JFB327665 JOW327665:JOX327665 JYS327665:JYT327665 KIO327665:KIP327665 KSK327665:KSL327665 LCG327665:LCH327665 LMC327665:LMD327665 LVY327665:LVZ327665 MFU327665:MFV327665 MPQ327665:MPR327665 MZM327665:MZN327665 NJI327665:NJJ327665 NTE327665:NTF327665 ODA327665:ODB327665 OMW327665:OMX327665 OWS327665:OWT327665 PGO327665:PGP327665 PQK327665:PQL327665 QAG327665:QAH327665 QKC327665:QKD327665 QTY327665:QTZ327665 RDU327665:RDV327665 RNQ327665:RNR327665 RXM327665:RXN327665 SHI327665:SHJ327665 SRE327665:SRF327665 TBA327665:TBB327665 TKW327665:TKX327665 TUS327665:TUT327665 UEO327665:UEP327665 UOK327665:UOL327665 UYG327665:UYH327665 VIC327665:VID327665 VRY327665:VRZ327665 WBU327665:WBV327665 WLQ327665:WLR327665 WVM327665:WVN327665 D393201:E393201 JA393201:JB393201 SW393201:SX393201 ACS393201:ACT393201 AMO393201:AMP393201 AWK393201:AWL393201 BGG393201:BGH393201 BQC393201:BQD393201 BZY393201:BZZ393201 CJU393201:CJV393201 CTQ393201:CTR393201 DDM393201:DDN393201 DNI393201:DNJ393201 DXE393201:DXF393201 EHA393201:EHB393201 EQW393201:EQX393201 FAS393201:FAT393201 FKO393201:FKP393201 FUK393201:FUL393201 GEG393201:GEH393201 GOC393201:GOD393201 GXY393201:GXZ393201 HHU393201:HHV393201 HRQ393201:HRR393201 IBM393201:IBN393201 ILI393201:ILJ393201 IVE393201:IVF393201 JFA393201:JFB393201 JOW393201:JOX393201 JYS393201:JYT393201 KIO393201:KIP393201 KSK393201:KSL393201 LCG393201:LCH393201 LMC393201:LMD393201 LVY393201:LVZ393201 MFU393201:MFV393201 MPQ393201:MPR393201 MZM393201:MZN393201 NJI393201:NJJ393201 NTE393201:NTF393201 ODA393201:ODB393201 OMW393201:OMX393201 OWS393201:OWT393201 PGO393201:PGP393201 PQK393201:PQL393201 QAG393201:QAH393201 QKC393201:QKD393201 QTY393201:QTZ393201 RDU393201:RDV393201 RNQ393201:RNR393201 RXM393201:RXN393201 SHI393201:SHJ393201 SRE393201:SRF393201 TBA393201:TBB393201 TKW393201:TKX393201 TUS393201:TUT393201 UEO393201:UEP393201 UOK393201:UOL393201 UYG393201:UYH393201 VIC393201:VID393201 VRY393201:VRZ393201 WBU393201:WBV393201 WLQ393201:WLR393201 WVM393201:WVN393201 D458737:E458737 JA458737:JB458737 SW458737:SX458737 ACS458737:ACT458737 AMO458737:AMP458737 AWK458737:AWL458737 BGG458737:BGH458737 BQC458737:BQD458737 BZY458737:BZZ458737 CJU458737:CJV458737 CTQ458737:CTR458737 DDM458737:DDN458737 DNI458737:DNJ458737 DXE458737:DXF458737 EHA458737:EHB458737 EQW458737:EQX458737 FAS458737:FAT458737 FKO458737:FKP458737 FUK458737:FUL458737 GEG458737:GEH458737 GOC458737:GOD458737 GXY458737:GXZ458737 HHU458737:HHV458737 HRQ458737:HRR458737 IBM458737:IBN458737 ILI458737:ILJ458737 IVE458737:IVF458737 JFA458737:JFB458737 JOW458737:JOX458737 JYS458737:JYT458737 KIO458737:KIP458737 KSK458737:KSL458737 LCG458737:LCH458737 LMC458737:LMD458737 LVY458737:LVZ458737 MFU458737:MFV458737 MPQ458737:MPR458737 MZM458737:MZN458737 NJI458737:NJJ458737 NTE458737:NTF458737 ODA458737:ODB458737 OMW458737:OMX458737 OWS458737:OWT458737 PGO458737:PGP458737 PQK458737:PQL458737 QAG458737:QAH458737 QKC458737:QKD458737 QTY458737:QTZ458737 RDU458737:RDV458737 RNQ458737:RNR458737 RXM458737:RXN458737 SHI458737:SHJ458737 SRE458737:SRF458737 TBA458737:TBB458737 TKW458737:TKX458737 TUS458737:TUT458737 UEO458737:UEP458737 UOK458737:UOL458737 UYG458737:UYH458737 VIC458737:VID458737 VRY458737:VRZ458737 WBU458737:WBV458737 WLQ458737:WLR458737 WVM458737:WVN458737 D524273:E524273 JA524273:JB524273 SW524273:SX524273 ACS524273:ACT524273 AMO524273:AMP524273 AWK524273:AWL524273 BGG524273:BGH524273 BQC524273:BQD524273 BZY524273:BZZ524273 CJU524273:CJV524273 CTQ524273:CTR524273 DDM524273:DDN524273 DNI524273:DNJ524273 DXE524273:DXF524273 EHA524273:EHB524273 EQW524273:EQX524273 FAS524273:FAT524273 FKO524273:FKP524273 FUK524273:FUL524273 GEG524273:GEH524273 GOC524273:GOD524273 GXY524273:GXZ524273 HHU524273:HHV524273 HRQ524273:HRR524273 IBM524273:IBN524273 ILI524273:ILJ524273 IVE524273:IVF524273 JFA524273:JFB524273 JOW524273:JOX524273 JYS524273:JYT524273 KIO524273:KIP524273 KSK524273:KSL524273 LCG524273:LCH524273 LMC524273:LMD524273 LVY524273:LVZ524273 MFU524273:MFV524273 MPQ524273:MPR524273 MZM524273:MZN524273 NJI524273:NJJ524273 NTE524273:NTF524273 ODA524273:ODB524273 OMW524273:OMX524273 OWS524273:OWT524273 PGO524273:PGP524273 PQK524273:PQL524273 QAG524273:QAH524273 QKC524273:QKD524273 QTY524273:QTZ524273 RDU524273:RDV524273 RNQ524273:RNR524273 RXM524273:RXN524273 SHI524273:SHJ524273 SRE524273:SRF524273 TBA524273:TBB524273 TKW524273:TKX524273 TUS524273:TUT524273 UEO524273:UEP524273 UOK524273:UOL524273 UYG524273:UYH524273 VIC524273:VID524273 VRY524273:VRZ524273 WBU524273:WBV524273 WLQ524273:WLR524273 WVM524273:WVN524273 D589809:E589809 JA589809:JB589809 SW589809:SX589809 ACS589809:ACT589809 AMO589809:AMP589809 AWK589809:AWL589809 BGG589809:BGH589809 BQC589809:BQD589809 BZY589809:BZZ589809 CJU589809:CJV589809 CTQ589809:CTR589809 DDM589809:DDN589809 DNI589809:DNJ589809 DXE589809:DXF589809 EHA589809:EHB589809 EQW589809:EQX589809 FAS589809:FAT589809 FKO589809:FKP589809 FUK589809:FUL589809 GEG589809:GEH589809 GOC589809:GOD589809 GXY589809:GXZ589809 HHU589809:HHV589809 HRQ589809:HRR589809 IBM589809:IBN589809 ILI589809:ILJ589809 IVE589809:IVF589809 JFA589809:JFB589809 JOW589809:JOX589809 JYS589809:JYT589809 KIO589809:KIP589809 KSK589809:KSL589809 LCG589809:LCH589809 LMC589809:LMD589809 LVY589809:LVZ589809 MFU589809:MFV589809 MPQ589809:MPR589809 MZM589809:MZN589809 NJI589809:NJJ589809 NTE589809:NTF589809 ODA589809:ODB589809 OMW589809:OMX589809 OWS589809:OWT589809 PGO589809:PGP589809 PQK589809:PQL589809 QAG589809:QAH589809 QKC589809:QKD589809 QTY589809:QTZ589809 RDU589809:RDV589809 RNQ589809:RNR589809 RXM589809:RXN589809 SHI589809:SHJ589809 SRE589809:SRF589809 TBA589809:TBB589809 TKW589809:TKX589809 TUS589809:TUT589809 UEO589809:UEP589809 UOK589809:UOL589809 UYG589809:UYH589809 VIC589809:VID589809 VRY589809:VRZ589809 WBU589809:WBV589809 WLQ589809:WLR589809 WVM589809:WVN589809 D655345:E655345 JA655345:JB655345 SW655345:SX655345 ACS655345:ACT655345 AMO655345:AMP655345 AWK655345:AWL655345 BGG655345:BGH655345 BQC655345:BQD655345 BZY655345:BZZ655345 CJU655345:CJV655345 CTQ655345:CTR655345 DDM655345:DDN655345 DNI655345:DNJ655345 DXE655345:DXF655345 EHA655345:EHB655345 EQW655345:EQX655345 FAS655345:FAT655345 FKO655345:FKP655345 FUK655345:FUL655345 GEG655345:GEH655345 GOC655345:GOD655345 GXY655345:GXZ655345 HHU655345:HHV655345 HRQ655345:HRR655345 IBM655345:IBN655345 ILI655345:ILJ655345 IVE655345:IVF655345 JFA655345:JFB655345 JOW655345:JOX655345 JYS655345:JYT655345 KIO655345:KIP655345 KSK655345:KSL655345 LCG655345:LCH655345 LMC655345:LMD655345 LVY655345:LVZ655345 MFU655345:MFV655345 MPQ655345:MPR655345 MZM655345:MZN655345 NJI655345:NJJ655345 NTE655345:NTF655345 ODA655345:ODB655345 OMW655345:OMX655345 OWS655345:OWT655345 PGO655345:PGP655345 PQK655345:PQL655345 QAG655345:QAH655345 QKC655345:QKD655345 QTY655345:QTZ655345 RDU655345:RDV655345 RNQ655345:RNR655345 RXM655345:RXN655345 SHI655345:SHJ655345 SRE655345:SRF655345 TBA655345:TBB655345 TKW655345:TKX655345 TUS655345:TUT655345 UEO655345:UEP655345 UOK655345:UOL655345 UYG655345:UYH655345 VIC655345:VID655345 VRY655345:VRZ655345 WBU655345:WBV655345 WLQ655345:WLR655345 WVM655345:WVN655345 D720881:E720881 JA720881:JB720881 SW720881:SX720881 ACS720881:ACT720881 AMO720881:AMP720881 AWK720881:AWL720881 BGG720881:BGH720881 BQC720881:BQD720881 BZY720881:BZZ720881 CJU720881:CJV720881 CTQ720881:CTR720881 DDM720881:DDN720881 DNI720881:DNJ720881 DXE720881:DXF720881 EHA720881:EHB720881 EQW720881:EQX720881 FAS720881:FAT720881 FKO720881:FKP720881 FUK720881:FUL720881 GEG720881:GEH720881 GOC720881:GOD720881 GXY720881:GXZ720881 HHU720881:HHV720881 HRQ720881:HRR720881 IBM720881:IBN720881 ILI720881:ILJ720881 IVE720881:IVF720881 JFA720881:JFB720881 JOW720881:JOX720881 JYS720881:JYT720881 KIO720881:KIP720881 KSK720881:KSL720881 LCG720881:LCH720881 LMC720881:LMD720881 LVY720881:LVZ720881 MFU720881:MFV720881 MPQ720881:MPR720881 MZM720881:MZN720881 NJI720881:NJJ720881 NTE720881:NTF720881 ODA720881:ODB720881 OMW720881:OMX720881 OWS720881:OWT720881 PGO720881:PGP720881 PQK720881:PQL720881 QAG720881:QAH720881 QKC720881:QKD720881 QTY720881:QTZ720881 RDU720881:RDV720881 RNQ720881:RNR720881 RXM720881:RXN720881 SHI720881:SHJ720881 SRE720881:SRF720881 TBA720881:TBB720881 TKW720881:TKX720881 TUS720881:TUT720881 UEO720881:UEP720881 UOK720881:UOL720881 UYG720881:UYH720881 VIC720881:VID720881 VRY720881:VRZ720881 WBU720881:WBV720881 WLQ720881:WLR720881 WVM720881:WVN720881 D786417:E786417 JA786417:JB786417 SW786417:SX786417 ACS786417:ACT786417 AMO786417:AMP786417 AWK786417:AWL786417 BGG786417:BGH786417 BQC786417:BQD786417 BZY786417:BZZ786417 CJU786417:CJV786417 CTQ786417:CTR786417 DDM786417:DDN786417 DNI786417:DNJ786417 DXE786417:DXF786417 EHA786417:EHB786417 EQW786417:EQX786417 FAS786417:FAT786417 FKO786417:FKP786417 FUK786417:FUL786417 GEG786417:GEH786417 GOC786417:GOD786417 GXY786417:GXZ786417 HHU786417:HHV786417 HRQ786417:HRR786417 IBM786417:IBN786417 ILI786417:ILJ786417 IVE786417:IVF786417 JFA786417:JFB786417 JOW786417:JOX786417 JYS786417:JYT786417 KIO786417:KIP786417 KSK786417:KSL786417 LCG786417:LCH786417 LMC786417:LMD786417 LVY786417:LVZ786417 MFU786417:MFV786417 MPQ786417:MPR786417 MZM786417:MZN786417 NJI786417:NJJ786417 NTE786417:NTF786417 ODA786417:ODB786417 OMW786417:OMX786417 OWS786417:OWT786417 PGO786417:PGP786417 PQK786417:PQL786417 QAG786417:QAH786417 QKC786417:QKD786417 QTY786417:QTZ786417 RDU786417:RDV786417 RNQ786417:RNR786417 RXM786417:RXN786417 SHI786417:SHJ786417 SRE786417:SRF786417 TBA786417:TBB786417 TKW786417:TKX786417 TUS786417:TUT786417 UEO786417:UEP786417 UOK786417:UOL786417 UYG786417:UYH786417 VIC786417:VID786417 VRY786417:VRZ786417 WBU786417:WBV786417 WLQ786417:WLR786417 WVM786417:WVN786417 D851953:E851953 JA851953:JB851953 SW851953:SX851953 ACS851953:ACT851953 AMO851953:AMP851953 AWK851953:AWL851953 BGG851953:BGH851953 BQC851953:BQD851953 BZY851953:BZZ851953 CJU851953:CJV851953 CTQ851953:CTR851953 DDM851953:DDN851953 DNI851953:DNJ851953 DXE851953:DXF851953 EHA851953:EHB851953 EQW851953:EQX851953 FAS851953:FAT851953 FKO851953:FKP851953 FUK851953:FUL851953 GEG851953:GEH851953 GOC851953:GOD851953 GXY851953:GXZ851953 HHU851953:HHV851953 HRQ851953:HRR851953 IBM851953:IBN851953 ILI851953:ILJ851953 IVE851953:IVF851953 JFA851953:JFB851953 JOW851953:JOX851953 JYS851953:JYT851953 KIO851953:KIP851953 KSK851953:KSL851953 LCG851953:LCH851953 LMC851953:LMD851953 LVY851953:LVZ851953 MFU851953:MFV851953 MPQ851953:MPR851953 MZM851953:MZN851953 NJI851953:NJJ851953 NTE851953:NTF851953 ODA851953:ODB851953 OMW851953:OMX851953 OWS851953:OWT851953 PGO851953:PGP851953 PQK851953:PQL851953 QAG851953:QAH851953 QKC851953:QKD851953 QTY851953:QTZ851953 RDU851953:RDV851953 RNQ851953:RNR851953 RXM851953:RXN851953 SHI851953:SHJ851953 SRE851953:SRF851953 TBA851953:TBB851953 TKW851953:TKX851953 TUS851953:TUT851953 UEO851953:UEP851953 UOK851953:UOL851953 UYG851953:UYH851953 VIC851953:VID851953 VRY851953:VRZ851953 WBU851953:WBV851953 WLQ851953:WLR851953 WVM851953:WVN851953 D917489:E917489 JA917489:JB917489 SW917489:SX917489 ACS917489:ACT917489 AMO917489:AMP917489 AWK917489:AWL917489 BGG917489:BGH917489 BQC917489:BQD917489 BZY917489:BZZ917489 CJU917489:CJV917489 CTQ917489:CTR917489 DDM917489:DDN917489 DNI917489:DNJ917489 DXE917489:DXF917489 EHA917489:EHB917489 EQW917489:EQX917489 FAS917489:FAT917489 FKO917489:FKP917489 FUK917489:FUL917489 GEG917489:GEH917489 GOC917489:GOD917489 GXY917489:GXZ917489 HHU917489:HHV917489 HRQ917489:HRR917489 IBM917489:IBN917489 ILI917489:ILJ917489 IVE917489:IVF917489 JFA917489:JFB917489 JOW917489:JOX917489 JYS917489:JYT917489 KIO917489:KIP917489 KSK917489:KSL917489 LCG917489:LCH917489 LMC917489:LMD917489 LVY917489:LVZ917489 MFU917489:MFV917489 MPQ917489:MPR917489 MZM917489:MZN917489 NJI917489:NJJ917489 NTE917489:NTF917489 ODA917489:ODB917489 OMW917489:OMX917489 OWS917489:OWT917489 PGO917489:PGP917489 PQK917489:PQL917489 QAG917489:QAH917489 QKC917489:QKD917489 QTY917489:QTZ917489 RDU917489:RDV917489 RNQ917489:RNR917489 RXM917489:RXN917489 SHI917489:SHJ917489 SRE917489:SRF917489 TBA917489:TBB917489 TKW917489:TKX917489 TUS917489:TUT917489 UEO917489:UEP917489 UOK917489:UOL917489 UYG917489:UYH917489 VIC917489:VID917489 VRY917489:VRZ917489 WBU917489:WBV917489 WLQ917489:WLR917489 WVM917489:WVN917489 D983025:E983025 JA983025:JB983025 SW983025:SX983025 ACS983025:ACT983025 AMO983025:AMP983025 AWK983025:AWL983025 BGG983025:BGH983025 BQC983025:BQD983025 BZY983025:BZZ983025 CJU983025:CJV983025 CTQ983025:CTR983025 DDM983025:DDN983025 DNI983025:DNJ983025 DXE983025:DXF983025 EHA983025:EHB983025 EQW983025:EQX983025 FAS983025:FAT983025 FKO983025:FKP983025 FUK983025:FUL983025 GEG983025:GEH983025 GOC983025:GOD983025 GXY983025:GXZ983025 HHU983025:HHV983025 HRQ983025:HRR983025 IBM983025:IBN983025 ILI983025:ILJ983025 IVE983025:IVF983025 JFA983025:JFB983025 JOW983025:JOX983025 JYS983025:JYT983025 KIO983025:KIP983025 KSK983025:KSL983025 LCG983025:LCH983025 LMC983025:LMD983025 LVY983025:LVZ983025 MFU983025:MFV983025 MPQ983025:MPR983025 MZM983025:MZN983025 NJI983025:NJJ983025 NTE983025:NTF983025 ODA983025:ODB983025 OMW983025:OMX983025 OWS983025:OWT983025 PGO983025:PGP983025 PQK983025:PQL983025 QAG983025:QAH983025 QKC983025:QKD983025 QTY983025:QTZ983025 RDU983025:RDV983025 RNQ983025:RNR983025 RXM983025:RXN983025 SHI983025:SHJ983025 SRE983025:SRF983025 TBA983025:TBB983025 TKW983025:TKX983025 TUS983025:TUT983025 UEO983025:UEP983025 UOK983025:UOL983025 UYG983025:UYH983025 VIC983025:VID983025 VRY983025:VRZ983025 WBU983025:WBV983025 WLQ983025:WLR983025 WVM983025:WVN983025">
      <formula1>$C$118:$C$127</formula1>
    </dataValidation>
    <dataValidation type="list" allowBlank="1" showInputMessage="1" showErrorMessage="1" sqref="D14:E14 JA14:JB14 SW14:SX14 ACS14:ACT14 AMO14:AMP14 AWK14:AWL14 BGG14:BGH14 BQC14:BQD14 BZY14:BZZ14 CJU14:CJV14 CTQ14:CTR14 DDM14:DDN14 DNI14:DNJ14 DXE14:DXF14 EHA14:EHB14 EQW14:EQX14 FAS14:FAT14 FKO14:FKP14 FUK14:FUL14 GEG14:GEH14 GOC14:GOD14 GXY14:GXZ14 HHU14:HHV14 HRQ14:HRR14 IBM14:IBN14 ILI14:ILJ14 IVE14:IVF14 JFA14:JFB14 JOW14:JOX14 JYS14:JYT14 KIO14:KIP14 KSK14:KSL14 LCG14:LCH14 LMC14:LMD14 LVY14:LVZ14 MFU14:MFV14 MPQ14:MPR14 MZM14:MZN14 NJI14:NJJ14 NTE14:NTF14 ODA14:ODB14 OMW14:OMX14 OWS14:OWT14 PGO14:PGP14 PQK14:PQL14 QAG14:QAH14 QKC14:QKD14 QTY14:QTZ14 RDU14:RDV14 RNQ14:RNR14 RXM14:RXN14 SHI14:SHJ14 SRE14:SRF14 TBA14:TBB14 TKW14:TKX14 TUS14:TUT14 UEO14:UEP14 UOK14:UOL14 UYG14:UYH14 VIC14:VID14 VRY14:VRZ14 WBU14:WBV14 WLQ14:WLR14 WVM14:WVN14 D65522:E65522 JA65522:JB65522 SW65522:SX65522 ACS65522:ACT65522 AMO65522:AMP65522 AWK65522:AWL65522 BGG65522:BGH65522 BQC65522:BQD65522 BZY65522:BZZ65522 CJU65522:CJV65522 CTQ65522:CTR65522 DDM65522:DDN65522 DNI65522:DNJ65522 DXE65522:DXF65522 EHA65522:EHB65522 EQW65522:EQX65522 FAS65522:FAT65522 FKO65522:FKP65522 FUK65522:FUL65522 GEG65522:GEH65522 GOC65522:GOD65522 GXY65522:GXZ65522 HHU65522:HHV65522 HRQ65522:HRR65522 IBM65522:IBN65522 ILI65522:ILJ65522 IVE65522:IVF65522 JFA65522:JFB65522 JOW65522:JOX65522 JYS65522:JYT65522 KIO65522:KIP65522 KSK65522:KSL65522 LCG65522:LCH65522 LMC65522:LMD65522 LVY65522:LVZ65522 MFU65522:MFV65522 MPQ65522:MPR65522 MZM65522:MZN65522 NJI65522:NJJ65522 NTE65522:NTF65522 ODA65522:ODB65522 OMW65522:OMX65522 OWS65522:OWT65522 PGO65522:PGP65522 PQK65522:PQL65522 QAG65522:QAH65522 QKC65522:QKD65522 QTY65522:QTZ65522 RDU65522:RDV65522 RNQ65522:RNR65522 RXM65522:RXN65522 SHI65522:SHJ65522 SRE65522:SRF65522 TBA65522:TBB65522 TKW65522:TKX65522 TUS65522:TUT65522 UEO65522:UEP65522 UOK65522:UOL65522 UYG65522:UYH65522 VIC65522:VID65522 VRY65522:VRZ65522 WBU65522:WBV65522 WLQ65522:WLR65522 WVM65522:WVN65522 D131058:E131058 JA131058:JB131058 SW131058:SX131058 ACS131058:ACT131058 AMO131058:AMP131058 AWK131058:AWL131058 BGG131058:BGH131058 BQC131058:BQD131058 BZY131058:BZZ131058 CJU131058:CJV131058 CTQ131058:CTR131058 DDM131058:DDN131058 DNI131058:DNJ131058 DXE131058:DXF131058 EHA131058:EHB131058 EQW131058:EQX131058 FAS131058:FAT131058 FKO131058:FKP131058 FUK131058:FUL131058 GEG131058:GEH131058 GOC131058:GOD131058 GXY131058:GXZ131058 HHU131058:HHV131058 HRQ131058:HRR131058 IBM131058:IBN131058 ILI131058:ILJ131058 IVE131058:IVF131058 JFA131058:JFB131058 JOW131058:JOX131058 JYS131058:JYT131058 KIO131058:KIP131058 KSK131058:KSL131058 LCG131058:LCH131058 LMC131058:LMD131058 LVY131058:LVZ131058 MFU131058:MFV131058 MPQ131058:MPR131058 MZM131058:MZN131058 NJI131058:NJJ131058 NTE131058:NTF131058 ODA131058:ODB131058 OMW131058:OMX131058 OWS131058:OWT131058 PGO131058:PGP131058 PQK131058:PQL131058 QAG131058:QAH131058 QKC131058:QKD131058 QTY131058:QTZ131058 RDU131058:RDV131058 RNQ131058:RNR131058 RXM131058:RXN131058 SHI131058:SHJ131058 SRE131058:SRF131058 TBA131058:TBB131058 TKW131058:TKX131058 TUS131058:TUT131058 UEO131058:UEP131058 UOK131058:UOL131058 UYG131058:UYH131058 VIC131058:VID131058 VRY131058:VRZ131058 WBU131058:WBV131058 WLQ131058:WLR131058 WVM131058:WVN131058 D196594:E196594 JA196594:JB196594 SW196594:SX196594 ACS196594:ACT196594 AMO196594:AMP196594 AWK196594:AWL196594 BGG196594:BGH196594 BQC196594:BQD196594 BZY196594:BZZ196594 CJU196594:CJV196594 CTQ196594:CTR196594 DDM196594:DDN196594 DNI196594:DNJ196594 DXE196594:DXF196594 EHA196594:EHB196594 EQW196594:EQX196594 FAS196594:FAT196594 FKO196594:FKP196594 FUK196594:FUL196594 GEG196594:GEH196594 GOC196594:GOD196594 GXY196594:GXZ196594 HHU196594:HHV196594 HRQ196594:HRR196594 IBM196594:IBN196594 ILI196594:ILJ196594 IVE196594:IVF196594 JFA196594:JFB196594 JOW196594:JOX196594 JYS196594:JYT196594 KIO196594:KIP196594 KSK196594:KSL196594 LCG196594:LCH196594 LMC196594:LMD196594 LVY196594:LVZ196594 MFU196594:MFV196594 MPQ196594:MPR196594 MZM196594:MZN196594 NJI196594:NJJ196594 NTE196594:NTF196594 ODA196594:ODB196594 OMW196594:OMX196594 OWS196594:OWT196594 PGO196594:PGP196594 PQK196594:PQL196594 QAG196594:QAH196594 QKC196594:QKD196594 QTY196594:QTZ196594 RDU196594:RDV196594 RNQ196594:RNR196594 RXM196594:RXN196594 SHI196594:SHJ196594 SRE196594:SRF196594 TBA196594:TBB196594 TKW196594:TKX196594 TUS196594:TUT196594 UEO196594:UEP196594 UOK196594:UOL196594 UYG196594:UYH196594 VIC196594:VID196594 VRY196594:VRZ196594 WBU196594:WBV196594 WLQ196594:WLR196594 WVM196594:WVN196594 D262130:E262130 JA262130:JB262130 SW262130:SX262130 ACS262130:ACT262130 AMO262130:AMP262130 AWK262130:AWL262130 BGG262130:BGH262130 BQC262130:BQD262130 BZY262130:BZZ262130 CJU262130:CJV262130 CTQ262130:CTR262130 DDM262130:DDN262130 DNI262130:DNJ262130 DXE262130:DXF262130 EHA262130:EHB262130 EQW262130:EQX262130 FAS262130:FAT262130 FKO262130:FKP262130 FUK262130:FUL262130 GEG262130:GEH262130 GOC262130:GOD262130 GXY262130:GXZ262130 HHU262130:HHV262130 HRQ262130:HRR262130 IBM262130:IBN262130 ILI262130:ILJ262130 IVE262130:IVF262130 JFA262130:JFB262130 JOW262130:JOX262130 JYS262130:JYT262130 KIO262130:KIP262130 KSK262130:KSL262130 LCG262130:LCH262130 LMC262130:LMD262130 LVY262130:LVZ262130 MFU262130:MFV262130 MPQ262130:MPR262130 MZM262130:MZN262130 NJI262130:NJJ262130 NTE262130:NTF262130 ODA262130:ODB262130 OMW262130:OMX262130 OWS262130:OWT262130 PGO262130:PGP262130 PQK262130:PQL262130 QAG262130:QAH262130 QKC262130:QKD262130 QTY262130:QTZ262130 RDU262130:RDV262130 RNQ262130:RNR262130 RXM262130:RXN262130 SHI262130:SHJ262130 SRE262130:SRF262130 TBA262130:TBB262130 TKW262130:TKX262130 TUS262130:TUT262130 UEO262130:UEP262130 UOK262130:UOL262130 UYG262130:UYH262130 VIC262130:VID262130 VRY262130:VRZ262130 WBU262130:WBV262130 WLQ262130:WLR262130 WVM262130:WVN262130 D327666:E327666 JA327666:JB327666 SW327666:SX327666 ACS327666:ACT327666 AMO327666:AMP327666 AWK327666:AWL327666 BGG327666:BGH327666 BQC327666:BQD327666 BZY327666:BZZ327666 CJU327666:CJV327666 CTQ327666:CTR327666 DDM327666:DDN327666 DNI327666:DNJ327666 DXE327666:DXF327666 EHA327666:EHB327666 EQW327666:EQX327666 FAS327666:FAT327666 FKO327666:FKP327666 FUK327666:FUL327666 GEG327666:GEH327666 GOC327666:GOD327666 GXY327666:GXZ327666 HHU327666:HHV327666 HRQ327666:HRR327666 IBM327666:IBN327666 ILI327666:ILJ327666 IVE327666:IVF327666 JFA327666:JFB327666 JOW327666:JOX327666 JYS327666:JYT327666 KIO327666:KIP327666 KSK327666:KSL327666 LCG327666:LCH327666 LMC327666:LMD327666 LVY327666:LVZ327666 MFU327666:MFV327666 MPQ327666:MPR327666 MZM327666:MZN327666 NJI327666:NJJ327666 NTE327666:NTF327666 ODA327666:ODB327666 OMW327666:OMX327666 OWS327666:OWT327666 PGO327666:PGP327666 PQK327666:PQL327666 QAG327666:QAH327666 QKC327666:QKD327666 QTY327666:QTZ327666 RDU327666:RDV327666 RNQ327666:RNR327666 RXM327666:RXN327666 SHI327666:SHJ327666 SRE327666:SRF327666 TBA327666:TBB327666 TKW327666:TKX327666 TUS327666:TUT327666 UEO327666:UEP327666 UOK327666:UOL327666 UYG327666:UYH327666 VIC327666:VID327666 VRY327666:VRZ327666 WBU327666:WBV327666 WLQ327666:WLR327666 WVM327666:WVN327666 D393202:E393202 JA393202:JB393202 SW393202:SX393202 ACS393202:ACT393202 AMO393202:AMP393202 AWK393202:AWL393202 BGG393202:BGH393202 BQC393202:BQD393202 BZY393202:BZZ393202 CJU393202:CJV393202 CTQ393202:CTR393202 DDM393202:DDN393202 DNI393202:DNJ393202 DXE393202:DXF393202 EHA393202:EHB393202 EQW393202:EQX393202 FAS393202:FAT393202 FKO393202:FKP393202 FUK393202:FUL393202 GEG393202:GEH393202 GOC393202:GOD393202 GXY393202:GXZ393202 HHU393202:HHV393202 HRQ393202:HRR393202 IBM393202:IBN393202 ILI393202:ILJ393202 IVE393202:IVF393202 JFA393202:JFB393202 JOW393202:JOX393202 JYS393202:JYT393202 KIO393202:KIP393202 KSK393202:KSL393202 LCG393202:LCH393202 LMC393202:LMD393202 LVY393202:LVZ393202 MFU393202:MFV393202 MPQ393202:MPR393202 MZM393202:MZN393202 NJI393202:NJJ393202 NTE393202:NTF393202 ODA393202:ODB393202 OMW393202:OMX393202 OWS393202:OWT393202 PGO393202:PGP393202 PQK393202:PQL393202 QAG393202:QAH393202 QKC393202:QKD393202 QTY393202:QTZ393202 RDU393202:RDV393202 RNQ393202:RNR393202 RXM393202:RXN393202 SHI393202:SHJ393202 SRE393202:SRF393202 TBA393202:TBB393202 TKW393202:TKX393202 TUS393202:TUT393202 UEO393202:UEP393202 UOK393202:UOL393202 UYG393202:UYH393202 VIC393202:VID393202 VRY393202:VRZ393202 WBU393202:WBV393202 WLQ393202:WLR393202 WVM393202:WVN393202 D458738:E458738 JA458738:JB458738 SW458738:SX458738 ACS458738:ACT458738 AMO458738:AMP458738 AWK458738:AWL458738 BGG458738:BGH458738 BQC458738:BQD458738 BZY458738:BZZ458738 CJU458738:CJV458738 CTQ458738:CTR458738 DDM458738:DDN458738 DNI458738:DNJ458738 DXE458738:DXF458738 EHA458738:EHB458738 EQW458738:EQX458738 FAS458738:FAT458738 FKO458738:FKP458738 FUK458738:FUL458738 GEG458738:GEH458738 GOC458738:GOD458738 GXY458738:GXZ458738 HHU458738:HHV458738 HRQ458738:HRR458738 IBM458738:IBN458738 ILI458738:ILJ458738 IVE458738:IVF458738 JFA458738:JFB458738 JOW458738:JOX458738 JYS458738:JYT458738 KIO458738:KIP458738 KSK458738:KSL458738 LCG458738:LCH458738 LMC458738:LMD458738 LVY458738:LVZ458738 MFU458738:MFV458738 MPQ458738:MPR458738 MZM458738:MZN458738 NJI458738:NJJ458738 NTE458738:NTF458738 ODA458738:ODB458738 OMW458738:OMX458738 OWS458738:OWT458738 PGO458738:PGP458738 PQK458738:PQL458738 QAG458738:QAH458738 QKC458738:QKD458738 QTY458738:QTZ458738 RDU458738:RDV458738 RNQ458738:RNR458738 RXM458738:RXN458738 SHI458738:SHJ458738 SRE458738:SRF458738 TBA458738:TBB458738 TKW458738:TKX458738 TUS458738:TUT458738 UEO458738:UEP458738 UOK458738:UOL458738 UYG458738:UYH458738 VIC458738:VID458738 VRY458738:VRZ458738 WBU458738:WBV458738 WLQ458738:WLR458738 WVM458738:WVN458738 D524274:E524274 JA524274:JB524274 SW524274:SX524274 ACS524274:ACT524274 AMO524274:AMP524274 AWK524274:AWL524274 BGG524274:BGH524274 BQC524274:BQD524274 BZY524274:BZZ524274 CJU524274:CJV524274 CTQ524274:CTR524274 DDM524274:DDN524274 DNI524274:DNJ524274 DXE524274:DXF524274 EHA524274:EHB524274 EQW524274:EQX524274 FAS524274:FAT524274 FKO524274:FKP524274 FUK524274:FUL524274 GEG524274:GEH524274 GOC524274:GOD524274 GXY524274:GXZ524274 HHU524274:HHV524274 HRQ524274:HRR524274 IBM524274:IBN524274 ILI524274:ILJ524274 IVE524274:IVF524274 JFA524274:JFB524274 JOW524274:JOX524274 JYS524274:JYT524274 KIO524274:KIP524274 KSK524274:KSL524274 LCG524274:LCH524274 LMC524274:LMD524274 LVY524274:LVZ524274 MFU524274:MFV524274 MPQ524274:MPR524274 MZM524274:MZN524274 NJI524274:NJJ524274 NTE524274:NTF524274 ODA524274:ODB524274 OMW524274:OMX524274 OWS524274:OWT524274 PGO524274:PGP524274 PQK524274:PQL524274 QAG524274:QAH524274 QKC524274:QKD524274 QTY524274:QTZ524274 RDU524274:RDV524274 RNQ524274:RNR524274 RXM524274:RXN524274 SHI524274:SHJ524274 SRE524274:SRF524274 TBA524274:TBB524274 TKW524274:TKX524274 TUS524274:TUT524274 UEO524274:UEP524274 UOK524274:UOL524274 UYG524274:UYH524274 VIC524274:VID524274 VRY524274:VRZ524274 WBU524274:WBV524274 WLQ524274:WLR524274 WVM524274:WVN524274 D589810:E589810 JA589810:JB589810 SW589810:SX589810 ACS589810:ACT589810 AMO589810:AMP589810 AWK589810:AWL589810 BGG589810:BGH589810 BQC589810:BQD589810 BZY589810:BZZ589810 CJU589810:CJV589810 CTQ589810:CTR589810 DDM589810:DDN589810 DNI589810:DNJ589810 DXE589810:DXF589810 EHA589810:EHB589810 EQW589810:EQX589810 FAS589810:FAT589810 FKO589810:FKP589810 FUK589810:FUL589810 GEG589810:GEH589810 GOC589810:GOD589810 GXY589810:GXZ589810 HHU589810:HHV589810 HRQ589810:HRR589810 IBM589810:IBN589810 ILI589810:ILJ589810 IVE589810:IVF589810 JFA589810:JFB589810 JOW589810:JOX589810 JYS589810:JYT589810 KIO589810:KIP589810 KSK589810:KSL589810 LCG589810:LCH589810 LMC589810:LMD589810 LVY589810:LVZ589810 MFU589810:MFV589810 MPQ589810:MPR589810 MZM589810:MZN589810 NJI589810:NJJ589810 NTE589810:NTF589810 ODA589810:ODB589810 OMW589810:OMX589810 OWS589810:OWT589810 PGO589810:PGP589810 PQK589810:PQL589810 QAG589810:QAH589810 QKC589810:QKD589810 QTY589810:QTZ589810 RDU589810:RDV589810 RNQ589810:RNR589810 RXM589810:RXN589810 SHI589810:SHJ589810 SRE589810:SRF589810 TBA589810:TBB589810 TKW589810:TKX589810 TUS589810:TUT589810 UEO589810:UEP589810 UOK589810:UOL589810 UYG589810:UYH589810 VIC589810:VID589810 VRY589810:VRZ589810 WBU589810:WBV589810 WLQ589810:WLR589810 WVM589810:WVN589810 D655346:E655346 JA655346:JB655346 SW655346:SX655346 ACS655346:ACT655346 AMO655346:AMP655346 AWK655346:AWL655346 BGG655346:BGH655346 BQC655346:BQD655346 BZY655346:BZZ655346 CJU655346:CJV655346 CTQ655346:CTR655346 DDM655346:DDN655346 DNI655346:DNJ655346 DXE655346:DXF655346 EHA655346:EHB655346 EQW655346:EQX655346 FAS655346:FAT655346 FKO655346:FKP655346 FUK655346:FUL655346 GEG655346:GEH655346 GOC655346:GOD655346 GXY655346:GXZ655346 HHU655346:HHV655346 HRQ655346:HRR655346 IBM655346:IBN655346 ILI655346:ILJ655346 IVE655346:IVF655346 JFA655346:JFB655346 JOW655346:JOX655346 JYS655346:JYT655346 KIO655346:KIP655346 KSK655346:KSL655346 LCG655346:LCH655346 LMC655346:LMD655346 LVY655346:LVZ655346 MFU655346:MFV655346 MPQ655346:MPR655346 MZM655346:MZN655346 NJI655346:NJJ655346 NTE655346:NTF655346 ODA655346:ODB655346 OMW655346:OMX655346 OWS655346:OWT655346 PGO655346:PGP655346 PQK655346:PQL655346 QAG655346:QAH655346 QKC655346:QKD655346 QTY655346:QTZ655346 RDU655346:RDV655346 RNQ655346:RNR655346 RXM655346:RXN655346 SHI655346:SHJ655346 SRE655346:SRF655346 TBA655346:TBB655346 TKW655346:TKX655346 TUS655346:TUT655346 UEO655346:UEP655346 UOK655346:UOL655346 UYG655346:UYH655346 VIC655346:VID655346 VRY655346:VRZ655346 WBU655346:WBV655346 WLQ655346:WLR655346 WVM655346:WVN655346 D720882:E720882 JA720882:JB720882 SW720882:SX720882 ACS720882:ACT720882 AMO720882:AMP720882 AWK720882:AWL720882 BGG720882:BGH720882 BQC720882:BQD720882 BZY720882:BZZ720882 CJU720882:CJV720882 CTQ720882:CTR720882 DDM720882:DDN720882 DNI720882:DNJ720882 DXE720882:DXF720882 EHA720882:EHB720882 EQW720882:EQX720882 FAS720882:FAT720882 FKO720882:FKP720882 FUK720882:FUL720882 GEG720882:GEH720882 GOC720882:GOD720882 GXY720882:GXZ720882 HHU720882:HHV720882 HRQ720882:HRR720882 IBM720882:IBN720882 ILI720882:ILJ720882 IVE720882:IVF720882 JFA720882:JFB720882 JOW720882:JOX720882 JYS720882:JYT720882 KIO720882:KIP720882 KSK720882:KSL720882 LCG720882:LCH720882 LMC720882:LMD720882 LVY720882:LVZ720882 MFU720882:MFV720882 MPQ720882:MPR720882 MZM720882:MZN720882 NJI720882:NJJ720882 NTE720882:NTF720882 ODA720882:ODB720882 OMW720882:OMX720882 OWS720882:OWT720882 PGO720882:PGP720882 PQK720882:PQL720882 QAG720882:QAH720882 QKC720882:QKD720882 QTY720882:QTZ720882 RDU720882:RDV720882 RNQ720882:RNR720882 RXM720882:RXN720882 SHI720882:SHJ720882 SRE720882:SRF720882 TBA720882:TBB720882 TKW720882:TKX720882 TUS720882:TUT720882 UEO720882:UEP720882 UOK720882:UOL720882 UYG720882:UYH720882 VIC720882:VID720882 VRY720882:VRZ720882 WBU720882:WBV720882 WLQ720882:WLR720882 WVM720882:WVN720882 D786418:E786418 JA786418:JB786418 SW786418:SX786418 ACS786418:ACT786418 AMO786418:AMP786418 AWK786418:AWL786418 BGG786418:BGH786418 BQC786418:BQD786418 BZY786418:BZZ786418 CJU786418:CJV786418 CTQ786418:CTR786418 DDM786418:DDN786418 DNI786418:DNJ786418 DXE786418:DXF786418 EHA786418:EHB786418 EQW786418:EQX786418 FAS786418:FAT786418 FKO786418:FKP786418 FUK786418:FUL786418 GEG786418:GEH786418 GOC786418:GOD786418 GXY786418:GXZ786418 HHU786418:HHV786418 HRQ786418:HRR786418 IBM786418:IBN786418 ILI786418:ILJ786418 IVE786418:IVF786418 JFA786418:JFB786418 JOW786418:JOX786418 JYS786418:JYT786418 KIO786418:KIP786418 KSK786418:KSL786418 LCG786418:LCH786418 LMC786418:LMD786418 LVY786418:LVZ786418 MFU786418:MFV786418 MPQ786418:MPR786418 MZM786418:MZN786418 NJI786418:NJJ786418 NTE786418:NTF786418 ODA786418:ODB786418 OMW786418:OMX786418 OWS786418:OWT786418 PGO786418:PGP786418 PQK786418:PQL786418 QAG786418:QAH786418 QKC786418:QKD786418 QTY786418:QTZ786418 RDU786418:RDV786418 RNQ786418:RNR786418 RXM786418:RXN786418 SHI786418:SHJ786418 SRE786418:SRF786418 TBA786418:TBB786418 TKW786418:TKX786418 TUS786418:TUT786418 UEO786418:UEP786418 UOK786418:UOL786418 UYG786418:UYH786418 VIC786418:VID786418 VRY786418:VRZ786418 WBU786418:WBV786418 WLQ786418:WLR786418 WVM786418:WVN786418 D851954:E851954 JA851954:JB851954 SW851954:SX851954 ACS851954:ACT851954 AMO851954:AMP851954 AWK851954:AWL851954 BGG851954:BGH851954 BQC851954:BQD851954 BZY851954:BZZ851954 CJU851954:CJV851954 CTQ851954:CTR851954 DDM851954:DDN851954 DNI851954:DNJ851954 DXE851954:DXF851954 EHA851954:EHB851954 EQW851954:EQX851954 FAS851954:FAT851954 FKO851954:FKP851954 FUK851954:FUL851954 GEG851954:GEH851954 GOC851954:GOD851954 GXY851954:GXZ851954 HHU851954:HHV851954 HRQ851954:HRR851954 IBM851954:IBN851954 ILI851954:ILJ851954 IVE851954:IVF851954 JFA851954:JFB851954 JOW851954:JOX851954 JYS851954:JYT851954 KIO851954:KIP851954 KSK851954:KSL851954 LCG851954:LCH851954 LMC851954:LMD851954 LVY851954:LVZ851954 MFU851954:MFV851954 MPQ851954:MPR851954 MZM851954:MZN851954 NJI851954:NJJ851954 NTE851954:NTF851954 ODA851954:ODB851954 OMW851954:OMX851954 OWS851954:OWT851954 PGO851954:PGP851954 PQK851954:PQL851954 QAG851954:QAH851954 QKC851954:QKD851954 QTY851954:QTZ851954 RDU851954:RDV851954 RNQ851954:RNR851954 RXM851954:RXN851954 SHI851954:SHJ851954 SRE851954:SRF851954 TBA851954:TBB851954 TKW851954:TKX851954 TUS851954:TUT851954 UEO851954:UEP851954 UOK851954:UOL851954 UYG851954:UYH851954 VIC851954:VID851954 VRY851954:VRZ851954 WBU851954:WBV851954 WLQ851954:WLR851954 WVM851954:WVN851954 D917490:E917490 JA917490:JB917490 SW917490:SX917490 ACS917490:ACT917490 AMO917490:AMP917490 AWK917490:AWL917490 BGG917490:BGH917490 BQC917490:BQD917490 BZY917490:BZZ917490 CJU917490:CJV917490 CTQ917490:CTR917490 DDM917490:DDN917490 DNI917490:DNJ917490 DXE917490:DXF917490 EHA917490:EHB917490 EQW917490:EQX917490 FAS917490:FAT917490 FKO917490:FKP917490 FUK917490:FUL917490 GEG917490:GEH917490 GOC917490:GOD917490 GXY917490:GXZ917490 HHU917490:HHV917490 HRQ917490:HRR917490 IBM917490:IBN917490 ILI917490:ILJ917490 IVE917490:IVF917490 JFA917490:JFB917490 JOW917490:JOX917490 JYS917490:JYT917490 KIO917490:KIP917490 KSK917490:KSL917490 LCG917490:LCH917490 LMC917490:LMD917490 LVY917490:LVZ917490 MFU917490:MFV917490 MPQ917490:MPR917490 MZM917490:MZN917490 NJI917490:NJJ917490 NTE917490:NTF917490 ODA917490:ODB917490 OMW917490:OMX917490 OWS917490:OWT917490 PGO917490:PGP917490 PQK917490:PQL917490 QAG917490:QAH917490 QKC917490:QKD917490 QTY917490:QTZ917490 RDU917490:RDV917490 RNQ917490:RNR917490 RXM917490:RXN917490 SHI917490:SHJ917490 SRE917490:SRF917490 TBA917490:TBB917490 TKW917490:TKX917490 TUS917490:TUT917490 UEO917490:UEP917490 UOK917490:UOL917490 UYG917490:UYH917490 VIC917490:VID917490 VRY917490:VRZ917490 WBU917490:WBV917490 WLQ917490:WLR917490 WVM917490:WVN917490 D983026:E983026 JA983026:JB983026 SW983026:SX983026 ACS983026:ACT983026 AMO983026:AMP983026 AWK983026:AWL983026 BGG983026:BGH983026 BQC983026:BQD983026 BZY983026:BZZ983026 CJU983026:CJV983026 CTQ983026:CTR983026 DDM983026:DDN983026 DNI983026:DNJ983026 DXE983026:DXF983026 EHA983026:EHB983026 EQW983026:EQX983026 FAS983026:FAT983026 FKO983026:FKP983026 FUK983026:FUL983026 GEG983026:GEH983026 GOC983026:GOD983026 GXY983026:GXZ983026 HHU983026:HHV983026 HRQ983026:HRR983026 IBM983026:IBN983026 ILI983026:ILJ983026 IVE983026:IVF983026 JFA983026:JFB983026 JOW983026:JOX983026 JYS983026:JYT983026 KIO983026:KIP983026 KSK983026:KSL983026 LCG983026:LCH983026 LMC983026:LMD983026 LVY983026:LVZ983026 MFU983026:MFV983026 MPQ983026:MPR983026 MZM983026:MZN983026 NJI983026:NJJ983026 NTE983026:NTF983026 ODA983026:ODB983026 OMW983026:OMX983026 OWS983026:OWT983026 PGO983026:PGP983026 PQK983026:PQL983026 QAG983026:QAH983026 QKC983026:QKD983026 QTY983026:QTZ983026 RDU983026:RDV983026 RNQ983026:RNR983026 RXM983026:RXN983026 SHI983026:SHJ983026 SRE983026:SRF983026 TBA983026:TBB983026 TKW983026:TKX983026 TUS983026:TUT983026 UEO983026:UEP983026 UOK983026:UOL983026 UYG983026:UYH983026 VIC983026:VID983026 VRY983026:VRZ983026 WBU983026:WBV983026 WLQ983026:WLR983026 WVM983026:WVN983026">
      <formula1>$D$118:$D$122</formula1>
    </dataValidation>
    <dataValidation type="list" allowBlank="1" showInputMessage="1" showErrorMessage="1" sqref="D16:E16 JA16:JB16 SW16:SX16 ACS16:ACT16 AMO16:AMP16 AWK16:AWL16 BGG16:BGH16 BQC16:BQD16 BZY16:BZZ16 CJU16:CJV16 CTQ16:CTR16 DDM16:DDN16 DNI16:DNJ16 DXE16:DXF16 EHA16:EHB16 EQW16:EQX16 FAS16:FAT16 FKO16:FKP16 FUK16:FUL16 GEG16:GEH16 GOC16:GOD16 GXY16:GXZ16 HHU16:HHV16 HRQ16:HRR16 IBM16:IBN16 ILI16:ILJ16 IVE16:IVF16 JFA16:JFB16 JOW16:JOX16 JYS16:JYT16 KIO16:KIP16 KSK16:KSL16 LCG16:LCH16 LMC16:LMD16 LVY16:LVZ16 MFU16:MFV16 MPQ16:MPR16 MZM16:MZN16 NJI16:NJJ16 NTE16:NTF16 ODA16:ODB16 OMW16:OMX16 OWS16:OWT16 PGO16:PGP16 PQK16:PQL16 QAG16:QAH16 QKC16:QKD16 QTY16:QTZ16 RDU16:RDV16 RNQ16:RNR16 RXM16:RXN16 SHI16:SHJ16 SRE16:SRF16 TBA16:TBB16 TKW16:TKX16 TUS16:TUT16 UEO16:UEP16 UOK16:UOL16 UYG16:UYH16 VIC16:VID16 VRY16:VRZ16 WBU16:WBV16 WLQ16:WLR16 WVM16:WVN16 D65524:E65524 JA65524:JB65524 SW65524:SX65524 ACS65524:ACT65524 AMO65524:AMP65524 AWK65524:AWL65524 BGG65524:BGH65524 BQC65524:BQD65524 BZY65524:BZZ65524 CJU65524:CJV65524 CTQ65524:CTR65524 DDM65524:DDN65524 DNI65524:DNJ65524 DXE65524:DXF65524 EHA65524:EHB65524 EQW65524:EQX65524 FAS65524:FAT65524 FKO65524:FKP65524 FUK65524:FUL65524 GEG65524:GEH65524 GOC65524:GOD65524 GXY65524:GXZ65524 HHU65524:HHV65524 HRQ65524:HRR65524 IBM65524:IBN65524 ILI65524:ILJ65524 IVE65524:IVF65524 JFA65524:JFB65524 JOW65524:JOX65524 JYS65524:JYT65524 KIO65524:KIP65524 KSK65524:KSL65524 LCG65524:LCH65524 LMC65524:LMD65524 LVY65524:LVZ65524 MFU65524:MFV65524 MPQ65524:MPR65524 MZM65524:MZN65524 NJI65524:NJJ65524 NTE65524:NTF65524 ODA65524:ODB65524 OMW65524:OMX65524 OWS65524:OWT65524 PGO65524:PGP65524 PQK65524:PQL65524 QAG65524:QAH65524 QKC65524:QKD65524 QTY65524:QTZ65524 RDU65524:RDV65524 RNQ65524:RNR65524 RXM65524:RXN65524 SHI65524:SHJ65524 SRE65524:SRF65524 TBA65524:TBB65524 TKW65524:TKX65524 TUS65524:TUT65524 UEO65524:UEP65524 UOK65524:UOL65524 UYG65524:UYH65524 VIC65524:VID65524 VRY65524:VRZ65524 WBU65524:WBV65524 WLQ65524:WLR65524 WVM65524:WVN65524 D131060:E131060 JA131060:JB131060 SW131060:SX131060 ACS131060:ACT131060 AMO131060:AMP131060 AWK131060:AWL131060 BGG131060:BGH131060 BQC131060:BQD131060 BZY131060:BZZ131060 CJU131060:CJV131060 CTQ131060:CTR131060 DDM131060:DDN131060 DNI131060:DNJ131060 DXE131060:DXF131060 EHA131060:EHB131060 EQW131060:EQX131060 FAS131060:FAT131060 FKO131060:FKP131060 FUK131060:FUL131060 GEG131060:GEH131060 GOC131060:GOD131060 GXY131060:GXZ131060 HHU131060:HHV131060 HRQ131060:HRR131060 IBM131060:IBN131060 ILI131060:ILJ131060 IVE131060:IVF131060 JFA131060:JFB131060 JOW131060:JOX131060 JYS131060:JYT131060 KIO131060:KIP131060 KSK131060:KSL131060 LCG131060:LCH131060 LMC131060:LMD131060 LVY131060:LVZ131060 MFU131060:MFV131060 MPQ131060:MPR131060 MZM131060:MZN131060 NJI131060:NJJ131060 NTE131060:NTF131060 ODA131060:ODB131060 OMW131060:OMX131060 OWS131060:OWT131060 PGO131060:PGP131060 PQK131060:PQL131060 QAG131060:QAH131060 QKC131060:QKD131060 QTY131060:QTZ131060 RDU131060:RDV131060 RNQ131060:RNR131060 RXM131060:RXN131060 SHI131060:SHJ131060 SRE131060:SRF131060 TBA131060:TBB131060 TKW131060:TKX131060 TUS131060:TUT131060 UEO131060:UEP131060 UOK131060:UOL131060 UYG131060:UYH131060 VIC131060:VID131060 VRY131060:VRZ131060 WBU131060:WBV131060 WLQ131060:WLR131060 WVM131060:WVN131060 D196596:E196596 JA196596:JB196596 SW196596:SX196596 ACS196596:ACT196596 AMO196596:AMP196596 AWK196596:AWL196596 BGG196596:BGH196596 BQC196596:BQD196596 BZY196596:BZZ196596 CJU196596:CJV196596 CTQ196596:CTR196596 DDM196596:DDN196596 DNI196596:DNJ196596 DXE196596:DXF196596 EHA196596:EHB196596 EQW196596:EQX196596 FAS196596:FAT196596 FKO196596:FKP196596 FUK196596:FUL196596 GEG196596:GEH196596 GOC196596:GOD196596 GXY196596:GXZ196596 HHU196596:HHV196596 HRQ196596:HRR196596 IBM196596:IBN196596 ILI196596:ILJ196596 IVE196596:IVF196596 JFA196596:JFB196596 JOW196596:JOX196596 JYS196596:JYT196596 KIO196596:KIP196596 KSK196596:KSL196596 LCG196596:LCH196596 LMC196596:LMD196596 LVY196596:LVZ196596 MFU196596:MFV196596 MPQ196596:MPR196596 MZM196596:MZN196596 NJI196596:NJJ196596 NTE196596:NTF196596 ODA196596:ODB196596 OMW196596:OMX196596 OWS196596:OWT196596 PGO196596:PGP196596 PQK196596:PQL196596 QAG196596:QAH196596 QKC196596:QKD196596 QTY196596:QTZ196596 RDU196596:RDV196596 RNQ196596:RNR196596 RXM196596:RXN196596 SHI196596:SHJ196596 SRE196596:SRF196596 TBA196596:TBB196596 TKW196596:TKX196596 TUS196596:TUT196596 UEO196596:UEP196596 UOK196596:UOL196596 UYG196596:UYH196596 VIC196596:VID196596 VRY196596:VRZ196596 WBU196596:WBV196596 WLQ196596:WLR196596 WVM196596:WVN196596 D262132:E262132 JA262132:JB262132 SW262132:SX262132 ACS262132:ACT262132 AMO262132:AMP262132 AWK262132:AWL262132 BGG262132:BGH262132 BQC262132:BQD262132 BZY262132:BZZ262132 CJU262132:CJV262132 CTQ262132:CTR262132 DDM262132:DDN262132 DNI262132:DNJ262132 DXE262132:DXF262132 EHA262132:EHB262132 EQW262132:EQX262132 FAS262132:FAT262132 FKO262132:FKP262132 FUK262132:FUL262132 GEG262132:GEH262132 GOC262132:GOD262132 GXY262132:GXZ262132 HHU262132:HHV262132 HRQ262132:HRR262132 IBM262132:IBN262132 ILI262132:ILJ262132 IVE262132:IVF262132 JFA262132:JFB262132 JOW262132:JOX262132 JYS262132:JYT262132 KIO262132:KIP262132 KSK262132:KSL262132 LCG262132:LCH262132 LMC262132:LMD262132 LVY262132:LVZ262132 MFU262132:MFV262132 MPQ262132:MPR262132 MZM262132:MZN262132 NJI262132:NJJ262132 NTE262132:NTF262132 ODA262132:ODB262132 OMW262132:OMX262132 OWS262132:OWT262132 PGO262132:PGP262132 PQK262132:PQL262132 QAG262132:QAH262132 QKC262132:QKD262132 QTY262132:QTZ262132 RDU262132:RDV262132 RNQ262132:RNR262132 RXM262132:RXN262132 SHI262132:SHJ262132 SRE262132:SRF262132 TBA262132:TBB262132 TKW262132:TKX262132 TUS262132:TUT262132 UEO262132:UEP262132 UOK262132:UOL262132 UYG262132:UYH262132 VIC262132:VID262132 VRY262132:VRZ262132 WBU262132:WBV262132 WLQ262132:WLR262132 WVM262132:WVN262132 D327668:E327668 JA327668:JB327668 SW327668:SX327668 ACS327668:ACT327668 AMO327668:AMP327668 AWK327668:AWL327668 BGG327668:BGH327668 BQC327668:BQD327668 BZY327668:BZZ327668 CJU327668:CJV327668 CTQ327668:CTR327668 DDM327668:DDN327668 DNI327668:DNJ327668 DXE327668:DXF327668 EHA327668:EHB327668 EQW327668:EQX327668 FAS327668:FAT327668 FKO327668:FKP327668 FUK327668:FUL327668 GEG327668:GEH327668 GOC327668:GOD327668 GXY327668:GXZ327668 HHU327668:HHV327668 HRQ327668:HRR327668 IBM327668:IBN327668 ILI327668:ILJ327668 IVE327668:IVF327668 JFA327668:JFB327668 JOW327668:JOX327668 JYS327668:JYT327668 KIO327668:KIP327668 KSK327668:KSL327668 LCG327668:LCH327668 LMC327668:LMD327668 LVY327668:LVZ327668 MFU327668:MFV327668 MPQ327668:MPR327668 MZM327668:MZN327668 NJI327668:NJJ327668 NTE327668:NTF327668 ODA327668:ODB327668 OMW327668:OMX327668 OWS327668:OWT327668 PGO327668:PGP327668 PQK327668:PQL327668 QAG327668:QAH327668 QKC327668:QKD327668 QTY327668:QTZ327668 RDU327668:RDV327668 RNQ327668:RNR327668 RXM327668:RXN327668 SHI327668:SHJ327668 SRE327668:SRF327668 TBA327668:TBB327668 TKW327668:TKX327668 TUS327668:TUT327668 UEO327668:UEP327668 UOK327668:UOL327668 UYG327668:UYH327668 VIC327668:VID327668 VRY327668:VRZ327668 WBU327668:WBV327668 WLQ327668:WLR327668 WVM327668:WVN327668 D393204:E393204 JA393204:JB393204 SW393204:SX393204 ACS393204:ACT393204 AMO393204:AMP393204 AWK393204:AWL393204 BGG393204:BGH393204 BQC393204:BQD393204 BZY393204:BZZ393204 CJU393204:CJV393204 CTQ393204:CTR393204 DDM393204:DDN393204 DNI393204:DNJ393204 DXE393204:DXF393204 EHA393204:EHB393204 EQW393204:EQX393204 FAS393204:FAT393204 FKO393204:FKP393204 FUK393204:FUL393204 GEG393204:GEH393204 GOC393204:GOD393204 GXY393204:GXZ393204 HHU393204:HHV393204 HRQ393204:HRR393204 IBM393204:IBN393204 ILI393204:ILJ393204 IVE393204:IVF393204 JFA393204:JFB393204 JOW393204:JOX393204 JYS393204:JYT393204 KIO393204:KIP393204 KSK393204:KSL393204 LCG393204:LCH393204 LMC393204:LMD393204 LVY393204:LVZ393204 MFU393204:MFV393204 MPQ393204:MPR393204 MZM393204:MZN393204 NJI393204:NJJ393204 NTE393204:NTF393204 ODA393204:ODB393204 OMW393204:OMX393204 OWS393204:OWT393204 PGO393204:PGP393204 PQK393204:PQL393204 QAG393204:QAH393204 QKC393204:QKD393204 QTY393204:QTZ393204 RDU393204:RDV393204 RNQ393204:RNR393204 RXM393204:RXN393204 SHI393204:SHJ393204 SRE393204:SRF393204 TBA393204:TBB393204 TKW393204:TKX393204 TUS393204:TUT393204 UEO393204:UEP393204 UOK393204:UOL393204 UYG393204:UYH393204 VIC393204:VID393204 VRY393204:VRZ393204 WBU393204:WBV393204 WLQ393204:WLR393204 WVM393204:WVN393204 D458740:E458740 JA458740:JB458740 SW458740:SX458740 ACS458740:ACT458740 AMO458740:AMP458740 AWK458740:AWL458740 BGG458740:BGH458740 BQC458740:BQD458740 BZY458740:BZZ458740 CJU458740:CJV458740 CTQ458740:CTR458740 DDM458740:DDN458740 DNI458740:DNJ458740 DXE458740:DXF458740 EHA458740:EHB458740 EQW458740:EQX458740 FAS458740:FAT458740 FKO458740:FKP458740 FUK458740:FUL458740 GEG458740:GEH458740 GOC458740:GOD458740 GXY458740:GXZ458740 HHU458740:HHV458740 HRQ458740:HRR458740 IBM458740:IBN458740 ILI458740:ILJ458740 IVE458740:IVF458740 JFA458740:JFB458740 JOW458740:JOX458740 JYS458740:JYT458740 KIO458740:KIP458740 KSK458740:KSL458740 LCG458740:LCH458740 LMC458740:LMD458740 LVY458740:LVZ458740 MFU458740:MFV458740 MPQ458740:MPR458740 MZM458740:MZN458740 NJI458740:NJJ458740 NTE458740:NTF458740 ODA458740:ODB458740 OMW458740:OMX458740 OWS458740:OWT458740 PGO458740:PGP458740 PQK458740:PQL458740 QAG458740:QAH458740 QKC458740:QKD458740 QTY458740:QTZ458740 RDU458740:RDV458740 RNQ458740:RNR458740 RXM458740:RXN458740 SHI458740:SHJ458740 SRE458740:SRF458740 TBA458740:TBB458740 TKW458740:TKX458740 TUS458740:TUT458740 UEO458740:UEP458740 UOK458740:UOL458740 UYG458740:UYH458740 VIC458740:VID458740 VRY458740:VRZ458740 WBU458740:WBV458740 WLQ458740:WLR458740 WVM458740:WVN458740 D524276:E524276 JA524276:JB524276 SW524276:SX524276 ACS524276:ACT524276 AMO524276:AMP524276 AWK524276:AWL524276 BGG524276:BGH524276 BQC524276:BQD524276 BZY524276:BZZ524276 CJU524276:CJV524276 CTQ524276:CTR524276 DDM524276:DDN524276 DNI524276:DNJ524276 DXE524276:DXF524276 EHA524276:EHB524276 EQW524276:EQX524276 FAS524276:FAT524276 FKO524276:FKP524276 FUK524276:FUL524276 GEG524276:GEH524276 GOC524276:GOD524276 GXY524276:GXZ524276 HHU524276:HHV524276 HRQ524276:HRR524276 IBM524276:IBN524276 ILI524276:ILJ524276 IVE524276:IVF524276 JFA524276:JFB524276 JOW524276:JOX524276 JYS524276:JYT524276 KIO524276:KIP524276 KSK524276:KSL524276 LCG524276:LCH524276 LMC524276:LMD524276 LVY524276:LVZ524276 MFU524276:MFV524276 MPQ524276:MPR524276 MZM524276:MZN524276 NJI524276:NJJ524276 NTE524276:NTF524276 ODA524276:ODB524276 OMW524276:OMX524276 OWS524276:OWT524276 PGO524276:PGP524276 PQK524276:PQL524276 QAG524276:QAH524276 QKC524276:QKD524276 QTY524276:QTZ524276 RDU524276:RDV524276 RNQ524276:RNR524276 RXM524276:RXN524276 SHI524276:SHJ524276 SRE524276:SRF524276 TBA524276:TBB524276 TKW524276:TKX524276 TUS524276:TUT524276 UEO524276:UEP524276 UOK524276:UOL524276 UYG524276:UYH524276 VIC524276:VID524276 VRY524276:VRZ524276 WBU524276:WBV524276 WLQ524276:WLR524276 WVM524276:WVN524276 D589812:E589812 JA589812:JB589812 SW589812:SX589812 ACS589812:ACT589812 AMO589812:AMP589812 AWK589812:AWL589812 BGG589812:BGH589812 BQC589812:BQD589812 BZY589812:BZZ589812 CJU589812:CJV589812 CTQ589812:CTR589812 DDM589812:DDN589812 DNI589812:DNJ589812 DXE589812:DXF589812 EHA589812:EHB589812 EQW589812:EQX589812 FAS589812:FAT589812 FKO589812:FKP589812 FUK589812:FUL589812 GEG589812:GEH589812 GOC589812:GOD589812 GXY589812:GXZ589812 HHU589812:HHV589812 HRQ589812:HRR589812 IBM589812:IBN589812 ILI589812:ILJ589812 IVE589812:IVF589812 JFA589812:JFB589812 JOW589812:JOX589812 JYS589812:JYT589812 KIO589812:KIP589812 KSK589812:KSL589812 LCG589812:LCH589812 LMC589812:LMD589812 LVY589812:LVZ589812 MFU589812:MFV589812 MPQ589812:MPR589812 MZM589812:MZN589812 NJI589812:NJJ589812 NTE589812:NTF589812 ODA589812:ODB589812 OMW589812:OMX589812 OWS589812:OWT589812 PGO589812:PGP589812 PQK589812:PQL589812 QAG589812:QAH589812 QKC589812:QKD589812 QTY589812:QTZ589812 RDU589812:RDV589812 RNQ589812:RNR589812 RXM589812:RXN589812 SHI589812:SHJ589812 SRE589812:SRF589812 TBA589812:TBB589812 TKW589812:TKX589812 TUS589812:TUT589812 UEO589812:UEP589812 UOK589812:UOL589812 UYG589812:UYH589812 VIC589812:VID589812 VRY589812:VRZ589812 WBU589812:WBV589812 WLQ589812:WLR589812 WVM589812:WVN589812 D655348:E655348 JA655348:JB655348 SW655348:SX655348 ACS655348:ACT655348 AMO655348:AMP655348 AWK655348:AWL655348 BGG655348:BGH655348 BQC655348:BQD655348 BZY655348:BZZ655348 CJU655348:CJV655348 CTQ655348:CTR655348 DDM655348:DDN655348 DNI655348:DNJ655348 DXE655348:DXF655348 EHA655348:EHB655348 EQW655348:EQX655348 FAS655348:FAT655348 FKO655348:FKP655348 FUK655348:FUL655348 GEG655348:GEH655348 GOC655348:GOD655348 GXY655348:GXZ655348 HHU655348:HHV655348 HRQ655348:HRR655348 IBM655348:IBN655348 ILI655348:ILJ655348 IVE655348:IVF655348 JFA655348:JFB655348 JOW655348:JOX655348 JYS655348:JYT655348 KIO655348:KIP655348 KSK655348:KSL655348 LCG655348:LCH655348 LMC655348:LMD655348 LVY655348:LVZ655348 MFU655348:MFV655348 MPQ655348:MPR655348 MZM655348:MZN655348 NJI655348:NJJ655348 NTE655348:NTF655348 ODA655348:ODB655348 OMW655348:OMX655348 OWS655348:OWT655348 PGO655348:PGP655348 PQK655348:PQL655348 QAG655348:QAH655348 QKC655348:QKD655348 QTY655348:QTZ655348 RDU655348:RDV655348 RNQ655348:RNR655348 RXM655348:RXN655348 SHI655348:SHJ655348 SRE655348:SRF655348 TBA655348:TBB655348 TKW655348:TKX655348 TUS655348:TUT655348 UEO655348:UEP655348 UOK655348:UOL655348 UYG655348:UYH655348 VIC655348:VID655348 VRY655348:VRZ655348 WBU655348:WBV655348 WLQ655348:WLR655348 WVM655348:WVN655348 D720884:E720884 JA720884:JB720884 SW720884:SX720884 ACS720884:ACT720884 AMO720884:AMP720884 AWK720884:AWL720884 BGG720884:BGH720884 BQC720884:BQD720884 BZY720884:BZZ720884 CJU720884:CJV720884 CTQ720884:CTR720884 DDM720884:DDN720884 DNI720884:DNJ720884 DXE720884:DXF720884 EHA720884:EHB720884 EQW720884:EQX720884 FAS720884:FAT720884 FKO720884:FKP720884 FUK720884:FUL720884 GEG720884:GEH720884 GOC720884:GOD720884 GXY720884:GXZ720884 HHU720884:HHV720884 HRQ720884:HRR720884 IBM720884:IBN720884 ILI720884:ILJ720884 IVE720884:IVF720884 JFA720884:JFB720884 JOW720884:JOX720884 JYS720884:JYT720884 KIO720884:KIP720884 KSK720884:KSL720884 LCG720884:LCH720884 LMC720884:LMD720884 LVY720884:LVZ720884 MFU720884:MFV720884 MPQ720884:MPR720884 MZM720884:MZN720884 NJI720884:NJJ720884 NTE720884:NTF720884 ODA720884:ODB720884 OMW720884:OMX720884 OWS720884:OWT720884 PGO720884:PGP720884 PQK720884:PQL720884 QAG720884:QAH720884 QKC720884:QKD720884 QTY720884:QTZ720884 RDU720884:RDV720884 RNQ720884:RNR720884 RXM720884:RXN720884 SHI720884:SHJ720884 SRE720884:SRF720884 TBA720884:TBB720884 TKW720884:TKX720884 TUS720884:TUT720884 UEO720884:UEP720884 UOK720884:UOL720884 UYG720884:UYH720884 VIC720884:VID720884 VRY720884:VRZ720884 WBU720884:WBV720884 WLQ720884:WLR720884 WVM720884:WVN720884 D786420:E786420 JA786420:JB786420 SW786420:SX786420 ACS786420:ACT786420 AMO786420:AMP786420 AWK786420:AWL786420 BGG786420:BGH786420 BQC786420:BQD786420 BZY786420:BZZ786420 CJU786420:CJV786420 CTQ786420:CTR786420 DDM786420:DDN786420 DNI786420:DNJ786420 DXE786420:DXF786420 EHA786420:EHB786420 EQW786420:EQX786420 FAS786420:FAT786420 FKO786420:FKP786420 FUK786420:FUL786420 GEG786420:GEH786420 GOC786420:GOD786420 GXY786420:GXZ786420 HHU786420:HHV786420 HRQ786420:HRR786420 IBM786420:IBN786420 ILI786420:ILJ786420 IVE786420:IVF786420 JFA786420:JFB786420 JOW786420:JOX786420 JYS786420:JYT786420 KIO786420:KIP786420 KSK786420:KSL786420 LCG786420:LCH786420 LMC786420:LMD786420 LVY786420:LVZ786420 MFU786420:MFV786420 MPQ786420:MPR786420 MZM786420:MZN786420 NJI786420:NJJ786420 NTE786420:NTF786420 ODA786420:ODB786420 OMW786420:OMX786420 OWS786420:OWT786420 PGO786420:PGP786420 PQK786420:PQL786420 QAG786420:QAH786420 QKC786420:QKD786420 QTY786420:QTZ786420 RDU786420:RDV786420 RNQ786420:RNR786420 RXM786420:RXN786420 SHI786420:SHJ786420 SRE786420:SRF786420 TBA786420:TBB786420 TKW786420:TKX786420 TUS786420:TUT786420 UEO786420:UEP786420 UOK786420:UOL786420 UYG786420:UYH786420 VIC786420:VID786420 VRY786420:VRZ786420 WBU786420:WBV786420 WLQ786420:WLR786420 WVM786420:WVN786420 D851956:E851956 JA851956:JB851956 SW851956:SX851956 ACS851956:ACT851956 AMO851956:AMP851956 AWK851956:AWL851956 BGG851956:BGH851956 BQC851956:BQD851956 BZY851956:BZZ851956 CJU851956:CJV851956 CTQ851956:CTR851956 DDM851956:DDN851956 DNI851956:DNJ851956 DXE851956:DXF851956 EHA851956:EHB851956 EQW851956:EQX851956 FAS851956:FAT851956 FKO851956:FKP851956 FUK851956:FUL851956 GEG851956:GEH851956 GOC851956:GOD851956 GXY851956:GXZ851956 HHU851956:HHV851956 HRQ851956:HRR851956 IBM851956:IBN851956 ILI851956:ILJ851956 IVE851956:IVF851956 JFA851956:JFB851956 JOW851956:JOX851956 JYS851956:JYT851956 KIO851956:KIP851956 KSK851956:KSL851956 LCG851956:LCH851956 LMC851956:LMD851956 LVY851956:LVZ851956 MFU851956:MFV851956 MPQ851956:MPR851956 MZM851956:MZN851956 NJI851956:NJJ851956 NTE851956:NTF851956 ODA851956:ODB851956 OMW851956:OMX851956 OWS851956:OWT851956 PGO851956:PGP851956 PQK851956:PQL851956 QAG851956:QAH851956 QKC851956:QKD851956 QTY851956:QTZ851956 RDU851956:RDV851956 RNQ851956:RNR851956 RXM851956:RXN851956 SHI851956:SHJ851956 SRE851956:SRF851956 TBA851956:TBB851956 TKW851956:TKX851956 TUS851956:TUT851956 UEO851956:UEP851956 UOK851956:UOL851956 UYG851956:UYH851956 VIC851956:VID851956 VRY851956:VRZ851956 WBU851956:WBV851956 WLQ851956:WLR851956 WVM851956:WVN851956 D917492:E917492 JA917492:JB917492 SW917492:SX917492 ACS917492:ACT917492 AMO917492:AMP917492 AWK917492:AWL917492 BGG917492:BGH917492 BQC917492:BQD917492 BZY917492:BZZ917492 CJU917492:CJV917492 CTQ917492:CTR917492 DDM917492:DDN917492 DNI917492:DNJ917492 DXE917492:DXF917492 EHA917492:EHB917492 EQW917492:EQX917492 FAS917492:FAT917492 FKO917492:FKP917492 FUK917492:FUL917492 GEG917492:GEH917492 GOC917492:GOD917492 GXY917492:GXZ917492 HHU917492:HHV917492 HRQ917492:HRR917492 IBM917492:IBN917492 ILI917492:ILJ917492 IVE917492:IVF917492 JFA917492:JFB917492 JOW917492:JOX917492 JYS917492:JYT917492 KIO917492:KIP917492 KSK917492:KSL917492 LCG917492:LCH917492 LMC917492:LMD917492 LVY917492:LVZ917492 MFU917492:MFV917492 MPQ917492:MPR917492 MZM917492:MZN917492 NJI917492:NJJ917492 NTE917492:NTF917492 ODA917492:ODB917492 OMW917492:OMX917492 OWS917492:OWT917492 PGO917492:PGP917492 PQK917492:PQL917492 QAG917492:QAH917492 QKC917492:QKD917492 QTY917492:QTZ917492 RDU917492:RDV917492 RNQ917492:RNR917492 RXM917492:RXN917492 SHI917492:SHJ917492 SRE917492:SRF917492 TBA917492:TBB917492 TKW917492:TKX917492 TUS917492:TUT917492 UEO917492:UEP917492 UOK917492:UOL917492 UYG917492:UYH917492 VIC917492:VID917492 VRY917492:VRZ917492 WBU917492:WBV917492 WLQ917492:WLR917492 WVM917492:WVN917492 D983028:E983028 JA983028:JB983028 SW983028:SX983028 ACS983028:ACT983028 AMO983028:AMP983028 AWK983028:AWL983028 BGG983028:BGH983028 BQC983028:BQD983028 BZY983028:BZZ983028 CJU983028:CJV983028 CTQ983028:CTR983028 DDM983028:DDN983028 DNI983028:DNJ983028 DXE983028:DXF983028 EHA983028:EHB983028 EQW983028:EQX983028 FAS983028:FAT983028 FKO983028:FKP983028 FUK983028:FUL983028 GEG983028:GEH983028 GOC983028:GOD983028 GXY983028:GXZ983028 HHU983028:HHV983028 HRQ983028:HRR983028 IBM983028:IBN983028 ILI983028:ILJ983028 IVE983028:IVF983028 JFA983028:JFB983028 JOW983028:JOX983028 JYS983028:JYT983028 KIO983028:KIP983028 KSK983028:KSL983028 LCG983028:LCH983028 LMC983028:LMD983028 LVY983028:LVZ983028 MFU983028:MFV983028 MPQ983028:MPR983028 MZM983028:MZN983028 NJI983028:NJJ983028 NTE983028:NTF983028 ODA983028:ODB983028 OMW983028:OMX983028 OWS983028:OWT983028 PGO983028:PGP983028 PQK983028:PQL983028 QAG983028:QAH983028 QKC983028:QKD983028 QTY983028:QTZ983028 RDU983028:RDV983028 RNQ983028:RNR983028 RXM983028:RXN983028 SHI983028:SHJ983028 SRE983028:SRF983028 TBA983028:TBB983028 TKW983028:TKX983028 TUS983028:TUT983028 UEO983028:UEP983028 UOK983028:UOL983028 UYG983028:UYH983028 VIC983028:VID983028 VRY983028:VRZ983028 WBU983028:WBV983028 WLQ983028:WLR983028 WVM983028:WVN983028">
      <formula1>$E$118:$E$123</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49" r:id="rId4" name="Process">
          <controlPr defaultSize="0" autoFill="0" autoLine="0" r:id="rId5">
            <anchor moveWithCells="1">
              <from>
                <xdr:col>3</xdr:col>
                <xdr:colOff>57150</xdr:colOff>
                <xdr:row>16</xdr:row>
                <xdr:rowOff>47625</xdr:rowOff>
              </from>
              <to>
                <xdr:col>3</xdr:col>
                <xdr:colOff>781050</xdr:colOff>
                <xdr:row>16</xdr:row>
                <xdr:rowOff>257175</xdr:rowOff>
              </to>
            </anchor>
          </controlPr>
        </control>
      </mc:Choice>
      <mc:Fallback>
        <control shapeId="2049" r:id="rId4" name="Process"/>
      </mc:Fallback>
    </mc:AlternateContent>
    <mc:AlternateContent xmlns:mc="http://schemas.openxmlformats.org/markup-compatibility/2006">
      <mc:Choice Requires="x14">
        <control shapeId="2050" r:id="rId6" name="CheckBox1">
          <controlPr defaultSize="0" autoFill="0" autoLine="0" r:id="rId7">
            <anchor moveWithCells="1">
              <from>
                <xdr:col>3</xdr:col>
                <xdr:colOff>942975</xdr:colOff>
                <xdr:row>16</xdr:row>
                <xdr:rowOff>47625</xdr:rowOff>
              </from>
              <to>
                <xdr:col>3</xdr:col>
                <xdr:colOff>1819275</xdr:colOff>
                <xdr:row>16</xdr:row>
                <xdr:rowOff>257175</xdr:rowOff>
              </to>
            </anchor>
          </controlPr>
        </control>
      </mc:Choice>
      <mc:Fallback>
        <control shapeId="2050" r:id="rId6" name="CheckBox1"/>
      </mc:Fallback>
    </mc:AlternateContent>
    <mc:AlternateContent xmlns:mc="http://schemas.openxmlformats.org/markup-compatibility/2006">
      <mc:Choice Requires="x14">
        <control shapeId="2051" r:id="rId8" name="CheckBox2">
          <controlPr defaultSize="0" autoFill="0" autoLine="0" r:id="rId9">
            <anchor moveWithCells="1">
              <from>
                <xdr:col>3</xdr:col>
                <xdr:colOff>1981200</xdr:colOff>
                <xdr:row>16</xdr:row>
                <xdr:rowOff>47625</xdr:rowOff>
              </from>
              <to>
                <xdr:col>3</xdr:col>
                <xdr:colOff>2933700</xdr:colOff>
                <xdr:row>16</xdr:row>
                <xdr:rowOff>257175</xdr:rowOff>
              </to>
            </anchor>
          </controlPr>
        </control>
      </mc:Choice>
      <mc:Fallback>
        <control shapeId="2051" r:id="rId8" name="CheckBox2"/>
      </mc:Fallback>
    </mc:AlternateContent>
    <mc:AlternateContent xmlns:mc="http://schemas.openxmlformats.org/markup-compatibility/2006">
      <mc:Choice Requires="x14">
        <control shapeId="2052" r:id="rId10" name="CheckBox3">
          <controlPr defaultSize="0" autoFill="0" autoLine="0" r:id="rId11">
            <anchor moveWithCells="1">
              <from>
                <xdr:col>3</xdr:col>
                <xdr:colOff>3095625</xdr:colOff>
                <xdr:row>16</xdr:row>
                <xdr:rowOff>47625</xdr:rowOff>
              </from>
              <to>
                <xdr:col>4</xdr:col>
                <xdr:colOff>209550</xdr:colOff>
                <xdr:row>16</xdr:row>
                <xdr:rowOff>257175</xdr:rowOff>
              </to>
            </anchor>
          </controlPr>
        </control>
      </mc:Choice>
      <mc:Fallback>
        <control shapeId="2052" r:id="rId10"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topLeftCell="A7" zoomScaleNormal="100" workbookViewId="0">
      <pane xSplit="1" topLeftCell="B1" activePane="topRight" state="frozen"/>
      <selection activeCell="D16" sqref="D16:M16"/>
      <selection pane="topRight" activeCell="B26" sqref="B26"/>
    </sheetView>
  </sheetViews>
  <sheetFormatPr defaultColWidth="36.85546875" defaultRowHeight="12.75" customHeight="1" x14ac:dyDescent="0.25"/>
  <cols>
    <col min="1" max="1" width="18.5703125" style="136" customWidth="1"/>
    <col min="2" max="10" width="31.42578125" style="135" customWidth="1"/>
    <col min="11" max="27" width="36.85546875" style="135" customWidth="1"/>
    <col min="28" max="28" width="37" style="135" customWidth="1"/>
    <col min="29" max="35" width="36.85546875" style="135" customWidth="1"/>
    <col min="36" max="44" width="36.85546875" style="136" customWidth="1"/>
    <col min="45" max="45" width="37.140625" style="136" customWidth="1"/>
    <col min="46" max="47" width="36.85546875" style="136" customWidth="1"/>
    <col min="48" max="48" width="36.5703125" style="136" customWidth="1"/>
    <col min="49" max="50" width="36.85546875" style="136" customWidth="1"/>
    <col min="51" max="51" width="36.5703125" style="136" customWidth="1"/>
    <col min="52" max="52" width="37" style="136" customWidth="1"/>
    <col min="53" max="71" width="36.85546875" style="136" customWidth="1"/>
    <col min="72" max="72" width="37" style="136" customWidth="1"/>
    <col min="73" max="90" width="36.85546875" style="136" customWidth="1"/>
    <col min="91" max="91" width="36.5703125" style="136" customWidth="1"/>
    <col min="92" max="104" width="36.85546875" style="136" customWidth="1"/>
    <col min="105" max="105" width="36.5703125" style="136" customWidth="1"/>
    <col min="106" max="108" width="36.85546875" style="136" customWidth="1"/>
    <col min="109" max="109" width="36.5703125" style="136" customWidth="1"/>
    <col min="110" max="117" width="36.85546875" style="136" customWidth="1"/>
    <col min="118" max="118" width="36.5703125" style="136" customWidth="1"/>
    <col min="119" max="256" width="36.85546875" style="136"/>
    <col min="257" max="257" width="18.5703125" style="136" customWidth="1"/>
    <col min="258" max="266" width="31.42578125" style="136" customWidth="1"/>
    <col min="267" max="283" width="36.85546875" style="136" customWidth="1"/>
    <col min="284" max="284" width="37" style="136" customWidth="1"/>
    <col min="285" max="300" width="36.85546875" style="136" customWidth="1"/>
    <col min="301" max="301" width="37.140625" style="136" customWidth="1"/>
    <col min="302" max="303" width="36.85546875" style="136" customWidth="1"/>
    <col min="304" max="304" width="36.5703125" style="136" customWidth="1"/>
    <col min="305" max="306" width="36.85546875" style="136" customWidth="1"/>
    <col min="307" max="307" width="36.5703125" style="136" customWidth="1"/>
    <col min="308" max="308" width="37" style="136" customWidth="1"/>
    <col min="309" max="327" width="36.85546875" style="136" customWidth="1"/>
    <col min="328" max="328" width="37" style="136" customWidth="1"/>
    <col min="329" max="346" width="36.85546875" style="136" customWidth="1"/>
    <col min="347" max="347" width="36.5703125" style="136" customWidth="1"/>
    <col min="348" max="360" width="36.85546875" style="136" customWidth="1"/>
    <col min="361" max="361" width="36.5703125" style="136" customWidth="1"/>
    <col min="362" max="364" width="36.85546875" style="136" customWidth="1"/>
    <col min="365" max="365" width="36.5703125" style="136" customWidth="1"/>
    <col min="366" max="373" width="36.85546875" style="136" customWidth="1"/>
    <col min="374" max="374" width="36.5703125" style="136" customWidth="1"/>
    <col min="375" max="512" width="36.85546875" style="136"/>
    <col min="513" max="513" width="18.5703125" style="136" customWidth="1"/>
    <col min="514" max="522" width="31.42578125" style="136" customWidth="1"/>
    <col min="523" max="539" width="36.85546875" style="136" customWidth="1"/>
    <col min="540" max="540" width="37" style="136" customWidth="1"/>
    <col min="541" max="556" width="36.85546875" style="136" customWidth="1"/>
    <col min="557" max="557" width="37.140625" style="136" customWidth="1"/>
    <col min="558" max="559" width="36.85546875" style="136" customWidth="1"/>
    <col min="560" max="560" width="36.5703125" style="136" customWidth="1"/>
    <col min="561" max="562" width="36.85546875" style="136" customWidth="1"/>
    <col min="563" max="563" width="36.5703125" style="136" customWidth="1"/>
    <col min="564" max="564" width="37" style="136" customWidth="1"/>
    <col min="565" max="583" width="36.85546875" style="136" customWidth="1"/>
    <col min="584" max="584" width="37" style="136" customWidth="1"/>
    <col min="585" max="602" width="36.85546875" style="136" customWidth="1"/>
    <col min="603" max="603" width="36.5703125" style="136" customWidth="1"/>
    <col min="604" max="616" width="36.85546875" style="136" customWidth="1"/>
    <col min="617" max="617" width="36.5703125" style="136" customWidth="1"/>
    <col min="618" max="620" width="36.85546875" style="136" customWidth="1"/>
    <col min="621" max="621" width="36.5703125" style="136" customWidth="1"/>
    <col min="622" max="629" width="36.85546875" style="136" customWidth="1"/>
    <col min="630" max="630" width="36.5703125" style="136" customWidth="1"/>
    <col min="631" max="768" width="36.85546875" style="136"/>
    <col min="769" max="769" width="18.5703125" style="136" customWidth="1"/>
    <col min="770" max="778" width="31.42578125" style="136" customWidth="1"/>
    <col min="779" max="795" width="36.85546875" style="136" customWidth="1"/>
    <col min="796" max="796" width="37" style="136" customWidth="1"/>
    <col min="797" max="812" width="36.85546875" style="136" customWidth="1"/>
    <col min="813" max="813" width="37.140625" style="136" customWidth="1"/>
    <col min="814" max="815" width="36.85546875" style="136" customWidth="1"/>
    <col min="816" max="816" width="36.5703125" style="136" customWidth="1"/>
    <col min="817" max="818" width="36.85546875" style="136" customWidth="1"/>
    <col min="819" max="819" width="36.5703125" style="136" customWidth="1"/>
    <col min="820" max="820" width="37" style="136" customWidth="1"/>
    <col min="821" max="839" width="36.85546875" style="136" customWidth="1"/>
    <col min="840" max="840" width="37" style="136" customWidth="1"/>
    <col min="841" max="858" width="36.85546875" style="136" customWidth="1"/>
    <col min="859" max="859" width="36.5703125" style="136" customWidth="1"/>
    <col min="860" max="872" width="36.85546875" style="136" customWidth="1"/>
    <col min="873" max="873" width="36.5703125" style="136" customWidth="1"/>
    <col min="874" max="876" width="36.85546875" style="136" customWidth="1"/>
    <col min="877" max="877" width="36.5703125" style="136" customWidth="1"/>
    <col min="878" max="885" width="36.85546875" style="136" customWidth="1"/>
    <col min="886" max="886" width="36.5703125" style="136" customWidth="1"/>
    <col min="887" max="1024" width="36.85546875" style="136"/>
    <col min="1025" max="1025" width="18.5703125" style="136" customWidth="1"/>
    <col min="1026" max="1034" width="31.42578125" style="136" customWidth="1"/>
    <col min="1035" max="1051" width="36.85546875" style="136" customWidth="1"/>
    <col min="1052" max="1052" width="37" style="136" customWidth="1"/>
    <col min="1053" max="1068" width="36.85546875" style="136" customWidth="1"/>
    <col min="1069" max="1069" width="37.140625" style="136" customWidth="1"/>
    <col min="1070" max="1071" width="36.85546875" style="136" customWidth="1"/>
    <col min="1072" max="1072" width="36.5703125" style="136" customWidth="1"/>
    <col min="1073" max="1074" width="36.85546875" style="136" customWidth="1"/>
    <col min="1075" max="1075" width="36.5703125" style="136" customWidth="1"/>
    <col min="1076" max="1076" width="37" style="136" customWidth="1"/>
    <col min="1077" max="1095" width="36.85546875" style="136" customWidth="1"/>
    <col min="1096" max="1096" width="37" style="136" customWidth="1"/>
    <col min="1097" max="1114" width="36.85546875" style="136" customWidth="1"/>
    <col min="1115" max="1115" width="36.5703125" style="136" customWidth="1"/>
    <col min="1116" max="1128" width="36.85546875" style="136" customWidth="1"/>
    <col min="1129" max="1129" width="36.5703125" style="136" customWidth="1"/>
    <col min="1130" max="1132" width="36.85546875" style="136" customWidth="1"/>
    <col min="1133" max="1133" width="36.5703125" style="136" customWidth="1"/>
    <col min="1134" max="1141" width="36.85546875" style="136" customWidth="1"/>
    <col min="1142" max="1142" width="36.5703125" style="136" customWidth="1"/>
    <col min="1143" max="1280" width="36.85546875" style="136"/>
    <col min="1281" max="1281" width="18.5703125" style="136" customWidth="1"/>
    <col min="1282" max="1290" width="31.42578125" style="136" customWidth="1"/>
    <col min="1291" max="1307" width="36.85546875" style="136" customWidth="1"/>
    <col min="1308" max="1308" width="37" style="136" customWidth="1"/>
    <col min="1309" max="1324" width="36.85546875" style="136" customWidth="1"/>
    <col min="1325" max="1325" width="37.140625" style="136" customWidth="1"/>
    <col min="1326" max="1327" width="36.85546875" style="136" customWidth="1"/>
    <col min="1328" max="1328" width="36.5703125" style="136" customWidth="1"/>
    <col min="1329" max="1330" width="36.85546875" style="136" customWidth="1"/>
    <col min="1331" max="1331" width="36.5703125" style="136" customWidth="1"/>
    <col min="1332" max="1332" width="37" style="136" customWidth="1"/>
    <col min="1333" max="1351" width="36.85546875" style="136" customWidth="1"/>
    <col min="1352" max="1352" width="37" style="136" customWidth="1"/>
    <col min="1353" max="1370" width="36.85546875" style="136" customWidth="1"/>
    <col min="1371" max="1371" width="36.5703125" style="136" customWidth="1"/>
    <col min="1372" max="1384" width="36.85546875" style="136" customWidth="1"/>
    <col min="1385" max="1385" width="36.5703125" style="136" customWidth="1"/>
    <col min="1386" max="1388" width="36.85546875" style="136" customWidth="1"/>
    <col min="1389" max="1389" width="36.5703125" style="136" customWidth="1"/>
    <col min="1390" max="1397" width="36.85546875" style="136" customWidth="1"/>
    <col min="1398" max="1398" width="36.5703125" style="136" customWidth="1"/>
    <col min="1399" max="1536" width="36.85546875" style="136"/>
    <col min="1537" max="1537" width="18.5703125" style="136" customWidth="1"/>
    <col min="1538" max="1546" width="31.42578125" style="136" customWidth="1"/>
    <col min="1547" max="1563" width="36.85546875" style="136" customWidth="1"/>
    <col min="1564" max="1564" width="37" style="136" customWidth="1"/>
    <col min="1565" max="1580" width="36.85546875" style="136" customWidth="1"/>
    <col min="1581" max="1581" width="37.140625" style="136" customWidth="1"/>
    <col min="1582" max="1583" width="36.85546875" style="136" customWidth="1"/>
    <col min="1584" max="1584" width="36.5703125" style="136" customWidth="1"/>
    <col min="1585" max="1586" width="36.85546875" style="136" customWidth="1"/>
    <col min="1587" max="1587" width="36.5703125" style="136" customWidth="1"/>
    <col min="1588" max="1588" width="37" style="136" customWidth="1"/>
    <col min="1589" max="1607" width="36.85546875" style="136" customWidth="1"/>
    <col min="1608" max="1608" width="37" style="136" customWidth="1"/>
    <col min="1609" max="1626" width="36.85546875" style="136" customWidth="1"/>
    <col min="1627" max="1627" width="36.5703125" style="136" customWidth="1"/>
    <col min="1628" max="1640" width="36.85546875" style="136" customWidth="1"/>
    <col min="1641" max="1641" width="36.5703125" style="136" customWidth="1"/>
    <col min="1642" max="1644" width="36.85546875" style="136" customWidth="1"/>
    <col min="1645" max="1645" width="36.5703125" style="136" customWidth="1"/>
    <col min="1646" max="1653" width="36.85546875" style="136" customWidth="1"/>
    <col min="1654" max="1654" width="36.5703125" style="136" customWidth="1"/>
    <col min="1655" max="1792" width="36.85546875" style="136"/>
    <col min="1793" max="1793" width="18.5703125" style="136" customWidth="1"/>
    <col min="1794" max="1802" width="31.42578125" style="136" customWidth="1"/>
    <col min="1803" max="1819" width="36.85546875" style="136" customWidth="1"/>
    <col min="1820" max="1820" width="37" style="136" customWidth="1"/>
    <col min="1821" max="1836" width="36.85546875" style="136" customWidth="1"/>
    <col min="1837" max="1837" width="37.140625" style="136" customWidth="1"/>
    <col min="1838" max="1839" width="36.85546875" style="136" customWidth="1"/>
    <col min="1840" max="1840" width="36.5703125" style="136" customWidth="1"/>
    <col min="1841" max="1842" width="36.85546875" style="136" customWidth="1"/>
    <col min="1843" max="1843" width="36.5703125" style="136" customWidth="1"/>
    <col min="1844" max="1844" width="37" style="136" customWidth="1"/>
    <col min="1845" max="1863" width="36.85546875" style="136" customWidth="1"/>
    <col min="1864" max="1864" width="37" style="136" customWidth="1"/>
    <col min="1865" max="1882" width="36.85546875" style="136" customWidth="1"/>
    <col min="1883" max="1883" width="36.5703125" style="136" customWidth="1"/>
    <col min="1884" max="1896" width="36.85546875" style="136" customWidth="1"/>
    <col min="1897" max="1897" width="36.5703125" style="136" customWidth="1"/>
    <col min="1898" max="1900" width="36.85546875" style="136" customWidth="1"/>
    <col min="1901" max="1901" width="36.5703125" style="136" customWidth="1"/>
    <col min="1902" max="1909" width="36.85546875" style="136" customWidth="1"/>
    <col min="1910" max="1910" width="36.5703125" style="136" customWidth="1"/>
    <col min="1911" max="2048" width="36.85546875" style="136"/>
    <col min="2049" max="2049" width="18.5703125" style="136" customWidth="1"/>
    <col min="2050" max="2058" width="31.42578125" style="136" customWidth="1"/>
    <col min="2059" max="2075" width="36.85546875" style="136" customWidth="1"/>
    <col min="2076" max="2076" width="37" style="136" customWidth="1"/>
    <col min="2077" max="2092" width="36.85546875" style="136" customWidth="1"/>
    <col min="2093" max="2093" width="37.140625" style="136" customWidth="1"/>
    <col min="2094" max="2095" width="36.85546875" style="136" customWidth="1"/>
    <col min="2096" max="2096" width="36.5703125" style="136" customWidth="1"/>
    <col min="2097" max="2098" width="36.85546875" style="136" customWidth="1"/>
    <col min="2099" max="2099" width="36.5703125" style="136" customWidth="1"/>
    <col min="2100" max="2100" width="37" style="136" customWidth="1"/>
    <col min="2101" max="2119" width="36.85546875" style="136" customWidth="1"/>
    <col min="2120" max="2120" width="37" style="136" customWidth="1"/>
    <col min="2121" max="2138" width="36.85546875" style="136" customWidth="1"/>
    <col min="2139" max="2139" width="36.5703125" style="136" customWidth="1"/>
    <col min="2140" max="2152" width="36.85546875" style="136" customWidth="1"/>
    <col min="2153" max="2153" width="36.5703125" style="136" customWidth="1"/>
    <col min="2154" max="2156" width="36.85546875" style="136" customWidth="1"/>
    <col min="2157" max="2157" width="36.5703125" style="136" customWidth="1"/>
    <col min="2158" max="2165" width="36.85546875" style="136" customWidth="1"/>
    <col min="2166" max="2166" width="36.5703125" style="136" customWidth="1"/>
    <col min="2167" max="2304" width="36.85546875" style="136"/>
    <col min="2305" max="2305" width="18.5703125" style="136" customWidth="1"/>
    <col min="2306" max="2314" width="31.42578125" style="136" customWidth="1"/>
    <col min="2315" max="2331" width="36.85546875" style="136" customWidth="1"/>
    <col min="2332" max="2332" width="37" style="136" customWidth="1"/>
    <col min="2333" max="2348" width="36.85546875" style="136" customWidth="1"/>
    <col min="2349" max="2349" width="37.140625" style="136" customWidth="1"/>
    <col min="2350" max="2351" width="36.85546875" style="136" customWidth="1"/>
    <col min="2352" max="2352" width="36.5703125" style="136" customWidth="1"/>
    <col min="2353" max="2354" width="36.85546875" style="136" customWidth="1"/>
    <col min="2355" max="2355" width="36.5703125" style="136" customWidth="1"/>
    <col min="2356" max="2356" width="37" style="136" customWidth="1"/>
    <col min="2357" max="2375" width="36.85546875" style="136" customWidth="1"/>
    <col min="2376" max="2376" width="37" style="136" customWidth="1"/>
    <col min="2377" max="2394" width="36.85546875" style="136" customWidth="1"/>
    <col min="2395" max="2395" width="36.5703125" style="136" customWidth="1"/>
    <col min="2396" max="2408" width="36.85546875" style="136" customWidth="1"/>
    <col min="2409" max="2409" width="36.5703125" style="136" customWidth="1"/>
    <col min="2410" max="2412" width="36.85546875" style="136" customWidth="1"/>
    <col min="2413" max="2413" width="36.5703125" style="136" customWidth="1"/>
    <col min="2414" max="2421" width="36.85546875" style="136" customWidth="1"/>
    <col min="2422" max="2422" width="36.5703125" style="136" customWidth="1"/>
    <col min="2423" max="2560" width="36.85546875" style="136"/>
    <col min="2561" max="2561" width="18.5703125" style="136" customWidth="1"/>
    <col min="2562" max="2570" width="31.42578125" style="136" customWidth="1"/>
    <col min="2571" max="2587" width="36.85546875" style="136" customWidth="1"/>
    <col min="2588" max="2588" width="37" style="136" customWidth="1"/>
    <col min="2589" max="2604" width="36.85546875" style="136" customWidth="1"/>
    <col min="2605" max="2605" width="37.140625" style="136" customWidth="1"/>
    <col min="2606" max="2607" width="36.85546875" style="136" customWidth="1"/>
    <col min="2608" max="2608" width="36.5703125" style="136" customWidth="1"/>
    <col min="2609" max="2610" width="36.85546875" style="136" customWidth="1"/>
    <col min="2611" max="2611" width="36.5703125" style="136" customWidth="1"/>
    <col min="2612" max="2612" width="37" style="136" customWidth="1"/>
    <col min="2613" max="2631" width="36.85546875" style="136" customWidth="1"/>
    <col min="2632" max="2632" width="37" style="136" customWidth="1"/>
    <col min="2633" max="2650" width="36.85546875" style="136" customWidth="1"/>
    <col min="2651" max="2651" width="36.5703125" style="136" customWidth="1"/>
    <col min="2652" max="2664" width="36.85546875" style="136" customWidth="1"/>
    <col min="2665" max="2665" width="36.5703125" style="136" customWidth="1"/>
    <col min="2666" max="2668" width="36.85546875" style="136" customWidth="1"/>
    <col min="2669" max="2669" width="36.5703125" style="136" customWidth="1"/>
    <col min="2670" max="2677" width="36.85546875" style="136" customWidth="1"/>
    <col min="2678" max="2678" width="36.5703125" style="136" customWidth="1"/>
    <col min="2679" max="2816" width="36.85546875" style="136"/>
    <col min="2817" max="2817" width="18.5703125" style="136" customWidth="1"/>
    <col min="2818" max="2826" width="31.42578125" style="136" customWidth="1"/>
    <col min="2827" max="2843" width="36.85546875" style="136" customWidth="1"/>
    <col min="2844" max="2844" width="37" style="136" customWidth="1"/>
    <col min="2845" max="2860" width="36.85546875" style="136" customWidth="1"/>
    <col min="2861" max="2861" width="37.140625" style="136" customWidth="1"/>
    <col min="2862" max="2863" width="36.85546875" style="136" customWidth="1"/>
    <col min="2864" max="2864" width="36.5703125" style="136" customWidth="1"/>
    <col min="2865" max="2866" width="36.85546875" style="136" customWidth="1"/>
    <col min="2867" max="2867" width="36.5703125" style="136" customWidth="1"/>
    <col min="2868" max="2868" width="37" style="136" customWidth="1"/>
    <col min="2869" max="2887" width="36.85546875" style="136" customWidth="1"/>
    <col min="2888" max="2888" width="37" style="136" customWidth="1"/>
    <col min="2889" max="2906" width="36.85546875" style="136" customWidth="1"/>
    <col min="2907" max="2907" width="36.5703125" style="136" customWidth="1"/>
    <col min="2908" max="2920" width="36.85546875" style="136" customWidth="1"/>
    <col min="2921" max="2921" width="36.5703125" style="136" customWidth="1"/>
    <col min="2922" max="2924" width="36.85546875" style="136" customWidth="1"/>
    <col min="2925" max="2925" width="36.5703125" style="136" customWidth="1"/>
    <col min="2926" max="2933" width="36.85546875" style="136" customWidth="1"/>
    <col min="2934" max="2934" width="36.5703125" style="136" customWidth="1"/>
    <col min="2935" max="3072" width="36.85546875" style="136"/>
    <col min="3073" max="3073" width="18.5703125" style="136" customWidth="1"/>
    <col min="3074" max="3082" width="31.42578125" style="136" customWidth="1"/>
    <col min="3083" max="3099" width="36.85546875" style="136" customWidth="1"/>
    <col min="3100" max="3100" width="37" style="136" customWidth="1"/>
    <col min="3101" max="3116" width="36.85546875" style="136" customWidth="1"/>
    <col min="3117" max="3117" width="37.140625" style="136" customWidth="1"/>
    <col min="3118" max="3119" width="36.85546875" style="136" customWidth="1"/>
    <col min="3120" max="3120" width="36.5703125" style="136" customWidth="1"/>
    <col min="3121" max="3122" width="36.85546875" style="136" customWidth="1"/>
    <col min="3123" max="3123" width="36.5703125" style="136" customWidth="1"/>
    <col min="3124" max="3124" width="37" style="136" customWidth="1"/>
    <col min="3125" max="3143" width="36.85546875" style="136" customWidth="1"/>
    <col min="3144" max="3144" width="37" style="136" customWidth="1"/>
    <col min="3145" max="3162" width="36.85546875" style="136" customWidth="1"/>
    <col min="3163" max="3163" width="36.5703125" style="136" customWidth="1"/>
    <col min="3164" max="3176" width="36.85546875" style="136" customWidth="1"/>
    <col min="3177" max="3177" width="36.5703125" style="136" customWidth="1"/>
    <col min="3178" max="3180" width="36.85546875" style="136" customWidth="1"/>
    <col min="3181" max="3181" width="36.5703125" style="136" customWidth="1"/>
    <col min="3182" max="3189" width="36.85546875" style="136" customWidth="1"/>
    <col min="3190" max="3190" width="36.5703125" style="136" customWidth="1"/>
    <col min="3191" max="3328" width="36.85546875" style="136"/>
    <col min="3329" max="3329" width="18.5703125" style="136" customWidth="1"/>
    <col min="3330" max="3338" width="31.42578125" style="136" customWidth="1"/>
    <col min="3339" max="3355" width="36.85546875" style="136" customWidth="1"/>
    <col min="3356" max="3356" width="37" style="136" customWidth="1"/>
    <col min="3357" max="3372" width="36.85546875" style="136" customWidth="1"/>
    <col min="3373" max="3373" width="37.140625" style="136" customWidth="1"/>
    <col min="3374" max="3375" width="36.85546875" style="136" customWidth="1"/>
    <col min="3376" max="3376" width="36.5703125" style="136" customWidth="1"/>
    <col min="3377" max="3378" width="36.85546875" style="136" customWidth="1"/>
    <col min="3379" max="3379" width="36.5703125" style="136" customWidth="1"/>
    <col min="3380" max="3380" width="37" style="136" customWidth="1"/>
    <col min="3381" max="3399" width="36.85546875" style="136" customWidth="1"/>
    <col min="3400" max="3400" width="37" style="136" customWidth="1"/>
    <col min="3401" max="3418" width="36.85546875" style="136" customWidth="1"/>
    <col min="3419" max="3419" width="36.5703125" style="136" customWidth="1"/>
    <col min="3420" max="3432" width="36.85546875" style="136" customWidth="1"/>
    <col min="3433" max="3433" width="36.5703125" style="136" customWidth="1"/>
    <col min="3434" max="3436" width="36.85546875" style="136" customWidth="1"/>
    <col min="3437" max="3437" width="36.5703125" style="136" customWidth="1"/>
    <col min="3438" max="3445" width="36.85546875" style="136" customWidth="1"/>
    <col min="3446" max="3446" width="36.5703125" style="136" customWidth="1"/>
    <col min="3447" max="3584" width="36.85546875" style="136"/>
    <col min="3585" max="3585" width="18.5703125" style="136" customWidth="1"/>
    <col min="3586" max="3594" width="31.42578125" style="136" customWidth="1"/>
    <col min="3595" max="3611" width="36.85546875" style="136" customWidth="1"/>
    <col min="3612" max="3612" width="37" style="136" customWidth="1"/>
    <col min="3613" max="3628" width="36.85546875" style="136" customWidth="1"/>
    <col min="3629" max="3629" width="37.140625" style="136" customWidth="1"/>
    <col min="3630" max="3631" width="36.85546875" style="136" customWidth="1"/>
    <col min="3632" max="3632" width="36.5703125" style="136" customWidth="1"/>
    <col min="3633" max="3634" width="36.85546875" style="136" customWidth="1"/>
    <col min="3635" max="3635" width="36.5703125" style="136" customWidth="1"/>
    <col min="3636" max="3636" width="37" style="136" customWidth="1"/>
    <col min="3637" max="3655" width="36.85546875" style="136" customWidth="1"/>
    <col min="3656" max="3656" width="37" style="136" customWidth="1"/>
    <col min="3657" max="3674" width="36.85546875" style="136" customWidth="1"/>
    <col min="3675" max="3675" width="36.5703125" style="136" customWidth="1"/>
    <col min="3676" max="3688" width="36.85546875" style="136" customWidth="1"/>
    <col min="3689" max="3689" width="36.5703125" style="136" customWidth="1"/>
    <col min="3690" max="3692" width="36.85546875" style="136" customWidth="1"/>
    <col min="3693" max="3693" width="36.5703125" style="136" customWidth="1"/>
    <col min="3694" max="3701" width="36.85546875" style="136" customWidth="1"/>
    <col min="3702" max="3702" width="36.5703125" style="136" customWidth="1"/>
    <col min="3703" max="3840" width="36.85546875" style="136"/>
    <col min="3841" max="3841" width="18.5703125" style="136" customWidth="1"/>
    <col min="3842" max="3850" width="31.42578125" style="136" customWidth="1"/>
    <col min="3851" max="3867" width="36.85546875" style="136" customWidth="1"/>
    <col min="3868" max="3868" width="37" style="136" customWidth="1"/>
    <col min="3869" max="3884" width="36.85546875" style="136" customWidth="1"/>
    <col min="3885" max="3885" width="37.140625" style="136" customWidth="1"/>
    <col min="3886" max="3887" width="36.85546875" style="136" customWidth="1"/>
    <col min="3888" max="3888" width="36.5703125" style="136" customWidth="1"/>
    <col min="3889" max="3890" width="36.85546875" style="136" customWidth="1"/>
    <col min="3891" max="3891" width="36.5703125" style="136" customWidth="1"/>
    <col min="3892" max="3892" width="37" style="136" customWidth="1"/>
    <col min="3893" max="3911" width="36.85546875" style="136" customWidth="1"/>
    <col min="3912" max="3912" width="37" style="136" customWidth="1"/>
    <col min="3913" max="3930" width="36.85546875" style="136" customWidth="1"/>
    <col min="3931" max="3931" width="36.5703125" style="136" customWidth="1"/>
    <col min="3932" max="3944" width="36.85546875" style="136" customWidth="1"/>
    <col min="3945" max="3945" width="36.5703125" style="136" customWidth="1"/>
    <col min="3946" max="3948" width="36.85546875" style="136" customWidth="1"/>
    <col min="3949" max="3949" width="36.5703125" style="136" customWidth="1"/>
    <col min="3950" max="3957" width="36.85546875" style="136" customWidth="1"/>
    <col min="3958" max="3958" width="36.5703125" style="136" customWidth="1"/>
    <col min="3959" max="4096" width="36.85546875" style="136"/>
    <col min="4097" max="4097" width="18.5703125" style="136" customWidth="1"/>
    <col min="4098" max="4106" width="31.42578125" style="136" customWidth="1"/>
    <col min="4107" max="4123" width="36.85546875" style="136" customWidth="1"/>
    <col min="4124" max="4124" width="37" style="136" customWidth="1"/>
    <col min="4125" max="4140" width="36.85546875" style="136" customWidth="1"/>
    <col min="4141" max="4141" width="37.140625" style="136" customWidth="1"/>
    <col min="4142" max="4143" width="36.85546875" style="136" customWidth="1"/>
    <col min="4144" max="4144" width="36.5703125" style="136" customWidth="1"/>
    <col min="4145" max="4146" width="36.85546875" style="136" customWidth="1"/>
    <col min="4147" max="4147" width="36.5703125" style="136" customWidth="1"/>
    <col min="4148" max="4148" width="37" style="136" customWidth="1"/>
    <col min="4149" max="4167" width="36.85546875" style="136" customWidth="1"/>
    <col min="4168" max="4168" width="37" style="136" customWidth="1"/>
    <col min="4169" max="4186" width="36.85546875" style="136" customWidth="1"/>
    <col min="4187" max="4187" width="36.5703125" style="136" customWidth="1"/>
    <col min="4188" max="4200" width="36.85546875" style="136" customWidth="1"/>
    <col min="4201" max="4201" width="36.5703125" style="136" customWidth="1"/>
    <col min="4202" max="4204" width="36.85546875" style="136" customWidth="1"/>
    <col min="4205" max="4205" width="36.5703125" style="136" customWidth="1"/>
    <col min="4206" max="4213" width="36.85546875" style="136" customWidth="1"/>
    <col min="4214" max="4214" width="36.5703125" style="136" customWidth="1"/>
    <col min="4215" max="4352" width="36.85546875" style="136"/>
    <col min="4353" max="4353" width="18.5703125" style="136" customWidth="1"/>
    <col min="4354" max="4362" width="31.42578125" style="136" customWidth="1"/>
    <col min="4363" max="4379" width="36.85546875" style="136" customWidth="1"/>
    <col min="4380" max="4380" width="37" style="136" customWidth="1"/>
    <col min="4381" max="4396" width="36.85546875" style="136" customWidth="1"/>
    <col min="4397" max="4397" width="37.140625" style="136" customWidth="1"/>
    <col min="4398" max="4399" width="36.85546875" style="136" customWidth="1"/>
    <col min="4400" max="4400" width="36.5703125" style="136" customWidth="1"/>
    <col min="4401" max="4402" width="36.85546875" style="136" customWidth="1"/>
    <col min="4403" max="4403" width="36.5703125" style="136" customWidth="1"/>
    <col min="4404" max="4404" width="37" style="136" customWidth="1"/>
    <col min="4405" max="4423" width="36.85546875" style="136" customWidth="1"/>
    <col min="4424" max="4424" width="37" style="136" customWidth="1"/>
    <col min="4425" max="4442" width="36.85546875" style="136" customWidth="1"/>
    <col min="4443" max="4443" width="36.5703125" style="136" customWidth="1"/>
    <col min="4444" max="4456" width="36.85546875" style="136" customWidth="1"/>
    <col min="4457" max="4457" width="36.5703125" style="136" customWidth="1"/>
    <col min="4458" max="4460" width="36.85546875" style="136" customWidth="1"/>
    <col min="4461" max="4461" width="36.5703125" style="136" customWidth="1"/>
    <col min="4462" max="4469" width="36.85546875" style="136" customWidth="1"/>
    <col min="4470" max="4470" width="36.5703125" style="136" customWidth="1"/>
    <col min="4471" max="4608" width="36.85546875" style="136"/>
    <col min="4609" max="4609" width="18.5703125" style="136" customWidth="1"/>
    <col min="4610" max="4618" width="31.42578125" style="136" customWidth="1"/>
    <col min="4619" max="4635" width="36.85546875" style="136" customWidth="1"/>
    <col min="4636" max="4636" width="37" style="136" customWidth="1"/>
    <col min="4637" max="4652" width="36.85546875" style="136" customWidth="1"/>
    <col min="4653" max="4653" width="37.140625" style="136" customWidth="1"/>
    <col min="4654" max="4655" width="36.85546875" style="136" customWidth="1"/>
    <col min="4656" max="4656" width="36.5703125" style="136" customWidth="1"/>
    <col min="4657" max="4658" width="36.85546875" style="136" customWidth="1"/>
    <col min="4659" max="4659" width="36.5703125" style="136" customWidth="1"/>
    <col min="4660" max="4660" width="37" style="136" customWidth="1"/>
    <col min="4661" max="4679" width="36.85546875" style="136" customWidth="1"/>
    <col min="4680" max="4680" width="37" style="136" customWidth="1"/>
    <col min="4681" max="4698" width="36.85546875" style="136" customWidth="1"/>
    <col min="4699" max="4699" width="36.5703125" style="136" customWidth="1"/>
    <col min="4700" max="4712" width="36.85546875" style="136" customWidth="1"/>
    <col min="4713" max="4713" width="36.5703125" style="136" customWidth="1"/>
    <col min="4714" max="4716" width="36.85546875" style="136" customWidth="1"/>
    <col min="4717" max="4717" width="36.5703125" style="136" customWidth="1"/>
    <col min="4718" max="4725" width="36.85546875" style="136" customWidth="1"/>
    <col min="4726" max="4726" width="36.5703125" style="136" customWidth="1"/>
    <col min="4727" max="4864" width="36.85546875" style="136"/>
    <col min="4865" max="4865" width="18.5703125" style="136" customWidth="1"/>
    <col min="4866" max="4874" width="31.42578125" style="136" customWidth="1"/>
    <col min="4875" max="4891" width="36.85546875" style="136" customWidth="1"/>
    <col min="4892" max="4892" width="37" style="136" customWidth="1"/>
    <col min="4893" max="4908" width="36.85546875" style="136" customWidth="1"/>
    <col min="4909" max="4909" width="37.140625" style="136" customWidth="1"/>
    <col min="4910" max="4911" width="36.85546875" style="136" customWidth="1"/>
    <col min="4912" max="4912" width="36.5703125" style="136" customWidth="1"/>
    <col min="4913" max="4914" width="36.85546875" style="136" customWidth="1"/>
    <col min="4915" max="4915" width="36.5703125" style="136" customWidth="1"/>
    <col min="4916" max="4916" width="37" style="136" customWidth="1"/>
    <col min="4917" max="4935" width="36.85546875" style="136" customWidth="1"/>
    <col min="4936" max="4936" width="37" style="136" customWidth="1"/>
    <col min="4937" max="4954" width="36.85546875" style="136" customWidth="1"/>
    <col min="4955" max="4955" width="36.5703125" style="136" customWidth="1"/>
    <col min="4956" max="4968" width="36.85546875" style="136" customWidth="1"/>
    <col min="4969" max="4969" width="36.5703125" style="136" customWidth="1"/>
    <col min="4970" max="4972" width="36.85546875" style="136" customWidth="1"/>
    <col min="4973" max="4973" width="36.5703125" style="136" customWidth="1"/>
    <col min="4974" max="4981" width="36.85546875" style="136" customWidth="1"/>
    <col min="4982" max="4982" width="36.5703125" style="136" customWidth="1"/>
    <col min="4983" max="5120" width="36.85546875" style="136"/>
    <col min="5121" max="5121" width="18.5703125" style="136" customWidth="1"/>
    <col min="5122" max="5130" width="31.42578125" style="136" customWidth="1"/>
    <col min="5131" max="5147" width="36.85546875" style="136" customWidth="1"/>
    <col min="5148" max="5148" width="37" style="136" customWidth="1"/>
    <col min="5149" max="5164" width="36.85546875" style="136" customWidth="1"/>
    <col min="5165" max="5165" width="37.140625" style="136" customWidth="1"/>
    <col min="5166" max="5167" width="36.85546875" style="136" customWidth="1"/>
    <col min="5168" max="5168" width="36.5703125" style="136" customWidth="1"/>
    <col min="5169" max="5170" width="36.85546875" style="136" customWidth="1"/>
    <col min="5171" max="5171" width="36.5703125" style="136" customWidth="1"/>
    <col min="5172" max="5172" width="37" style="136" customWidth="1"/>
    <col min="5173" max="5191" width="36.85546875" style="136" customWidth="1"/>
    <col min="5192" max="5192" width="37" style="136" customWidth="1"/>
    <col min="5193" max="5210" width="36.85546875" style="136" customWidth="1"/>
    <col min="5211" max="5211" width="36.5703125" style="136" customWidth="1"/>
    <col min="5212" max="5224" width="36.85546875" style="136" customWidth="1"/>
    <col min="5225" max="5225" width="36.5703125" style="136" customWidth="1"/>
    <col min="5226" max="5228" width="36.85546875" style="136" customWidth="1"/>
    <col min="5229" max="5229" width="36.5703125" style="136" customWidth="1"/>
    <col min="5230" max="5237" width="36.85546875" style="136" customWidth="1"/>
    <col min="5238" max="5238" width="36.5703125" style="136" customWidth="1"/>
    <col min="5239" max="5376" width="36.85546875" style="136"/>
    <col min="5377" max="5377" width="18.5703125" style="136" customWidth="1"/>
    <col min="5378" max="5386" width="31.42578125" style="136" customWidth="1"/>
    <col min="5387" max="5403" width="36.85546875" style="136" customWidth="1"/>
    <col min="5404" max="5404" width="37" style="136" customWidth="1"/>
    <col min="5405" max="5420" width="36.85546875" style="136" customWidth="1"/>
    <col min="5421" max="5421" width="37.140625" style="136" customWidth="1"/>
    <col min="5422" max="5423" width="36.85546875" style="136" customWidth="1"/>
    <col min="5424" max="5424" width="36.5703125" style="136" customWidth="1"/>
    <col min="5425" max="5426" width="36.85546875" style="136" customWidth="1"/>
    <col min="5427" max="5427" width="36.5703125" style="136" customWidth="1"/>
    <col min="5428" max="5428" width="37" style="136" customWidth="1"/>
    <col min="5429" max="5447" width="36.85546875" style="136" customWidth="1"/>
    <col min="5448" max="5448" width="37" style="136" customWidth="1"/>
    <col min="5449" max="5466" width="36.85546875" style="136" customWidth="1"/>
    <col min="5467" max="5467" width="36.5703125" style="136" customWidth="1"/>
    <col min="5468" max="5480" width="36.85546875" style="136" customWidth="1"/>
    <col min="5481" max="5481" width="36.5703125" style="136" customWidth="1"/>
    <col min="5482" max="5484" width="36.85546875" style="136" customWidth="1"/>
    <col min="5485" max="5485" width="36.5703125" style="136" customWidth="1"/>
    <col min="5486" max="5493" width="36.85546875" style="136" customWidth="1"/>
    <col min="5494" max="5494" width="36.5703125" style="136" customWidth="1"/>
    <col min="5495" max="5632" width="36.85546875" style="136"/>
    <col min="5633" max="5633" width="18.5703125" style="136" customWidth="1"/>
    <col min="5634" max="5642" width="31.42578125" style="136" customWidth="1"/>
    <col min="5643" max="5659" width="36.85546875" style="136" customWidth="1"/>
    <col min="5660" max="5660" width="37" style="136" customWidth="1"/>
    <col min="5661" max="5676" width="36.85546875" style="136" customWidth="1"/>
    <col min="5677" max="5677" width="37.140625" style="136" customWidth="1"/>
    <col min="5678" max="5679" width="36.85546875" style="136" customWidth="1"/>
    <col min="5680" max="5680" width="36.5703125" style="136" customWidth="1"/>
    <col min="5681" max="5682" width="36.85546875" style="136" customWidth="1"/>
    <col min="5683" max="5683" width="36.5703125" style="136" customWidth="1"/>
    <col min="5684" max="5684" width="37" style="136" customWidth="1"/>
    <col min="5685" max="5703" width="36.85546875" style="136" customWidth="1"/>
    <col min="5704" max="5704" width="37" style="136" customWidth="1"/>
    <col min="5705" max="5722" width="36.85546875" style="136" customWidth="1"/>
    <col min="5723" max="5723" width="36.5703125" style="136" customWidth="1"/>
    <col min="5724" max="5736" width="36.85546875" style="136" customWidth="1"/>
    <col min="5737" max="5737" width="36.5703125" style="136" customWidth="1"/>
    <col min="5738" max="5740" width="36.85546875" style="136" customWidth="1"/>
    <col min="5741" max="5741" width="36.5703125" style="136" customWidth="1"/>
    <col min="5742" max="5749" width="36.85546875" style="136" customWidth="1"/>
    <col min="5750" max="5750" width="36.5703125" style="136" customWidth="1"/>
    <col min="5751" max="5888" width="36.85546875" style="136"/>
    <col min="5889" max="5889" width="18.5703125" style="136" customWidth="1"/>
    <col min="5890" max="5898" width="31.42578125" style="136" customWidth="1"/>
    <col min="5899" max="5915" width="36.85546875" style="136" customWidth="1"/>
    <col min="5916" max="5916" width="37" style="136" customWidth="1"/>
    <col min="5917" max="5932" width="36.85546875" style="136" customWidth="1"/>
    <col min="5933" max="5933" width="37.140625" style="136" customWidth="1"/>
    <col min="5934" max="5935" width="36.85546875" style="136" customWidth="1"/>
    <col min="5936" max="5936" width="36.5703125" style="136" customWidth="1"/>
    <col min="5937" max="5938" width="36.85546875" style="136" customWidth="1"/>
    <col min="5939" max="5939" width="36.5703125" style="136" customWidth="1"/>
    <col min="5940" max="5940" width="37" style="136" customWidth="1"/>
    <col min="5941" max="5959" width="36.85546875" style="136" customWidth="1"/>
    <col min="5960" max="5960" width="37" style="136" customWidth="1"/>
    <col min="5961" max="5978" width="36.85546875" style="136" customWidth="1"/>
    <col min="5979" max="5979" width="36.5703125" style="136" customWidth="1"/>
    <col min="5980" max="5992" width="36.85546875" style="136" customWidth="1"/>
    <col min="5993" max="5993" width="36.5703125" style="136" customWidth="1"/>
    <col min="5994" max="5996" width="36.85546875" style="136" customWidth="1"/>
    <col min="5997" max="5997" width="36.5703125" style="136" customWidth="1"/>
    <col min="5998" max="6005" width="36.85546875" style="136" customWidth="1"/>
    <col min="6006" max="6006" width="36.5703125" style="136" customWidth="1"/>
    <col min="6007" max="6144" width="36.85546875" style="136"/>
    <col min="6145" max="6145" width="18.5703125" style="136" customWidth="1"/>
    <col min="6146" max="6154" width="31.42578125" style="136" customWidth="1"/>
    <col min="6155" max="6171" width="36.85546875" style="136" customWidth="1"/>
    <col min="6172" max="6172" width="37" style="136" customWidth="1"/>
    <col min="6173" max="6188" width="36.85546875" style="136" customWidth="1"/>
    <col min="6189" max="6189" width="37.140625" style="136" customWidth="1"/>
    <col min="6190" max="6191" width="36.85546875" style="136" customWidth="1"/>
    <col min="6192" max="6192" width="36.5703125" style="136" customWidth="1"/>
    <col min="6193" max="6194" width="36.85546875" style="136" customWidth="1"/>
    <col min="6195" max="6195" width="36.5703125" style="136" customWidth="1"/>
    <col min="6196" max="6196" width="37" style="136" customWidth="1"/>
    <col min="6197" max="6215" width="36.85546875" style="136" customWidth="1"/>
    <col min="6216" max="6216" width="37" style="136" customWidth="1"/>
    <col min="6217" max="6234" width="36.85546875" style="136" customWidth="1"/>
    <col min="6235" max="6235" width="36.5703125" style="136" customWidth="1"/>
    <col min="6236" max="6248" width="36.85546875" style="136" customWidth="1"/>
    <col min="6249" max="6249" width="36.5703125" style="136" customWidth="1"/>
    <col min="6250" max="6252" width="36.85546875" style="136" customWidth="1"/>
    <col min="6253" max="6253" width="36.5703125" style="136" customWidth="1"/>
    <col min="6254" max="6261" width="36.85546875" style="136" customWidth="1"/>
    <col min="6262" max="6262" width="36.5703125" style="136" customWidth="1"/>
    <col min="6263" max="6400" width="36.85546875" style="136"/>
    <col min="6401" max="6401" width="18.5703125" style="136" customWidth="1"/>
    <col min="6402" max="6410" width="31.42578125" style="136" customWidth="1"/>
    <col min="6411" max="6427" width="36.85546875" style="136" customWidth="1"/>
    <col min="6428" max="6428" width="37" style="136" customWidth="1"/>
    <col min="6429" max="6444" width="36.85546875" style="136" customWidth="1"/>
    <col min="6445" max="6445" width="37.140625" style="136" customWidth="1"/>
    <col min="6446" max="6447" width="36.85546875" style="136" customWidth="1"/>
    <col min="6448" max="6448" width="36.5703125" style="136" customWidth="1"/>
    <col min="6449" max="6450" width="36.85546875" style="136" customWidth="1"/>
    <col min="6451" max="6451" width="36.5703125" style="136" customWidth="1"/>
    <col min="6452" max="6452" width="37" style="136" customWidth="1"/>
    <col min="6453" max="6471" width="36.85546875" style="136" customWidth="1"/>
    <col min="6472" max="6472" width="37" style="136" customWidth="1"/>
    <col min="6473" max="6490" width="36.85546875" style="136" customWidth="1"/>
    <col min="6491" max="6491" width="36.5703125" style="136" customWidth="1"/>
    <col min="6492" max="6504" width="36.85546875" style="136" customWidth="1"/>
    <col min="6505" max="6505" width="36.5703125" style="136" customWidth="1"/>
    <col min="6506" max="6508" width="36.85546875" style="136" customWidth="1"/>
    <col min="6509" max="6509" width="36.5703125" style="136" customWidth="1"/>
    <col min="6510" max="6517" width="36.85546875" style="136" customWidth="1"/>
    <col min="6518" max="6518" width="36.5703125" style="136" customWidth="1"/>
    <col min="6519" max="6656" width="36.85546875" style="136"/>
    <col min="6657" max="6657" width="18.5703125" style="136" customWidth="1"/>
    <col min="6658" max="6666" width="31.42578125" style="136" customWidth="1"/>
    <col min="6667" max="6683" width="36.85546875" style="136" customWidth="1"/>
    <col min="6684" max="6684" width="37" style="136" customWidth="1"/>
    <col min="6685" max="6700" width="36.85546875" style="136" customWidth="1"/>
    <col min="6701" max="6701" width="37.140625" style="136" customWidth="1"/>
    <col min="6702" max="6703" width="36.85546875" style="136" customWidth="1"/>
    <col min="6704" max="6704" width="36.5703125" style="136" customWidth="1"/>
    <col min="6705" max="6706" width="36.85546875" style="136" customWidth="1"/>
    <col min="6707" max="6707" width="36.5703125" style="136" customWidth="1"/>
    <col min="6708" max="6708" width="37" style="136" customWidth="1"/>
    <col min="6709" max="6727" width="36.85546875" style="136" customWidth="1"/>
    <col min="6728" max="6728" width="37" style="136" customWidth="1"/>
    <col min="6729" max="6746" width="36.85546875" style="136" customWidth="1"/>
    <col min="6747" max="6747" width="36.5703125" style="136" customWidth="1"/>
    <col min="6748" max="6760" width="36.85546875" style="136" customWidth="1"/>
    <col min="6761" max="6761" width="36.5703125" style="136" customWidth="1"/>
    <col min="6762" max="6764" width="36.85546875" style="136" customWidth="1"/>
    <col min="6765" max="6765" width="36.5703125" style="136" customWidth="1"/>
    <col min="6766" max="6773" width="36.85546875" style="136" customWidth="1"/>
    <col min="6774" max="6774" width="36.5703125" style="136" customWidth="1"/>
    <col min="6775" max="6912" width="36.85546875" style="136"/>
    <col min="6913" max="6913" width="18.5703125" style="136" customWidth="1"/>
    <col min="6914" max="6922" width="31.42578125" style="136" customWidth="1"/>
    <col min="6923" max="6939" width="36.85546875" style="136" customWidth="1"/>
    <col min="6940" max="6940" width="37" style="136" customWidth="1"/>
    <col min="6941" max="6956" width="36.85546875" style="136" customWidth="1"/>
    <col min="6957" max="6957" width="37.140625" style="136" customWidth="1"/>
    <col min="6958" max="6959" width="36.85546875" style="136" customWidth="1"/>
    <col min="6960" max="6960" width="36.5703125" style="136" customWidth="1"/>
    <col min="6961" max="6962" width="36.85546875" style="136" customWidth="1"/>
    <col min="6963" max="6963" width="36.5703125" style="136" customWidth="1"/>
    <col min="6964" max="6964" width="37" style="136" customWidth="1"/>
    <col min="6965" max="6983" width="36.85546875" style="136" customWidth="1"/>
    <col min="6984" max="6984" width="37" style="136" customWidth="1"/>
    <col min="6985" max="7002" width="36.85546875" style="136" customWidth="1"/>
    <col min="7003" max="7003" width="36.5703125" style="136" customWidth="1"/>
    <col min="7004" max="7016" width="36.85546875" style="136" customWidth="1"/>
    <col min="7017" max="7017" width="36.5703125" style="136" customWidth="1"/>
    <col min="7018" max="7020" width="36.85546875" style="136" customWidth="1"/>
    <col min="7021" max="7021" width="36.5703125" style="136" customWidth="1"/>
    <col min="7022" max="7029" width="36.85546875" style="136" customWidth="1"/>
    <col min="7030" max="7030" width="36.5703125" style="136" customWidth="1"/>
    <col min="7031" max="7168" width="36.85546875" style="136"/>
    <col min="7169" max="7169" width="18.5703125" style="136" customWidth="1"/>
    <col min="7170" max="7178" width="31.42578125" style="136" customWidth="1"/>
    <col min="7179" max="7195" width="36.85546875" style="136" customWidth="1"/>
    <col min="7196" max="7196" width="37" style="136" customWidth="1"/>
    <col min="7197" max="7212" width="36.85546875" style="136" customWidth="1"/>
    <col min="7213" max="7213" width="37.140625" style="136" customWidth="1"/>
    <col min="7214" max="7215" width="36.85546875" style="136" customWidth="1"/>
    <col min="7216" max="7216" width="36.5703125" style="136" customWidth="1"/>
    <col min="7217" max="7218" width="36.85546875" style="136" customWidth="1"/>
    <col min="7219" max="7219" width="36.5703125" style="136" customWidth="1"/>
    <col min="7220" max="7220" width="37" style="136" customWidth="1"/>
    <col min="7221" max="7239" width="36.85546875" style="136" customWidth="1"/>
    <col min="7240" max="7240" width="37" style="136" customWidth="1"/>
    <col min="7241" max="7258" width="36.85546875" style="136" customWidth="1"/>
    <col min="7259" max="7259" width="36.5703125" style="136" customWidth="1"/>
    <col min="7260" max="7272" width="36.85546875" style="136" customWidth="1"/>
    <col min="7273" max="7273" width="36.5703125" style="136" customWidth="1"/>
    <col min="7274" max="7276" width="36.85546875" style="136" customWidth="1"/>
    <col min="7277" max="7277" width="36.5703125" style="136" customWidth="1"/>
    <col min="7278" max="7285" width="36.85546875" style="136" customWidth="1"/>
    <col min="7286" max="7286" width="36.5703125" style="136" customWidth="1"/>
    <col min="7287" max="7424" width="36.85546875" style="136"/>
    <col min="7425" max="7425" width="18.5703125" style="136" customWidth="1"/>
    <col min="7426" max="7434" width="31.42578125" style="136" customWidth="1"/>
    <col min="7435" max="7451" width="36.85546875" style="136" customWidth="1"/>
    <col min="7452" max="7452" width="37" style="136" customWidth="1"/>
    <col min="7453" max="7468" width="36.85546875" style="136" customWidth="1"/>
    <col min="7469" max="7469" width="37.140625" style="136" customWidth="1"/>
    <col min="7470" max="7471" width="36.85546875" style="136" customWidth="1"/>
    <col min="7472" max="7472" width="36.5703125" style="136" customWidth="1"/>
    <col min="7473" max="7474" width="36.85546875" style="136" customWidth="1"/>
    <col min="7475" max="7475" width="36.5703125" style="136" customWidth="1"/>
    <col min="7476" max="7476" width="37" style="136" customWidth="1"/>
    <col min="7477" max="7495" width="36.85546875" style="136" customWidth="1"/>
    <col min="7496" max="7496" width="37" style="136" customWidth="1"/>
    <col min="7497" max="7514" width="36.85546875" style="136" customWidth="1"/>
    <col min="7515" max="7515" width="36.5703125" style="136" customWidth="1"/>
    <col min="7516" max="7528" width="36.85546875" style="136" customWidth="1"/>
    <col min="7529" max="7529" width="36.5703125" style="136" customWidth="1"/>
    <col min="7530" max="7532" width="36.85546875" style="136" customWidth="1"/>
    <col min="7533" max="7533" width="36.5703125" style="136" customWidth="1"/>
    <col min="7534" max="7541" width="36.85546875" style="136" customWidth="1"/>
    <col min="7542" max="7542" width="36.5703125" style="136" customWidth="1"/>
    <col min="7543" max="7680" width="36.85546875" style="136"/>
    <col min="7681" max="7681" width="18.5703125" style="136" customWidth="1"/>
    <col min="7682" max="7690" width="31.42578125" style="136" customWidth="1"/>
    <col min="7691" max="7707" width="36.85546875" style="136" customWidth="1"/>
    <col min="7708" max="7708" width="37" style="136" customWidth="1"/>
    <col min="7709" max="7724" width="36.85546875" style="136" customWidth="1"/>
    <col min="7725" max="7725" width="37.140625" style="136" customWidth="1"/>
    <col min="7726" max="7727" width="36.85546875" style="136" customWidth="1"/>
    <col min="7728" max="7728" width="36.5703125" style="136" customWidth="1"/>
    <col min="7729" max="7730" width="36.85546875" style="136" customWidth="1"/>
    <col min="7731" max="7731" width="36.5703125" style="136" customWidth="1"/>
    <col min="7732" max="7732" width="37" style="136" customWidth="1"/>
    <col min="7733" max="7751" width="36.85546875" style="136" customWidth="1"/>
    <col min="7752" max="7752" width="37" style="136" customWidth="1"/>
    <col min="7753" max="7770" width="36.85546875" style="136" customWidth="1"/>
    <col min="7771" max="7771" width="36.5703125" style="136" customWidth="1"/>
    <col min="7772" max="7784" width="36.85546875" style="136" customWidth="1"/>
    <col min="7785" max="7785" width="36.5703125" style="136" customWidth="1"/>
    <col min="7786" max="7788" width="36.85546875" style="136" customWidth="1"/>
    <col min="7789" max="7789" width="36.5703125" style="136" customWidth="1"/>
    <col min="7790" max="7797" width="36.85546875" style="136" customWidth="1"/>
    <col min="7798" max="7798" width="36.5703125" style="136" customWidth="1"/>
    <col min="7799" max="7936" width="36.85546875" style="136"/>
    <col min="7937" max="7937" width="18.5703125" style="136" customWidth="1"/>
    <col min="7938" max="7946" width="31.42578125" style="136" customWidth="1"/>
    <col min="7947" max="7963" width="36.85546875" style="136" customWidth="1"/>
    <col min="7964" max="7964" width="37" style="136" customWidth="1"/>
    <col min="7965" max="7980" width="36.85546875" style="136" customWidth="1"/>
    <col min="7981" max="7981" width="37.140625" style="136" customWidth="1"/>
    <col min="7982" max="7983" width="36.85546875" style="136" customWidth="1"/>
    <col min="7984" max="7984" width="36.5703125" style="136" customWidth="1"/>
    <col min="7985" max="7986" width="36.85546875" style="136" customWidth="1"/>
    <col min="7987" max="7987" width="36.5703125" style="136" customWidth="1"/>
    <col min="7988" max="7988" width="37" style="136" customWidth="1"/>
    <col min="7989" max="8007" width="36.85546875" style="136" customWidth="1"/>
    <col min="8008" max="8008" width="37" style="136" customWidth="1"/>
    <col min="8009" max="8026" width="36.85546875" style="136" customWidth="1"/>
    <col min="8027" max="8027" width="36.5703125" style="136" customWidth="1"/>
    <col min="8028" max="8040" width="36.85546875" style="136" customWidth="1"/>
    <col min="8041" max="8041" width="36.5703125" style="136" customWidth="1"/>
    <col min="8042" max="8044" width="36.85546875" style="136" customWidth="1"/>
    <col min="8045" max="8045" width="36.5703125" style="136" customWidth="1"/>
    <col min="8046" max="8053" width="36.85546875" style="136" customWidth="1"/>
    <col min="8054" max="8054" width="36.5703125" style="136" customWidth="1"/>
    <col min="8055" max="8192" width="36.85546875" style="136"/>
    <col min="8193" max="8193" width="18.5703125" style="136" customWidth="1"/>
    <col min="8194" max="8202" width="31.42578125" style="136" customWidth="1"/>
    <col min="8203" max="8219" width="36.85546875" style="136" customWidth="1"/>
    <col min="8220" max="8220" width="37" style="136" customWidth="1"/>
    <col min="8221" max="8236" width="36.85546875" style="136" customWidth="1"/>
    <col min="8237" max="8237" width="37.140625" style="136" customWidth="1"/>
    <col min="8238" max="8239" width="36.85546875" style="136" customWidth="1"/>
    <col min="8240" max="8240" width="36.5703125" style="136" customWidth="1"/>
    <col min="8241" max="8242" width="36.85546875" style="136" customWidth="1"/>
    <col min="8243" max="8243" width="36.5703125" style="136" customWidth="1"/>
    <col min="8244" max="8244" width="37" style="136" customWidth="1"/>
    <col min="8245" max="8263" width="36.85546875" style="136" customWidth="1"/>
    <col min="8264" max="8264" width="37" style="136" customWidth="1"/>
    <col min="8265" max="8282" width="36.85546875" style="136" customWidth="1"/>
    <col min="8283" max="8283" width="36.5703125" style="136" customWidth="1"/>
    <col min="8284" max="8296" width="36.85546875" style="136" customWidth="1"/>
    <col min="8297" max="8297" width="36.5703125" style="136" customWidth="1"/>
    <col min="8298" max="8300" width="36.85546875" style="136" customWidth="1"/>
    <col min="8301" max="8301" width="36.5703125" style="136" customWidth="1"/>
    <col min="8302" max="8309" width="36.85546875" style="136" customWidth="1"/>
    <col min="8310" max="8310" width="36.5703125" style="136" customWidth="1"/>
    <col min="8311" max="8448" width="36.85546875" style="136"/>
    <col min="8449" max="8449" width="18.5703125" style="136" customWidth="1"/>
    <col min="8450" max="8458" width="31.42578125" style="136" customWidth="1"/>
    <col min="8459" max="8475" width="36.85546875" style="136" customWidth="1"/>
    <col min="8476" max="8476" width="37" style="136" customWidth="1"/>
    <col min="8477" max="8492" width="36.85546875" style="136" customWidth="1"/>
    <col min="8493" max="8493" width="37.140625" style="136" customWidth="1"/>
    <col min="8494" max="8495" width="36.85546875" style="136" customWidth="1"/>
    <col min="8496" max="8496" width="36.5703125" style="136" customWidth="1"/>
    <col min="8497" max="8498" width="36.85546875" style="136" customWidth="1"/>
    <col min="8499" max="8499" width="36.5703125" style="136" customWidth="1"/>
    <col min="8500" max="8500" width="37" style="136" customWidth="1"/>
    <col min="8501" max="8519" width="36.85546875" style="136" customWidth="1"/>
    <col min="8520" max="8520" width="37" style="136" customWidth="1"/>
    <col min="8521" max="8538" width="36.85546875" style="136" customWidth="1"/>
    <col min="8539" max="8539" width="36.5703125" style="136" customWidth="1"/>
    <col min="8540" max="8552" width="36.85546875" style="136" customWidth="1"/>
    <col min="8553" max="8553" width="36.5703125" style="136" customWidth="1"/>
    <col min="8554" max="8556" width="36.85546875" style="136" customWidth="1"/>
    <col min="8557" max="8557" width="36.5703125" style="136" customWidth="1"/>
    <col min="8558" max="8565" width="36.85546875" style="136" customWidth="1"/>
    <col min="8566" max="8566" width="36.5703125" style="136" customWidth="1"/>
    <col min="8567" max="8704" width="36.85546875" style="136"/>
    <col min="8705" max="8705" width="18.5703125" style="136" customWidth="1"/>
    <col min="8706" max="8714" width="31.42578125" style="136" customWidth="1"/>
    <col min="8715" max="8731" width="36.85546875" style="136" customWidth="1"/>
    <col min="8732" max="8732" width="37" style="136" customWidth="1"/>
    <col min="8733" max="8748" width="36.85546875" style="136" customWidth="1"/>
    <col min="8749" max="8749" width="37.140625" style="136" customWidth="1"/>
    <col min="8750" max="8751" width="36.85546875" style="136" customWidth="1"/>
    <col min="8752" max="8752" width="36.5703125" style="136" customWidth="1"/>
    <col min="8753" max="8754" width="36.85546875" style="136" customWidth="1"/>
    <col min="8755" max="8755" width="36.5703125" style="136" customWidth="1"/>
    <col min="8756" max="8756" width="37" style="136" customWidth="1"/>
    <col min="8757" max="8775" width="36.85546875" style="136" customWidth="1"/>
    <col min="8776" max="8776" width="37" style="136" customWidth="1"/>
    <col min="8777" max="8794" width="36.85546875" style="136" customWidth="1"/>
    <col min="8795" max="8795" width="36.5703125" style="136" customWidth="1"/>
    <col min="8796" max="8808" width="36.85546875" style="136" customWidth="1"/>
    <col min="8809" max="8809" width="36.5703125" style="136" customWidth="1"/>
    <col min="8810" max="8812" width="36.85546875" style="136" customWidth="1"/>
    <col min="8813" max="8813" width="36.5703125" style="136" customWidth="1"/>
    <col min="8814" max="8821" width="36.85546875" style="136" customWidth="1"/>
    <col min="8822" max="8822" width="36.5703125" style="136" customWidth="1"/>
    <col min="8823" max="8960" width="36.85546875" style="136"/>
    <col min="8961" max="8961" width="18.5703125" style="136" customWidth="1"/>
    <col min="8962" max="8970" width="31.42578125" style="136" customWidth="1"/>
    <col min="8971" max="8987" width="36.85546875" style="136" customWidth="1"/>
    <col min="8988" max="8988" width="37" style="136" customWidth="1"/>
    <col min="8989" max="9004" width="36.85546875" style="136" customWidth="1"/>
    <col min="9005" max="9005" width="37.140625" style="136" customWidth="1"/>
    <col min="9006" max="9007" width="36.85546875" style="136" customWidth="1"/>
    <col min="9008" max="9008" width="36.5703125" style="136" customWidth="1"/>
    <col min="9009" max="9010" width="36.85546875" style="136" customWidth="1"/>
    <col min="9011" max="9011" width="36.5703125" style="136" customWidth="1"/>
    <col min="9012" max="9012" width="37" style="136" customWidth="1"/>
    <col min="9013" max="9031" width="36.85546875" style="136" customWidth="1"/>
    <col min="9032" max="9032" width="37" style="136" customWidth="1"/>
    <col min="9033" max="9050" width="36.85546875" style="136" customWidth="1"/>
    <col min="9051" max="9051" width="36.5703125" style="136" customWidth="1"/>
    <col min="9052" max="9064" width="36.85546875" style="136" customWidth="1"/>
    <col min="9065" max="9065" width="36.5703125" style="136" customWidth="1"/>
    <col min="9066" max="9068" width="36.85546875" style="136" customWidth="1"/>
    <col min="9069" max="9069" width="36.5703125" style="136" customWidth="1"/>
    <col min="9070" max="9077" width="36.85546875" style="136" customWidth="1"/>
    <col min="9078" max="9078" width="36.5703125" style="136" customWidth="1"/>
    <col min="9079" max="9216" width="36.85546875" style="136"/>
    <col min="9217" max="9217" width="18.5703125" style="136" customWidth="1"/>
    <col min="9218" max="9226" width="31.42578125" style="136" customWidth="1"/>
    <col min="9227" max="9243" width="36.85546875" style="136" customWidth="1"/>
    <col min="9244" max="9244" width="37" style="136" customWidth="1"/>
    <col min="9245" max="9260" width="36.85546875" style="136" customWidth="1"/>
    <col min="9261" max="9261" width="37.140625" style="136" customWidth="1"/>
    <col min="9262" max="9263" width="36.85546875" style="136" customWidth="1"/>
    <col min="9264" max="9264" width="36.5703125" style="136" customWidth="1"/>
    <col min="9265" max="9266" width="36.85546875" style="136" customWidth="1"/>
    <col min="9267" max="9267" width="36.5703125" style="136" customWidth="1"/>
    <col min="9268" max="9268" width="37" style="136" customWidth="1"/>
    <col min="9269" max="9287" width="36.85546875" style="136" customWidth="1"/>
    <col min="9288" max="9288" width="37" style="136" customWidth="1"/>
    <col min="9289" max="9306" width="36.85546875" style="136" customWidth="1"/>
    <col min="9307" max="9307" width="36.5703125" style="136" customWidth="1"/>
    <col min="9308" max="9320" width="36.85546875" style="136" customWidth="1"/>
    <col min="9321" max="9321" width="36.5703125" style="136" customWidth="1"/>
    <col min="9322" max="9324" width="36.85546875" style="136" customWidth="1"/>
    <col min="9325" max="9325" width="36.5703125" style="136" customWidth="1"/>
    <col min="9326" max="9333" width="36.85546875" style="136" customWidth="1"/>
    <col min="9334" max="9334" width="36.5703125" style="136" customWidth="1"/>
    <col min="9335" max="9472" width="36.85546875" style="136"/>
    <col min="9473" max="9473" width="18.5703125" style="136" customWidth="1"/>
    <col min="9474" max="9482" width="31.42578125" style="136" customWidth="1"/>
    <col min="9483" max="9499" width="36.85546875" style="136" customWidth="1"/>
    <col min="9500" max="9500" width="37" style="136" customWidth="1"/>
    <col min="9501" max="9516" width="36.85546875" style="136" customWidth="1"/>
    <col min="9517" max="9517" width="37.140625" style="136" customWidth="1"/>
    <col min="9518" max="9519" width="36.85546875" style="136" customWidth="1"/>
    <col min="9520" max="9520" width="36.5703125" style="136" customWidth="1"/>
    <col min="9521" max="9522" width="36.85546875" style="136" customWidth="1"/>
    <col min="9523" max="9523" width="36.5703125" style="136" customWidth="1"/>
    <col min="9524" max="9524" width="37" style="136" customWidth="1"/>
    <col min="9525" max="9543" width="36.85546875" style="136" customWidth="1"/>
    <col min="9544" max="9544" width="37" style="136" customWidth="1"/>
    <col min="9545" max="9562" width="36.85546875" style="136" customWidth="1"/>
    <col min="9563" max="9563" width="36.5703125" style="136" customWidth="1"/>
    <col min="9564" max="9576" width="36.85546875" style="136" customWidth="1"/>
    <col min="9577" max="9577" width="36.5703125" style="136" customWidth="1"/>
    <col min="9578" max="9580" width="36.85546875" style="136" customWidth="1"/>
    <col min="9581" max="9581" width="36.5703125" style="136" customWidth="1"/>
    <col min="9582" max="9589" width="36.85546875" style="136" customWidth="1"/>
    <col min="9590" max="9590" width="36.5703125" style="136" customWidth="1"/>
    <col min="9591" max="9728" width="36.85546875" style="136"/>
    <col min="9729" max="9729" width="18.5703125" style="136" customWidth="1"/>
    <col min="9730" max="9738" width="31.42578125" style="136" customWidth="1"/>
    <col min="9739" max="9755" width="36.85546875" style="136" customWidth="1"/>
    <col min="9756" max="9756" width="37" style="136" customWidth="1"/>
    <col min="9757" max="9772" width="36.85546875" style="136" customWidth="1"/>
    <col min="9773" max="9773" width="37.140625" style="136" customWidth="1"/>
    <col min="9774" max="9775" width="36.85546875" style="136" customWidth="1"/>
    <col min="9776" max="9776" width="36.5703125" style="136" customWidth="1"/>
    <col min="9777" max="9778" width="36.85546875" style="136" customWidth="1"/>
    <col min="9779" max="9779" width="36.5703125" style="136" customWidth="1"/>
    <col min="9780" max="9780" width="37" style="136" customWidth="1"/>
    <col min="9781" max="9799" width="36.85546875" style="136" customWidth="1"/>
    <col min="9800" max="9800" width="37" style="136" customWidth="1"/>
    <col min="9801" max="9818" width="36.85546875" style="136" customWidth="1"/>
    <col min="9819" max="9819" width="36.5703125" style="136" customWidth="1"/>
    <col min="9820" max="9832" width="36.85546875" style="136" customWidth="1"/>
    <col min="9833" max="9833" width="36.5703125" style="136" customWidth="1"/>
    <col min="9834" max="9836" width="36.85546875" style="136" customWidth="1"/>
    <col min="9837" max="9837" width="36.5703125" style="136" customWidth="1"/>
    <col min="9838" max="9845" width="36.85546875" style="136" customWidth="1"/>
    <col min="9846" max="9846" width="36.5703125" style="136" customWidth="1"/>
    <col min="9847" max="9984" width="36.85546875" style="136"/>
    <col min="9985" max="9985" width="18.5703125" style="136" customWidth="1"/>
    <col min="9986" max="9994" width="31.42578125" style="136" customWidth="1"/>
    <col min="9995" max="10011" width="36.85546875" style="136" customWidth="1"/>
    <col min="10012" max="10012" width="37" style="136" customWidth="1"/>
    <col min="10013" max="10028" width="36.85546875" style="136" customWidth="1"/>
    <col min="10029" max="10029" width="37.140625" style="136" customWidth="1"/>
    <col min="10030" max="10031" width="36.85546875" style="136" customWidth="1"/>
    <col min="10032" max="10032" width="36.5703125" style="136" customWidth="1"/>
    <col min="10033" max="10034" width="36.85546875" style="136" customWidth="1"/>
    <col min="10035" max="10035" width="36.5703125" style="136" customWidth="1"/>
    <col min="10036" max="10036" width="37" style="136" customWidth="1"/>
    <col min="10037" max="10055" width="36.85546875" style="136" customWidth="1"/>
    <col min="10056" max="10056" width="37" style="136" customWidth="1"/>
    <col min="10057" max="10074" width="36.85546875" style="136" customWidth="1"/>
    <col min="10075" max="10075" width="36.5703125" style="136" customWidth="1"/>
    <col min="10076" max="10088" width="36.85546875" style="136" customWidth="1"/>
    <col min="10089" max="10089" width="36.5703125" style="136" customWidth="1"/>
    <col min="10090" max="10092" width="36.85546875" style="136" customWidth="1"/>
    <col min="10093" max="10093" width="36.5703125" style="136" customWidth="1"/>
    <col min="10094" max="10101" width="36.85546875" style="136" customWidth="1"/>
    <col min="10102" max="10102" width="36.5703125" style="136" customWidth="1"/>
    <col min="10103" max="10240" width="36.85546875" style="136"/>
    <col min="10241" max="10241" width="18.5703125" style="136" customWidth="1"/>
    <col min="10242" max="10250" width="31.42578125" style="136" customWidth="1"/>
    <col min="10251" max="10267" width="36.85546875" style="136" customWidth="1"/>
    <col min="10268" max="10268" width="37" style="136" customWidth="1"/>
    <col min="10269" max="10284" width="36.85546875" style="136" customWidth="1"/>
    <col min="10285" max="10285" width="37.140625" style="136" customWidth="1"/>
    <col min="10286" max="10287" width="36.85546875" style="136" customWidth="1"/>
    <col min="10288" max="10288" width="36.5703125" style="136" customWidth="1"/>
    <col min="10289" max="10290" width="36.85546875" style="136" customWidth="1"/>
    <col min="10291" max="10291" width="36.5703125" style="136" customWidth="1"/>
    <col min="10292" max="10292" width="37" style="136" customWidth="1"/>
    <col min="10293" max="10311" width="36.85546875" style="136" customWidth="1"/>
    <col min="10312" max="10312" width="37" style="136" customWidth="1"/>
    <col min="10313" max="10330" width="36.85546875" style="136" customWidth="1"/>
    <col min="10331" max="10331" width="36.5703125" style="136" customWidth="1"/>
    <col min="10332" max="10344" width="36.85546875" style="136" customWidth="1"/>
    <col min="10345" max="10345" width="36.5703125" style="136" customWidth="1"/>
    <col min="10346" max="10348" width="36.85546875" style="136" customWidth="1"/>
    <col min="10349" max="10349" width="36.5703125" style="136" customWidth="1"/>
    <col min="10350" max="10357" width="36.85546875" style="136" customWidth="1"/>
    <col min="10358" max="10358" width="36.5703125" style="136" customWidth="1"/>
    <col min="10359" max="10496" width="36.85546875" style="136"/>
    <col min="10497" max="10497" width="18.5703125" style="136" customWidth="1"/>
    <col min="10498" max="10506" width="31.42578125" style="136" customWidth="1"/>
    <col min="10507" max="10523" width="36.85546875" style="136" customWidth="1"/>
    <col min="10524" max="10524" width="37" style="136" customWidth="1"/>
    <col min="10525" max="10540" width="36.85546875" style="136" customWidth="1"/>
    <col min="10541" max="10541" width="37.140625" style="136" customWidth="1"/>
    <col min="10542" max="10543" width="36.85546875" style="136" customWidth="1"/>
    <col min="10544" max="10544" width="36.5703125" style="136" customWidth="1"/>
    <col min="10545" max="10546" width="36.85546875" style="136" customWidth="1"/>
    <col min="10547" max="10547" width="36.5703125" style="136" customWidth="1"/>
    <col min="10548" max="10548" width="37" style="136" customWidth="1"/>
    <col min="10549" max="10567" width="36.85546875" style="136" customWidth="1"/>
    <col min="10568" max="10568" width="37" style="136" customWidth="1"/>
    <col min="10569" max="10586" width="36.85546875" style="136" customWidth="1"/>
    <col min="10587" max="10587" width="36.5703125" style="136" customWidth="1"/>
    <col min="10588" max="10600" width="36.85546875" style="136" customWidth="1"/>
    <col min="10601" max="10601" width="36.5703125" style="136" customWidth="1"/>
    <col min="10602" max="10604" width="36.85546875" style="136" customWidth="1"/>
    <col min="10605" max="10605" width="36.5703125" style="136" customWidth="1"/>
    <col min="10606" max="10613" width="36.85546875" style="136" customWidth="1"/>
    <col min="10614" max="10614" width="36.5703125" style="136" customWidth="1"/>
    <col min="10615" max="10752" width="36.85546875" style="136"/>
    <col min="10753" max="10753" width="18.5703125" style="136" customWidth="1"/>
    <col min="10754" max="10762" width="31.42578125" style="136" customWidth="1"/>
    <col min="10763" max="10779" width="36.85546875" style="136" customWidth="1"/>
    <col min="10780" max="10780" width="37" style="136" customWidth="1"/>
    <col min="10781" max="10796" width="36.85546875" style="136" customWidth="1"/>
    <col min="10797" max="10797" width="37.140625" style="136" customWidth="1"/>
    <col min="10798" max="10799" width="36.85546875" style="136" customWidth="1"/>
    <col min="10800" max="10800" width="36.5703125" style="136" customWidth="1"/>
    <col min="10801" max="10802" width="36.85546875" style="136" customWidth="1"/>
    <col min="10803" max="10803" width="36.5703125" style="136" customWidth="1"/>
    <col min="10804" max="10804" width="37" style="136" customWidth="1"/>
    <col min="10805" max="10823" width="36.85546875" style="136" customWidth="1"/>
    <col min="10824" max="10824" width="37" style="136" customWidth="1"/>
    <col min="10825" max="10842" width="36.85546875" style="136" customWidth="1"/>
    <col min="10843" max="10843" width="36.5703125" style="136" customWidth="1"/>
    <col min="10844" max="10856" width="36.85546875" style="136" customWidth="1"/>
    <col min="10857" max="10857" width="36.5703125" style="136" customWidth="1"/>
    <col min="10858" max="10860" width="36.85546875" style="136" customWidth="1"/>
    <col min="10861" max="10861" width="36.5703125" style="136" customWidth="1"/>
    <col min="10862" max="10869" width="36.85546875" style="136" customWidth="1"/>
    <col min="10870" max="10870" width="36.5703125" style="136" customWidth="1"/>
    <col min="10871" max="11008" width="36.85546875" style="136"/>
    <col min="11009" max="11009" width="18.5703125" style="136" customWidth="1"/>
    <col min="11010" max="11018" width="31.42578125" style="136" customWidth="1"/>
    <col min="11019" max="11035" width="36.85546875" style="136" customWidth="1"/>
    <col min="11036" max="11036" width="37" style="136" customWidth="1"/>
    <col min="11037" max="11052" width="36.85546875" style="136" customWidth="1"/>
    <col min="11053" max="11053" width="37.140625" style="136" customWidth="1"/>
    <col min="11054" max="11055" width="36.85546875" style="136" customWidth="1"/>
    <col min="11056" max="11056" width="36.5703125" style="136" customWidth="1"/>
    <col min="11057" max="11058" width="36.85546875" style="136" customWidth="1"/>
    <col min="11059" max="11059" width="36.5703125" style="136" customWidth="1"/>
    <col min="11060" max="11060" width="37" style="136" customWidth="1"/>
    <col min="11061" max="11079" width="36.85546875" style="136" customWidth="1"/>
    <col min="11080" max="11080" width="37" style="136" customWidth="1"/>
    <col min="11081" max="11098" width="36.85546875" style="136" customWidth="1"/>
    <col min="11099" max="11099" width="36.5703125" style="136" customWidth="1"/>
    <col min="11100" max="11112" width="36.85546875" style="136" customWidth="1"/>
    <col min="11113" max="11113" width="36.5703125" style="136" customWidth="1"/>
    <col min="11114" max="11116" width="36.85546875" style="136" customWidth="1"/>
    <col min="11117" max="11117" width="36.5703125" style="136" customWidth="1"/>
    <col min="11118" max="11125" width="36.85546875" style="136" customWidth="1"/>
    <col min="11126" max="11126" width="36.5703125" style="136" customWidth="1"/>
    <col min="11127" max="11264" width="36.85546875" style="136"/>
    <col min="11265" max="11265" width="18.5703125" style="136" customWidth="1"/>
    <col min="11266" max="11274" width="31.42578125" style="136" customWidth="1"/>
    <col min="11275" max="11291" width="36.85546875" style="136" customWidth="1"/>
    <col min="11292" max="11292" width="37" style="136" customWidth="1"/>
    <col min="11293" max="11308" width="36.85546875" style="136" customWidth="1"/>
    <col min="11309" max="11309" width="37.140625" style="136" customWidth="1"/>
    <col min="11310" max="11311" width="36.85546875" style="136" customWidth="1"/>
    <col min="11312" max="11312" width="36.5703125" style="136" customWidth="1"/>
    <col min="11313" max="11314" width="36.85546875" style="136" customWidth="1"/>
    <col min="11315" max="11315" width="36.5703125" style="136" customWidth="1"/>
    <col min="11316" max="11316" width="37" style="136" customWidth="1"/>
    <col min="11317" max="11335" width="36.85546875" style="136" customWidth="1"/>
    <col min="11336" max="11336" width="37" style="136" customWidth="1"/>
    <col min="11337" max="11354" width="36.85546875" style="136" customWidth="1"/>
    <col min="11355" max="11355" width="36.5703125" style="136" customWidth="1"/>
    <col min="11356" max="11368" width="36.85546875" style="136" customWidth="1"/>
    <col min="11369" max="11369" width="36.5703125" style="136" customWidth="1"/>
    <col min="11370" max="11372" width="36.85546875" style="136" customWidth="1"/>
    <col min="11373" max="11373" width="36.5703125" style="136" customWidth="1"/>
    <col min="11374" max="11381" width="36.85546875" style="136" customWidth="1"/>
    <col min="11382" max="11382" width="36.5703125" style="136" customWidth="1"/>
    <col min="11383" max="11520" width="36.85546875" style="136"/>
    <col min="11521" max="11521" width="18.5703125" style="136" customWidth="1"/>
    <col min="11522" max="11530" width="31.42578125" style="136" customWidth="1"/>
    <col min="11531" max="11547" width="36.85546875" style="136" customWidth="1"/>
    <col min="11548" max="11548" width="37" style="136" customWidth="1"/>
    <col min="11549" max="11564" width="36.85546875" style="136" customWidth="1"/>
    <col min="11565" max="11565" width="37.140625" style="136" customWidth="1"/>
    <col min="11566" max="11567" width="36.85546875" style="136" customWidth="1"/>
    <col min="11568" max="11568" width="36.5703125" style="136" customWidth="1"/>
    <col min="11569" max="11570" width="36.85546875" style="136" customWidth="1"/>
    <col min="11571" max="11571" width="36.5703125" style="136" customWidth="1"/>
    <col min="11572" max="11572" width="37" style="136" customWidth="1"/>
    <col min="11573" max="11591" width="36.85546875" style="136" customWidth="1"/>
    <col min="11592" max="11592" width="37" style="136" customWidth="1"/>
    <col min="11593" max="11610" width="36.85546875" style="136" customWidth="1"/>
    <col min="11611" max="11611" width="36.5703125" style="136" customWidth="1"/>
    <col min="11612" max="11624" width="36.85546875" style="136" customWidth="1"/>
    <col min="11625" max="11625" width="36.5703125" style="136" customWidth="1"/>
    <col min="11626" max="11628" width="36.85546875" style="136" customWidth="1"/>
    <col min="11629" max="11629" width="36.5703125" style="136" customWidth="1"/>
    <col min="11630" max="11637" width="36.85546875" style="136" customWidth="1"/>
    <col min="11638" max="11638" width="36.5703125" style="136" customWidth="1"/>
    <col min="11639" max="11776" width="36.85546875" style="136"/>
    <col min="11777" max="11777" width="18.5703125" style="136" customWidth="1"/>
    <col min="11778" max="11786" width="31.42578125" style="136" customWidth="1"/>
    <col min="11787" max="11803" width="36.85546875" style="136" customWidth="1"/>
    <col min="11804" max="11804" width="37" style="136" customWidth="1"/>
    <col min="11805" max="11820" width="36.85546875" style="136" customWidth="1"/>
    <col min="11821" max="11821" width="37.140625" style="136" customWidth="1"/>
    <col min="11822" max="11823" width="36.85546875" style="136" customWidth="1"/>
    <col min="11824" max="11824" width="36.5703125" style="136" customWidth="1"/>
    <col min="11825" max="11826" width="36.85546875" style="136" customWidth="1"/>
    <col min="11827" max="11827" width="36.5703125" style="136" customWidth="1"/>
    <col min="11828" max="11828" width="37" style="136" customWidth="1"/>
    <col min="11829" max="11847" width="36.85546875" style="136" customWidth="1"/>
    <col min="11848" max="11848" width="37" style="136" customWidth="1"/>
    <col min="11849" max="11866" width="36.85546875" style="136" customWidth="1"/>
    <col min="11867" max="11867" width="36.5703125" style="136" customWidth="1"/>
    <col min="11868" max="11880" width="36.85546875" style="136" customWidth="1"/>
    <col min="11881" max="11881" width="36.5703125" style="136" customWidth="1"/>
    <col min="11882" max="11884" width="36.85546875" style="136" customWidth="1"/>
    <col min="11885" max="11885" width="36.5703125" style="136" customWidth="1"/>
    <col min="11886" max="11893" width="36.85546875" style="136" customWidth="1"/>
    <col min="11894" max="11894" width="36.5703125" style="136" customWidth="1"/>
    <col min="11895" max="12032" width="36.85546875" style="136"/>
    <col min="12033" max="12033" width="18.5703125" style="136" customWidth="1"/>
    <col min="12034" max="12042" width="31.42578125" style="136" customWidth="1"/>
    <col min="12043" max="12059" width="36.85546875" style="136" customWidth="1"/>
    <col min="12060" max="12060" width="37" style="136" customWidth="1"/>
    <col min="12061" max="12076" width="36.85546875" style="136" customWidth="1"/>
    <col min="12077" max="12077" width="37.140625" style="136" customWidth="1"/>
    <col min="12078" max="12079" width="36.85546875" style="136" customWidth="1"/>
    <col min="12080" max="12080" width="36.5703125" style="136" customWidth="1"/>
    <col min="12081" max="12082" width="36.85546875" style="136" customWidth="1"/>
    <col min="12083" max="12083" width="36.5703125" style="136" customWidth="1"/>
    <col min="12084" max="12084" width="37" style="136" customWidth="1"/>
    <col min="12085" max="12103" width="36.85546875" style="136" customWidth="1"/>
    <col min="12104" max="12104" width="37" style="136" customWidth="1"/>
    <col min="12105" max="12122" width="36.85546875" style="136" customWidth="1"/>
    <col min="12123" max="12123" width="36.5703125" style="136" customWidth="1"/>
    <col min="12124" max="12136" width="36.85546875" style="136" customWidth="1"/>
    <col min="12137" max="12137" width="36.5703125" style="136" customWidth="1"/>
    <col min="12138" max="12140" width="36.85546875" style="136" customWidth="1"/>
    <col min="12141" max="12141" width="36.5703125" style="136" customWidth="1"/>
    <col min="12142" max="12149" width="36.85546875" style="136" customWidth="1"/>
    <col min="12150" max="12150" width="36.5703125" style="136" customWidth="1"/>
    <col min="12151" max="12288" width="36.85546875" style="136"/>
    <col min="12289" max="12289" width="18.5703125" style="136" customWidth="1"/>
    <col min="12290" max="12298" width="31.42578125" style="136" customWidth="1"/>
    <col min="12299" max="12315" width="36.85546875" style="136" customWidth="1"/>
    <col min="12316" max="12316" width="37" style="136" customWidth="1"/>
    <col min="12317" max="12332" width="36.85546875" style="136" customWidth="1"/>
    <col min="12333" max="12333" width="37.140625" style="136" customWidth="1"/>
    <col min="12334" max="12335" width="36.85546875" style="136" customWidth="1"/>
    <col min="12336" max="12336" width="36.5703125" style="136" customWidth="1"/>
    <col min="12337" max="12338" width="36.85546875" style="136" customWidth="1"/>
    <col min="12339" max="12339" width="36.5703125" style="136" customWidth="1"/>
    <col min="12340" max="12340" width="37" style="136" customWidth="1"/>
    <col min="12341" max="12359" width="36.85546875" style="136" customWidth="1"/>
    <col min="12360" max="12360" width="37" style="136" customWidth="1"/>
    <col min="12361" max="12378" width="36.85546875" style="136" customWidth="1"/>
    <col min="12379" max="12379" width="36.5703125" style="136" customWidth="1"/>
    <col min="12380" max="12392" width="36.85546875" style="136" customWidth="1"/>
    <col min="12393" max="12393" width="36.5703125" style="136" customWidth="1"/>
    <col min="12394" max="12396" width="36.85546875" style="136" customWidth="1"/>
    <col min="12397" max="12397" width="36.5703125" style="136" customWidth="1"/>
    <col min="12398" max="12405" width="36.85546875" style="136" customWidth="1"/>
    <col min="12406" max="12406" width="36.5703125" style="136" customWidth="1"/>
    <col min="12407" max="12544" width="36.85546875" style="136"/>
    <col min="12545" max="12545" width="18.5703125" style="136" customWidth="1"/>
    <col min="12546" max="12554" width="31.42578125" style="136" customWidth="1"/>
    <col min="12555" max="12571" width="36.85546875" style="136" customWidth="1"/>
    <col min="12572" max="12572" width="37" style="136" customWidth="1"/>
    <col min="12573" max="12588" width="36.85546875" style="136" customWidth="1"/>
    <col min="12589" max="12589" width="37.140625" style="136" customWidth="1"/>
    <col min="12590" max="12591" width="36.85546875" style="136" customWidth="1"/>
    <col min="12592" max="12592" width="36.5703125" style="136" customWidth="1"/>
    <col min="12593" max="12594" width="36.85546875" style="136" customWidth="1"/>
    <col min="12595" max="12595" width="36.5703125" style="136" customWidth="1"/>
    <col min="12596" max="12596" width="37" style="136" customWidth="1"/>
    <col min="12597" max="12615" width="36.85546875" style="136" customWidth="1"/>
    <col min="12616" max="12616" width="37" style="136" customWidth="1"/>
    <col min="12617" max="12634" width="36.85546875" style="136" customWidth="1"/>
    <col min="12635" max="12635" width="36.5703125" style="136" customWidth="1"/>
    <col min="12636" max="12648" width="36.85546875" style="136" customWidth="1"/>
    <col min="12649" max="12649" width="36.5703125" style="136" customWidth="1"/>
    <col min="12650" max="12652" width="36.85546875" style="136" customWidth="1"/>
    <col min="12653" max="12653" width="36.5703125" style="136" customWidth="1"/>
    <col min="12654" max="12661" width="36.85546875" style="136" customWidth="1"/>
    <col min="12662" max="12662" width="36.5703125" style="136" customWidth="1"/>
    <col min="12663" max="12800" width="36.85546875" style="136"/>
    <col min="12801" max="12801" width="18.5703125" style="136" customWidth="1"/>
    <col min="12802" max="12810" width="31.42578125" style="136" customWidth="1"/>
    <col min="12811" max="12827" width="36.85546875" style="136" customWidth="1"/>
    <col min="12828" max="12828" width="37" style="136" customWidth="1"/>
    <col min="12829" max="12844" width="36.85546875" style="136" customWidth="1"/>
    <col min="12845" max="12845" width="37.140625" style="136" customWidth="1"/>
    <col min="12846" max="12847" width="36.85546875" style="136" customWidth="1"/>
    <col min="12848" max="12848" width="36.5703125" style="136" customWidth="1"/>
    <col min="12849" max="12850" width="36.85546875" style="136" customWidth="1"/>
    <col min="12851" max="12851" width="36.5703125" style="136" customWidth="1"/>
    <col min="12852" max="12852" width="37" style="136" customWidth="1"/>
    <col min="12853" max="12871" width="36.85546875" style="136" customWidth="1"/>
    <col min="12872" max="12872" width="37" style="136" customWidth="1"/>
    <col min="12873" max="12890" width="36.85546875" style="136" customWidth="1"/>
    <col min="12891" max="12891" width="36.5703125" style="136" customWidth="1"/>
    <col min="12892" max="12904" width="36.85546875" style="136" customWidth="1"/>
    <col min="12905" max="12905" width="36.5703125" style="136" customWidth="1"/>
    <col min="12906" max="12908" width="36.85546875" style="136" customWidth="1"/>
    <col min="12909" max="12909" width="36.5703125" style="136" customWidth="1"/>
    <col min="12910" max="12917" width="36.85546875" style="136" customWidth="1"/>
    <col min="12918" max="12918" width="36.5703125" style="136" customWidth="1"/>
    <col min="12919" max="13056" width="36.85546875" style="136"/>
    <col min="13057" max="13057" width="18.5703125" style="136" customWidth="1"/>
    <col min="13058" max="13066" width="31.42578125" style="136" customWidth="1"/>
    <col min="13067" max="13083" width="36.85546875" style="136" customWidth="1"/>
    <col min="13084" max="13084" width="37" style="136" customWidth="1"/>
    <col min="13085" max="13100" width="36.85546875" style="136" customWidth="1"/>
    <col min="13101" max="13101" width="37.140625" style="136" customWidth="1"/>
    <col min="13102" max="13103" width="36.85546875" style="136" customWidth="1"/>
    <col min="13104" max="13104" width="36.5703125" style="136" customWidth="1"/>
    <col min="13105" max="13106" width="36.85546875" style="136" customWidth="1"/>
    <col min="13107" max="13107" width="36.5703125" style="136" customWidth="1"/>
    <col min="13108" max="13108" width="37" style="136" customWidth="1"/>
    <col min="13109" max="13127" width="36.85546875" style="136" customWidth="1"/>
    <col min="13128" max="13128" width="37" style="136" customWidth="1"/>
    <col min="13129" max="13146" width="36.85546875" style="136" customWidth="1"/>
    <col min="13147" max="13147" width="36.5703125" style="136" customWidth="1"/>
    <col min="13148" max="13160" width="36.85546875" style="136" customWidth="1"/>
    <col min="13161" max="13161" width="36.5703125" style="136" customWidth="1"/>
    <col min="13162" max="13164" width="36.85546875" style="136" customWidth="1"/>
    <col min="13165" max="13165" width="36.5703125" style="136" customWidth="1"/>
    <col min="13166" max="13173" width="36.85546875" style="136" customWidth="1"/>
    <col min="13174" max="13174" width="36.5703125" style="136" customWidth="1"/>
    <col min="13175" max="13312" width="36.85546875" style="136"/>
    <col min="13313" max="13313" width="18.5703125" style="136" customWidth="1"/>
    <col min="13314" max="13322" width="31.42578125" style="136" customWidth="1"/>
    <col min="13323" max="13339" width="36.85546875" style="136" customWidth="1"/>
    <col min="13340" max="13340" width="37" style="136" customWidth="1"/>
    <col min="13341" max="13356" width="36.85546875" style="136" customWidth="1"/>
    <col min="13357" max="13357" width="37.140625" style="136" customWidth="1"/>
    <col min="13358" max="13359" width="36.85546875" style="136" customWidth="1"/>
    <col min="13360" max="13360" width="36.5703125" style="136" customWidth="1"/>
    <col min="13361" max="13362" width="36.85546875" style="136" customWidth="1"/>
    <col min="13363" max="13363" width="36.5703125" style="136" customWidth="1"/>
    <col min="13364" max="13364" width="37" style="136" customWidth="1"/>
    <col min="13365" max="13383" width="36.85546875" style="136" customWidth="1"/>
    <col min="13384" max="13384" width="37" style="136" customWidth="1"/>
    <col min="13385" max="13402" width="36.85546875" style="136" customWidth="1"/>
    <col min="13403" max="13403" width="36.5703125" style="136" customWidth="1"/>
    <col min="13404" max="13416" width="36.85546875" style="136" customWidth="1"/>
    <col min="13417" max="13417" width="36.5703125" style="136" customWidth="1"/>
    <col min="13418" max="13420" width="36.85546875" style="136" customWidth="1"/>
    <col min="13421" max="13421" width="36.5703125" style="136" customWidth="1"/>
    <col min="13422" max="13429" width="36.85546875" style="136" customWidth="1"/>
    <col min="13430" max="13430" width="36.5703125" style="136" customWidth="1"/>
    <col min="13431" max="13568" width="36.85546875" style="136"/>
    <col min="13569" max="13569" width="18.5703125" style="136" customWidth="1"/>
    <col min="13570" max="13578" width="31.42578125" style="136" customWidth="1"/>
    <col min="13579" max="13595" width="36.85546875" style="136" customWidth="1"/>
    <col min="13596" max="13596" width="37" style="136" customWidth="1"/>
    <col min="13597" max="13612" width="36.85546875" style="136" customWidth="1"/>
    <col min="13613" max="13613" width="37.140625" style="136" customWidth="1"/>
    <col min="13614" max="13615" width="36.85546875" style="136" customWidth="1"/>
    <col min="13616" max="13616" width="36.5703125" style="136" customWidth="1"/>
    <col min="13617" max="13618" width="36.85546875" style="136" customWidth="1"/>
    <col min="13619" max="13619" width="36.5703125" style="136" customWidth="1"/>
    <col min="13620" max="13620" width="37" style="136" customWidth="1"/>
    <col min="13621" max="13639" width="36.85546875" style="136" customWidth="1"/>
    <col min="13640" max="13640" width="37" style="136" customWidth="1"/>
    <col min="13641" max="13658" width="36.85546875" style="136" customWidth="1"/>
    <col min="13659" max="13659" width="36.5703125" style="136" customWidth="1"/>
    <col min="13660" max="13672" width="36.85546875" style="136" customWidth="1"/>
    <col min="13673" max="13673" width="36.5703125" style="136" customWidth="1"/>
    <col min="13674" max="13676" width="36.85546875" style="136" customWidth="1"/>
    <col min="13677" max="13677" width="36.5703125" style="136" customWidth="1"/>
    <col min="13678" max="13685" width="36.85546875" style="136" customWidth="1"/>
    <col min="13686" max="13686" width="36.5703125" style="136" customWidth="1"/>
    <col min="13687" max="13824" width="36.85546875" style="136"/>
    <col min="13825" max="13825" width="18.5703125" style="136" customWidth="1"/>
    <col min="13826" max="13834" width="31.42578125" style="136" customWidth="1"/>
    <col min="13835" max="13851" width="36.85546875" style="136" customWidth="1"/>
    <col min="13852" max="13852" width="37" style="136" customWidth="1"/>
    <col min="13853" max="13868" width="36.85546875" style="136" customWidth="1"/>
    <col min="13869" max="13869" width="37.140625" style="136" customWidth="1"/>
    <col min="13870" max="13871" width="36.85546875" style="136" customWidth="1"/>
    <col min="13872" max="13872" width="36.5703125" style="136" customWidth="1"/>
    <col min="13873" max="13874" width="36.85546875" style="136" customWidth="1"/>
    <col min="13875" max="13875" width="36.5703125" style="136" customWidth="1"/>
    <col min="13876" max="13876" width="37" style="136" customWidth="1"/>
    <col min="13877" max="13895" width="36.85546875" style="136" customWidth="1"/>
    <col min="13896" max="13896" width="37" style="136" customWidth="1"/>
    <col min="13897" max="13914" width="36.85546875" style="136" customWidth="1"/>
    <col min="13915" max="13915" width="36.5703125" style="136" customWidth="1"/>
    <col min="13916" max="13928" width="36.85546875" style="136" customWidth="1"/>
    <col min="13929" max="13929" width="36.5703125" style="136" customWidth="1"/>
    <col min="13930" max="13932" width="36.85546875" style="136" customWidth="1"/>
    <col min="13933" max="13933" width="36.5703125" style="136" customWidth="1"/>
    <col min="13934" max="13941" width="36.85546875" style="136" customWidth="1"/>
    <col min="13942" max="13942" width="36.5703125" style="136" customWidth="1"/>
    <col min="13943" max="14080" width="36.85546875" style="136"/>
    <col min="14081" max="14081" width="18.5703125" style="136" customWidth="1"/>
    <col min="14082" max="14090" width="31.42578125" style="136" customWidth="1"/>
    <col min="14091" max="14107" width="36.85546875" style="136" customWidth="1"/>
    <col min="14108" max="14108" width="37" style="136" customWidth="1"/>
    <col min="14109" max="14124" width="36.85546875" style="136" customWidth="1"/>
    <col min="14125" max="14125" width="37.140625" style="136" customWidth="1"/>
    <col min="14126" max="14127" width="36.85546875" style="136" customWidth="1"/>
    <col min="14128" max="14128" width="36.5703125" style="136" customWidth="1"/>
    <col min="14129" max="14130" width="36.85546875" style="136" customWidth="1"/>
    <col min="14131" max="14131" width="36.5703125" style="136" customWidth="1"/>
    <col min="14132" max="14132" width="37" style="136" customWidth="1"/>
    <col min="14133" max="14151" width="36.85546875" style="136" customWidth="1"/>
    <col min="14152" max="14152" width="37" style="136" customWidth="1"/>
    <col min="14153" max="14170" width="36.85546875" style="136" customWidth="1"/>
    <col min="14171" max="14171" width="36.5703125" style="136" customWidth="1"/>
    <col min="14172" max="14184" width="36.85546875" style="136" customWidth="1"/>
    <col min="14185" max="14185" width="36.5703125" style="136" customWidth="1"/>
    <col min="14186" max="14188" width="36.85546875" style="136" customWidth="1"/>
    <col min="14189" max="14189" width="36.5703125" style="136" customWidth="1"/>
    <col min="14190" max="14197" width="36.85546875" style="136" customWidth="1"/>
    <col min="14198" max="14198" width="36.5703125" style="136" customWidth="1"/>
    <col min="14199" max="14336" width="36.85546875" style="136"/>
    <col min="14337" max="14337" width="18.5703125" style="136" customWidth="1"/>
    <col min="14338" max="14346" width="31.42578125" style="136" customWidth="1"/>
    <col min="14347" max="14363" width="36.85546875" style="136" customWidth="1"/>
    <col min="14364" max="14364" width="37" style="136" customWidth="1"/>
    <col min="14365" max="14380" width="36.85546875" style="136" customWidth="1"/>
    <col min="14381" max="14381" width="37.140625" style="136" customWidth="1"/>
    <col min="14382" max="14383" width="36.85546875" style="136" customWidth="1"/>
    <col min="14384" max="14384" width="36.5703125" style="136" customWidth="1"/>
    <col min="14385" max="14386" width="36.85546875" style="136" customWidth="1"/>
    <col min="14387" max="14387" width="36.5703125" style="136" customWidth="1"/>
    <col min="14388" max="14388" width="37" style="136" customWidth="1"/>
    <col min="14389" max="14407" width="36.85546875" style="136" customWidth="1"/>
    <col min="14408" max="14408" width="37" style="136" customWidth="1"/>
    <col min="14409" max="14426" width="36.85546875" style="136" customWidth="1"/>
    <col min="14427" max="14427" width="36.5703125" style="136" customWidth="1"/>
    <col min="14428" max="14440" width="36.85546875" style="136" customWidth="1"/>
    <col min="14441" max="14441" width="36.5703125" style="136" customWidth="1"/>
    <col min="14442" max="14444" width="36.85546875" style="136" customWidth="1"/>
    <col min="14445" max="14445" width="36.5703125" style="136" customWidth="1"/>
    <col min="14446" max="14453" width="36.85546875" style="136" customWidth="1"/>
    <col min="14454" max="14454" width="36.5703125" style="136" customWidth="1"/>
    <col min="14455" max="14592" width="36.85546875" style="136"/>
    <col min="14593" max="14593" width="18.5703125" style="136" customWidth="1"/>
    <col min="14594" max="14602" width="31.42578125" style="136" customWidth="1"/>
    <col min="14603" max="14619" width="36.85546875" style="136" customWidth="1"/>
    <col min="14620" max="14620" width="37" style="136" customWidth="1"/>
    <col min="14621" max="14636" width="36.85546875" style="136" customWidth="1"/>
    <col min="14637" max="14637" width="37.140625" style="136" customWidth="1"/>
    <col min="14638" max="14639" width="36.85546875" style="136" customWidth="1"/>
    <col min="14640" max="14640" width="36.5703125" style="136" customWidth="1"/>
    <col min="14641" max="14642" width="36.85546875" style="136" customWidth="1"/>
    <col min="14643" max="14643" width="36.5703125" style="136" customWidth="1"/>
    <col min="14644" max="14644" width="37" style="136" customWidth="1"/>
    <col min="14645" max="14663" width="36.85546875" style="136" customWidth="1"/>
    <col min="14664" max="14664" width="37" style="136" customWidth="1"/>
    <col min="14665" max="14682" width="36.85546875" style="136" customWidth="1"/>
    <col min="14683" max="14683" width="36.5703125" style="136" customWidth="1"/>
    <col min="14684" max="14696" width="36.85546875" style="136" customWidth="1"/>
    <col min="14697" max="14697" width="36.5703125" style="136" customWidth="1"/>
    <col min="14698" max="14700" width="36.85546875" style="136" customWidth="1"/>
    <col min="14701" max="14701" width="36.5703125" style="136" customWidth="1"/>
    <col min="14702" max="14709" width="36.85546875" style="136" customWidth="1"/>
    <col min="14710" max="14710" width="36.5703125" style="136" customWidth="1"/>
    <col min="14711" max="14848" width="36.85546875" style="136"/>
    <col min="14849" max="14849" width="18.5703125" style="136" customWidth="1"/>
    <col min="14850" max="14858" width="31.42578125" style="136" customWidth="1"/>
    <col min="14859" max="14875" width="36.85546875" style="136" customWidth="1"/>
    <col min="14876" max="14876" width="37" style="136" customWidth="1"/>
    <col min="14877" max="14892" width="36.85546875" style="136" customWidth="1"/>
    <col min="14893" max="14893" width="37.140625" style="136" customWidth="1"/>
    <col min="14894" max="14895" width="36.85546875" style="136" customWidth="1"/>
    <col min="14896" max="14896" width="36.5703125" style="136" customWidth="1"/>
    <col min="14897" max="14898" width="36.85546875" style="136" customWidth="1"/>
    <col min="14899" max="14899" width="36.5703125" style="136" customWidth="1"/>
    <col min="14900" max="14900" width="37" style="136" customWidth="1"/>
    <col min="14901" max="14919" width="36.85546875" style="136" customWidth="1"/>
    <col min="14920" max="14920" width="37" style="136" customWidth="1"/>
    <col min="14921" max="14938" width="36.85546875" style="136" customWidth="1"/>
    <col min="14939" max="14939" width="36.5703125" style="136" customWidth="1"/>
    <col min="14940" max="14952" width="36.85546875" style="136" customWidth="1"/>
    <col min="14953" max="14953" width="36.5703125" style="136" customWidth="1"/>
    <col min="14954" max="14956" width="36.85546875" style="136" customWidth="1"/>
    <col min="14957" max="14957" width="36.5703125" style="136" customWidth="1"/>
    <col min="14958" max="14965" width="36.85546875" style="136" customWidth="1"/>
    <col min="14966" max="14966" width="36.5703125" style="136" customWidth="1"/>
    <col min="14967" max="15104" width="36.85546875" style="136"/>
    <col min="15105" max="15105" width="18.5703125" style="136" customWidth="1"/>
    <col min="15106" max="15114" width="31.42578125" style="136" customWidth="1"/>
    <col min="15115" max="15131" width="36.85546875" style="136" customWidth="1"/>
    <col min="15132" max="15132" width="37" style="136" customWidth="1"/>
    <col min="15133" max="15148" width="36.85546875" style="136" customWidth="1"/>
    <col min="15149" max="15149" width="37.140625" style="136" customWidth="1"/>
    <col min="15150" max="15151" width="36.85546875" style="136" customWidth="1"/>
    <col min="15152" max="15152" width="36.5703125" style="136" customWidth="1"/>
    <col min="15153" max="15154" width="36.85546875" style="136" customWidth="1"/>
    <col min="15155" max="15155" width="36.5703125" style="136" customWidth="1"/>
    <col min="15156" max="15156" width="37" style="136" customWidth="1"/>
    <col min="15157" max="15175" width="36.85546875" style="136" customWidth="1"/>
    <col min="15176" max="15176" width="37" style="136" customWidth="1"/>
    <col min="15177" max="15194" width="36.85546875" style="136" customWidth="1"/>
    <col min="15195" max="15195" width="36.5703125" style="136" customWidth="1"/>
    <col min="15196" max="15208" width="36.85546875" style="136" customWidth="1"/>
    <col min="15209" max="15209" width="36.5703125" style="136" customWidth="1"/>
    <col min="15210" max="15212" width="36.85546875" style="136" customWidth="1"/>
    <col min="15213" max="15213" width="36.5703125" style="136" customWidth="1"/>
    <col min="15214" max="15221" width="36.85546875" style="136" customWidth="1"/>
    <col min="15222" max="15222" width="36.5703125" style="136" customWidth="1"/>
    <col min="15223" max="15360" width="36.85546875" style="136"/>
    <col min="15361" max="15361" width="18.5703125" style="136" customWidth="1"/>
    <col min="15362" max="15370" width="31.42578125" style="136" customWidth="1"/>
    <col min="15371" max="15387" width="36.85546875" style="136" customWidth="1"/>
    <col min="15388" max="15388" width="37" style="136" customWidth="1"/>
    <col min="15389" max="15404" width="36.85546875" style="136" customWidth="1"/>
    <col min="15405" max="15405" width="37.140625" style="136" customWidth="1"/>
    <col min="15406" max="15407" width="36.85546875" style="136" customWidth="1"/>
    <col min="15408" max="15408" width="36.5703125" style="136" customWidth="1"/>
    <col min="15409" max="15410" width="36.85546875" style="136" customWidth="1"/>
    <col min="15411" max="15411" width="36.5703125" style="136" customWidth="1"/>
    <col min="15412" max="15412" width="37" style="136" customWidth="1"/>
    <col min="15413" max="15431" width="36.85546875" style="136" customWidth="1"/>
    <col min="15432" max="15432" width="37" style="136" customWidth="1"/>
    <col min="15433" max="15450" width="36.85546875" style="136" customWidth="1"/>
    <col min="15451" max="15451" width="36.5703125" style="136" customWidth="1"/>
    <col min="15452" max="15464" width="36.85546875" style="136" customWidth="1"/>
    <col min="15465" max="15465" width="36.5703125" style="136" customWidth="1"/>
    <col min="15466" max="15468" width="36.85546875" style="136" customWidth="1"/>
    <col min="15469" max="15469" width="36.5703125" style="136" customWidth="1"/>
    <col min="15470" max="15477" width="36.85546875" style="136" customWidth="1"/>
    <col min="15478" max="15478" width="36.5703125" style="136" customWidth="1"/>
    <col min="15479" max="15616" width="36.85546875" style="136"/>
    <col min="15617" max="15617" width="18.5703125" style="136" customWidth="1"/>
    <col min="15618" max="15626" width="31.42578125" style="136" customWidth="1"/>
    <col min="15627" max="15643" width="36.85546875" style="136" customWidth="1"/>
    <col min="15644" max="15644" width="37" style="136" customWidth="1"/>
    <col min="15645" max="15660" width="36.85546875" style="136" customWidth="1"/>
    <col min="15661" max="15661" width="37.140625" style="136" customWidth="1"/>
    <col min="15662" max="15663" width="36.85546875" style="136" customWidth="1"/>
    <col min="15664" max="15664" width="36.5703125" style="136" customWidth="1"/>
    <col min="15665" max="15666" width="36.85546875" style="136" customWidth="1"/>
    <col min="15667" max="15667" width="36.5703125" style="136" customWidth="1"/>
    <col min="15668" max="15668" width="37" style="136" customWidth="1"/>
    <col min="15669" max="15687" width="36.85546875" style="136" customWidth="1"/>
    <col min="15688" max="15688" width="37" style="136" customWidth="1"/>
    <col min="15689" max="15706" width="36.85546875" style="136" customWidth="1"/>
    <col min="15707" max="15707" width="36.5703125" style="136" customWidth="1"/>
    <col min="15708" max="15720" width="36.85546875" style="136" customWidth="1"/>
    <col min="15721" max="15721" width="36.5703125" style="136" customWidth="1"/>
    <col min="15722" max="15724" width="36.85546875" style="136" customWidth="1"/>
    <col min="15725" max="15725" width="36.5703125" style="136" customWidth="1"/>
    <col min="15726" max="15733" width="36.85546875" style="136" customWidth="1"/>
    <col min="15734" max="15734" width="36.5703125" style="136" customWidth="1"/>
    <col min="15735" max="15872" width="36.85546875" style="136"/>
    <col min="15873" max="15873" width="18.5703125" style="136" customWidth="1"/>
    <col min="15874" max="15882" width="31.42578125" style="136" customWidth="1"/>
    <col min="15883" max="15899" width="36.85546875" style="136" customWidth="1"/>
    <col min="15900" max="15900" width="37" style="136" customWidth="1"/>
    <col min="15901" max="15916" width="36.85546875" style="136" customWidth="1"/>
    <col min="15917" max="15917" width="37.140625" style="136" customWidth="1"/>
    <col min="15918" max="15919" width="36.85546875" style="136" customWidth="1"/>
    <col min="15920" max="15920" width="36.5703125" style="136" customWidth="1"/>
    <col min="15921" max="15922" width="36.85546875" style="136" customWidth="1"/>
    <col min="15923" max="15923" width="36.5703125" style="136" customWidth="1"/>
    <col min="15924" max="15924" width="37" style="136" customWidth="1"/>
    <col min="15925" max="15943" width="36.85546875" style="136" customWidth="1"/>
    <col min="15944" max="15944" width="37" style="136" customWidth="1"/>
    <col min="15945" max="15962" width="36.85546875" style="136" customWidth="1"/>
    <col min="15963" max="15963" width="36.5703125" style="136" customWidth="1"/>
    <col min="15964" max="15976" width="36.85546875" style="136" customWidth="1"/>
    <col min="15977" max="15977" width="36.5703125" style="136" customWidth="1"/>
    <col min="15978" max="15980" width="36.85546875" style="136" customWidth="1"/>
    <col min="15981" max="15981" width="36.5703125" style="136" customWidth="1"/>
    <col min="15982" max="15989" width="36.85546875" style="136" customWidth="1"/>
    <col min="15990" max="15990" width="36.5703125" style="136" customWidth="1"/>
    <col min="15991" max="16128" width="36.85546875" style="136"/>
    <col min="16129" max="16129" width="18.5703125" style="136" customWidth="1"/>
    <col min="16130" max="16138" width="31.42578125" style="136" customWidth="1"/>
    <col min="16139" max="16155" width="36.85546875" style="136" customWidth="1"/>
    <col min="16156" max="16156" width="37" style="136" customWidth="1"/>
    <col min="16157" max="16172" width="36.85546875" style="136" customWidth="1"/>
    <col min="16173" max="16173" width="37.140625" style="136" customWidth="1"/>
    <col min="16174" max="16175" width="36.85546875" style="136" customWidth="1"/>
    <col min="16176" max="16176" width="36.5703125" style="136" customWidth="1"/>
    <col min="16177" max="16178" width="36.85546875" style="136" customWidth="1"/>
    <col min="16179" max="16179" width="36.5703125" style="136" customWidth="1"/>
    <col min="16180" max="16180" width="37" style="136" customWidth="1"/>
    <col min="16181" max="16199" width="36.85546875" style="136" customWidth="1"/>
    <col min="16200" max="16200" width="37" style="136" customWidth="1"/>
    <col min="16201" max="16218" width="36.85546875" style="136" customWidth="1"/>
    <col min="16219" max="16219" width="36.5703125" style="136" customWidth="1"/>
    <col min="16220" max="16232" width="36.85546875" style="136" customWidth="1"/>
    <col min="16233" max="16233" width="36.5703125" style="136" customWidth="1"/>
    <col min="16234" max="16236" width="36.85546875" style="136" customWidth="1"/>
    <col min="16237" max="16237" width="36.5703125" style="136" customWidth="1"/>
    <col min="16238" max="16245" width="36.85546875" style="136" customWidth="1"/>
    <col min="16246" max="16246" width="36.5703125" style="136" customWidth="1"/>
    <col min="16247" max="16384" width="36.85546875" style="136"/>
  </cols>
  <sheetData>
    <row r="1" spans="1:245" s="81" customFormat="1" ht="12.75" customHeight="1" x14ac:dyDescent="0.25">
      <c r="A1" s="77" t="s">
        <v>110</v>
      </c>
      <c r="B1" s="78"/>
      <c r="C1" s="79"/>
      <c r="D1" s="79"/>
      <c r="E1" s="79"/>
      <c r="F1" s="79"/>
      <c r="G1" s="79"/>
      <c r="H1" s="79"/>
      <c r="I1" s="79"/>
      <c r="J1" s="79"/>
      <c r="K1" s="80"/>
      <c r="L1" s="80"/>
      <c r="M1" s="80"/>
      <c r="N1" s="80"/>
      <c r="O1" s="80"/>
      <c r="P1" s="80"/>
      <c r="Q1" s="80"/>
      <c r="R1" s="80"/>
      <c r="S1" s="80"/>
      <c r="T1" s="80"/>
      <c r="U1" s="80"/>
      <c r="V1" s="80"/>
      <c r="W1" s="80"/>
      <c r="X1" s="80"/>
      <c r="Y1" s="80"/>
      <c r="Z1" s="80"/>
      <c r="AA1" s="80"/>
      <c r="AB1" s="80"/>
      <c r="AC1" s="80"/>
      <c r="AD1" s="80"/>
      <c r="AE1" s="80"/>
      <c r="AF1" s="80"/>
      <c r="AG1" s="80"/>
      <c r="AH1" s="80"/>
      <c r="AI1" s="80"/>
    </row>
    <row r="2" spans="1:245" s="85" customFormat="1" ht="12.75" customHeight="1" x14ac:dyDescent="0.25">
      <c r="A2" s="82" t="s">
        <v>111</v>
      </c>
      <c r="B2" s="83">
        <v>1</v>
      </c>
      <c r="C2" s="83">
        <v>2</v>
      </c>
      <c r="D2" s="83">
        <v>3</v>
      </c>
      <c r="E2" s="83">
        <v>4</v>
      </c>
      <c r="F2" s="83">
        <v>5</v>
      </c>
      <c r="G2" s="83">
        <v>6</v>
      </c>
      <c r="H2" s="83">
        <v>7</v>
      </c>
      <c r="I2" s="83">
        <v>8</v>
      </c>
      <c r="J2" s="83">
        <v>9</v>
      </c>
      <c r="K2" s="83"/>
      <c r="L2" s="83"/>
      <c r="M2" s="83"/>
      <c r="N2" s="83"/>
      <c r="O2" s="83"/>
      <c r="P2" s="83"/>
      <c r="Q2" s="83"/>
      <c r="R2" s="83"/>
      <c r="S2" s="83"/>
      <c r="T2" s="83"/>
      <c r="U2" s="83"/>
      <c r="V2" s="83"/>
      <c r="W2" s="83"/>
      <c r="X2" s="83"/>
      <c r="Y2" s="83"/>
      <c r="Z2" s="83"/>
      <c r="AA2" s="83"/>
      <c r="AB2" s="83"/>
      <c r="AC2" s="83"/>
      <c r="AD2" s="83"/>
      <c r="AE2" s="83"/>
      <c r="AF2" s="83"/>
      <c r="AG2" s="83"/>
      <c r="AH2" s="83"/>
      <c r="AI2" s="83"/>
      <c r="AJ2" s="84"/>
      <c r="AK2" s="84" t="str">
        <f t="shared" ref="AK2:CV2" si="0">IF(AK3="","",AJ2+1)</f>
        <v/>
      </c>
      <c r="AL2" s="84" t="str">
        <f t="shared" si="0"/>
        <v/>
      </c>
      <c r="AM2" s="84" t="str">
        <f t="shared" si="0"/>
        <v/>
      </c>
      <c r="AN2" s="84" t="str">
        <f t="shared" si="0"/>
        <v/>
      </c>
      <c r="AO2" s="84" t="str">
        <f t="shared" si="0"/>
        <v/>
      </c>
      <c r="AP2" s="84" t="str">
        <f t="shared" si="0"/>
        <v/>
      </c>
      <c r="AQ2" s="84" t="str">
        <f t="shared" si="0"/>
        <v/>
      </c>
      <c r="AR2" s="84" t="str">
        <f t="shared" si="0"/>
        <v/>
      </c>
      <c r="AS2" s="84" t="str">
        <f t="shared" si="0"/>
        <v/>
      </c>
      <c r="AT2" s="84" t="str">
        <f t="shared" si="0"/>
        <v/>
      </c>
      <c r="AU2" s="84" t="str">
        <f t="shared" si="0"/>
        <v/>
      </c>
      <c r="AV2" s="84" t="str">
        <f t="shared" si="0"/>
        <v/>
      </c>
      <c r="AW2" s="84" t="str">
        <f t="shared" si="0"/>
        <v/>
      </c>
      <c r="AX2" s="84" t="str">
        <f t="shared" si="0"/>
        <v/>
      </c>
      <c r="AY2" s="84" t="str">
        <f t="shared" si="0"/>
        <v/>
      </c>
      <c r="AZ2" s="84" t="str">
        <f t="shared" si="0"/>
        <v/>
      </c>
      <c r="BA2" s="84" t="str">
        <f t="shared" si="0"/>
        <v/>
      </c>
      <c r="BB2" s="84" t="str">
        <f t="shared" si="0"/>
        <v/>
      </c>
      <c r="BC2" s="84" t="str">
        <f t="shared" si="0"/>
        <v/>
      </c>
      <c r="BD2" s="84" t="str">
        <f t="shared" si="0"/>
        <v/>
      </c>
      <c r="BE2" s="84" t="str">
        <f t="shared" si="0"/>
        <v/>
      </c>
      <c r="BF2" s="84" t="str">
        <f t="shared" si="0"/>
        <v/>
      </c>
      <c r="BG2" s="84" t="str">
        <f t="shared" si="0"/>
        <v/>
      </c>
      <c r="BH2" s="84" t="str">
        <f t="shared" si="0"/>
        <v/>
      </c>
      <c r="BI2" s="84" t="str">
        <f t="shared" si="0"/>
        <v/>
      </c>
      <c r="BJ2" s="84" t="str">
        <f t="shared" si="0"/>
        <v/>
      </c>
      <c r="BK2" s="84" t="str">
        <f t="shared" si="0"/>
        <v/>
      </c>
      <c r="BL2" s="84" t="str">
        <f t="shared" si="0"/>
        <v/>
      </c>
      <c r="BM2" s="84" t="str">
        <f t="shared" si="0"/>
        <v/>
      </c>
      <c r="BN2" s="84" t="str">
        <f t="shared" si="0"/>
        <v/>
      </c>
      <c r="BO2" s="84" t="str">
        <f t="shared" si="0"/>
        <v/>
      </c>
      <c r="BP2" s="84" t="str">
        <f t="shared" si="0"/>
        <v/>
      </c>
      <c r="BQ2" s="84" t="str">
        <f t="shared" si="0"/>
        <v/>
      </c>
      <c r="BR2" s="84" t="str">
        <f t="shared" si="0"/>
        <v/>
      </c>
      <c r="BS2" s="84" t="str">
        <f t="shared" si="0"/>
        <v/>
      </c>
      <c r="BT2" s="84" t="str">
        <f t="shared" si="0"/>
        <v/>
      </c>
      <c r="BU2" s="84" t="str">
        <f t="shared" si="0"/>
        <v/>
      </c>
      <c r="BV2" s="84" t="str">
        <f t="shared" si="0"/>
        <v/>
      </c>
      <c r="BW2" s="84" t="str">
        <f t="shared" si="0"/>
        <v/>
      </c>
      <c r="BX2" s="84" t="str">
        <f t="shared" si="0"/>
        <v/>
      </c>
      <c r="BY2" s="84" t="str">
        <f t="shared" si="0"/>
        <v/>
      </c>
      <c r="BZ2" s="84" t="str">
        <f t="shared" si="0"/>
        <v/>
      </c>
      <c r="CA2" s="84" t="str">
        <f t="shared" si="0"/>
        <v/>
      </c>
      <c r="CB2" s="84" t="str">
        <f t="shared" si="0"/>
        <v/>
      </c>
      <c r="CC2" s="84" t="str">
        <f t="shared" si="0"/>
        <v/>
      </c>
      <c r="CD2" s="84" t="str">
        <f t="shared" si="0"/>
        <v/>
      </c>
      <c r="CE2" s="84" t="str">
        <f t="shared" si="0"/>
        <v/>
      </c>
      <c r="CF2" s="84" t="str">
        <f t="shared" si="0"/>
        <v/>
      </c>
      <c r="CG2" s="84" t="str">
        <f t="shared" si="0"/>
        <v/>
      </c>
      <c r="CH2" s="84" t="str">
        <f t="shared" si="0"/>
        <v/>
      </c>
      <c r="CI2" s="84" t="str">
        <f t="shared" si="0"/>
        <v/>
      </c>
      <c r="CJ2" s="84" t="str">
        <f t="shared" si="0"/>
        <v/>
      </c>
      <c r="CK2" s="84" t="str">
        <f t="shared" si="0"/>
        <v/>
      </c>
      <c r="CL2" s="84" t="str">
        <f t="shared" si="0"/>
        <v/>
      </c>
      <c r="CM2" s="84" t="str">
        <f t="shared" si="0"/>
        <v/>
      </c>
      <c r="CN2" s="84" t="str">
        <f t="shared" si="0"/>
        <v/>
      </c>
      <c r="CO2" s="84" t="str">
        <f t="shared" si="0"/>
        <v/>
      </c>
      <c r="CP2" s="84" t="str">
        <f t="shared" si="0"/>
        <v/>
      </c>
      <c r="CQ2" s="84" t="str">
        <f t="shared" si="0"/>
        <v/>
      </c>
      <c r="CR2" s="84" t="str">
        <f t="shared" si="0"/>
        <v/>
      </c>
      <c r="CS2" s="84" t="str">
        <f t="shared" si="0"/>
        <v/>
      </c>
      <c r="CT2" s="84" t="str">
        <f t="shared" si="0"/>
        <v/>
      </c>
      <c r="CU2" s="84" t="str">
        <f t="shared" si="0"/>
        <v/>
      </c>
      <c r="CV2" s="84" t="str">
        <f t="shared" si="0"/>
        <v/>
      </c>
      <c r="CW2" s="84" t="str">
        <f t="shared" ref="CW2:FH2" si="1">IF(CW3="","",CV2+1)</f>
        <v/>
      </c>
      <c r="CX2" s="84" t="str">
        <f t="shared" si="1"/>
        <v/>
      </c>
      <c r="CY2" s="84" t="str">
        <f t="shared" si="1"/>
        <v/>
      </c>
      <c r="CZ2" s="84" t="str">
        <f t="shared" si="1"/>
        <v/>
      </c>
      <c r="DA2" s="84" t="str">
        <f t="shared" si="1"/>
        <v/>
      </c>
      <c r="DB2" s="84" t="str">
        <f t="shared" si="1"/>
        <v/>
      </c>
      <c r="DC2" s="84" t="str">
        <f t="shared" si="1"/>
        <v/>
      </c>
      <c r="DD2" s="84" t="str">
        <f t="shared" si="1"/>
        <v/>
      </c>
      <c r="DE2" s="84" t="str">
        <f t="shared" si="1"/>
        <v/>
      </c>
      <c r="DF2" s="84" t="str">
        <f t="shared" si="1"/>
        <v/>
      </c>
      <c r="DG2" s="84" t="str">
        <f t="shared" si="1"/>
        <v/>
      </c>
      <c r="DH2" s="84" t="str">
        <f t="shared" si="1"/>
        <v/>
      </c>
      <c r="DI2" s="84" t="str">
        <f t="shared" si="1"/>
        <v/>
      </c>
      <c r="DJ2" s="84" t="str">
        <f t="shared" si="1"/>
        <v/>
      </c>
      <c r="DK2" s="84" t="str">
        <f t="shared" si="1"/>
        <v/>
      </c>
      <c r="DL2" s="84" t="str">
        <f t="shared" si="1"/>
        <v/>
      </c>
      <c r="DM2" s="84" t="str">
        <f t="shared" si="1"/>
        <v/>
      </c>
      <c r="DN2" s="84" t="str">
        <f t="shared" si="1"/>
        <v/>
      </c>
      <c r="DO2" s="84" t="str">
        <f t="shared" si="1"/>
        <v/>
      </c>
      <c r="DP2" s="84" t="str">
        <f t="shared" si="1"/>
        <v/>
      </c>
      <c r="DQ2" s="84" t="str">
        <f t="shared" si="1"/>
        <v/>
      </c>
      <c r="DR2" s="84" t="str">
        <f t="shared" si="1"/>
        <v/>
      </c>
      <c r="DS2" s="84" t="str">
        <f t="shared" si="1"/>
        <v/>
      </c>
      <c r="DT2" s="84" t="str">
        <f t="shared" si="1"/>
        <v/>
      </c>
      <c r="DU2" s="84" t="str">
        <f t="shared" si="1"/>
        <v/>
      </c>
      <c r="DV2" s="84" t="str">
        <f t="shared" si="1"/>
        <v/>
      </c>
      <c r="DW2" s="84" t="str">
        <f t="shared" si="1"/>
        <v/>
      </c>
      <c r="DX2" s="84" t="str">
        <f t="shared" si="1"/>
        <v/>
      </c>
      <c r="DY2" s="84" t="str">
        <f t="shared" si="1"/>
        <v/>
      </c>
      <c r="DZ2" s="84" t="str">
        <f t="shared" si="1"/>
        <v/>
      </c>
      <c r="EA2" s="84" t="str">
        <f t="shared" si="1"/>
        <v/>
      </c>
      <c r="EB2" s="84" t="str">
        <f t="shared" si="1"/>
        <v/>
      </c>
      <c r="EC2" s="84" t="str">
        <f t="shared" si="1"/>
        <v/>
      </c>
      <c r="ED2" s="84" t="str">
        <f t="shared" si="1"/>
        <v/>
      </c>
      <c r="EE2" s="84" t="str">
        <f t="shared" si="1"/>
        <v/>
      </c>
      <c r="EF2" s="84" t="str">
        <f t="shared" si="1"/>
        <v/>
      </c>
      <c r="EG2" s="84" t="str">
        <f t="shared" si="1"/>
        <v/>
      </c>
      <c r="EH2" s="84" t="str">
        <f t="shared" si="1"/>
        <v/>
      </c>
      <c r="EI2" s="84" t="str">
        <f t="shared" si="1"/>
        <v/>
      </c>
      <c r="EJ2" s="84" t="str">
        <f t="shared" si="1"/>
        <v/>
      </c>
      <c r="EK2" s="84" t="str">
        <f t="shared" si="1"/>
        <v/>
      </c>
      <c r="EL2" s="84" t="str">
        <f t="shared" si="1"/>
        <v/>
      </c>
      <c r="EM2" s="84" t="str">
        <f t="shared" si="1"/>
        <v/>
      </c>
      <c r="EN2" s="84" t="str">
        <f t="shared" si="1"/>
        <v/>
      </c>
      <c r="EO2" s="84" t="str">
        <f t="shared" si="1"/>
        <v/>
      </c>
      <c r="EP2" s="84" t="str">
        <f t="shared" si="1"/>
        <v/>
      </c>
      <c r="EQ2" s="84" t="str">
        <f t="shared" si="1"/>
        <v/>
      </c>
      <c r="ER2" s="84" t="str">
        <f t="shared" si="1"/>
        <v/>
      </c>
      <c r="ES2" s="84" t="str">
        <f t="shared" si="1"/>
        <v/>
      </c>
      <c r="ET2" s="84" t="str">
        <f t="shared" si="1"/>
        <v/>
      </c>
      <c r="EU2" s="84" t="str">
        <f t="shared" si="1"/>
        <v/>
      </c>
      <c r="EV2" s="84" t="str">
        <f t="shared" si="1"/>
        <v/>
      </c>
      <c r="EW2" s="84" t="str">
        <f t="shared" si="1"/>
        <v/>
      </c>
      <c r="EX2" s="84" t="str">
        <f t="shared" si="1"/>
        <v/>
      </c>
      <c r="EY2" s="84" t="str">
        <f t="shared" si="1"/>
        <v/>
      </c>
      <c r="EZ2" s="84" t="str">
        <f t="shared" si="1"/>
        <v/>
      </c>
      <c r="FA2" s="84" t="str">
        <f t="shared" si="1"/>
        <v/>
      </c>
      <c r="FB2" s="84" t="str">
        <f t="shared" si="1"/>
        <v/>
      </c>
      <c r="FC2" s="84" t="str">
        <f t="shared" si="1"/>
        <v/>
      </c>
      <c r="FD2" s="84" t="str">
        <f t="shared" si="1"/>
        <v/>
      </c>
      <c r="FE2" s="84" t="str">
        <f t="shared" si="1"/>
        <v/>
      </c>
      <c r="FF2" s="84" t="str">
        <f t="shared" si="1"/>
        <v/>
      </c>
      <c r="FG2" s="84" t="str">
        <f t="shared" si="1"/>
        <v/>
      </c>
      <c r="FH2" s="84" t="str">
        <f t="shared" si="1"/>
        <v/>
      </c>
      <c r="FI2" s="84" t="str">
        <f t="shared" ref="FI2:HT2" si="2">IF(FI3="","",FH2+1)</f>
        <v/>
      </c>
      <c r="FJ2" s="84" t="str">
        <f t="shared" si="2"/>
        <v/>
      </c>
      <c r="FK2" s="84" t="str">
        <f t="shared" si="2"/>
        <v/>
      </c>
      <c r="FL2" s="84" t="str">
        <f t="shared" si="2"/>
        <v/>
      </c>
      <c r="FM2" s="84" t="str">
        <f t="shared" si="2"/>
        <v/>
      </c>
      <c r="FN2" s="84" t="str">
        <f t="shared" si="2"/>
        <v/>
      </c>
      <c r="FO2" s="84" t="str">
        <f t="shared" si="2"/>
        <v/>
      </c>
      <c r="FP2" s="84" t="str">
        <f t="shared" si="2"/>
        <v/>
      </c>
      <c r="FQ2" s="84" t="str">
        <f t="shared" si="2"/>
        <v/>
      </c>
      <c r="FR2" s="84" t="str">
        <f t="shared" si="2"/>
        <v/>
      </c>
      <c r="FS2" s="84" t="str">
        <f t="shared" si="2"/>
        <v/>
      </c>
      <c r="FT2" s="84" t="str">
        <f t="shared" si="2"/>
        <v/>
      </c>
      <c r="FU2" s="84" t="str">
        <f t="shared" si="2"/>
        <v/>
      </c>
      <c r="FV2" s="84" t="str">
        <f t="shared" si="2"/>
        <v/>
      </c>
      <c r="FW2" s="84" t="str">
        <f t="shared" si="2"/>
        <v/>
      </c>
      <c r="FX2" s="84" t="str">
        <f t="shared" si="2"/>
        <v/>
      </c>
      <c r="FY2" s="84" t="str">
        <f t="shared" si="2"/>
        <v/>
      </c>
      <c r="FZ2" s="84" t="str">
        <f t="shared" si="2"/>
        <v/>
      </c>
      <c r="GA2" s="84" t="str">
        <f t="shared" si="2"/>
        <v/>
      </c>
      <c r="GB2" s="84" t="str">
        <f t="shared" si="2"/>
        <v/>
      </c>
      <c r="GC2" s="84" t="str">
        <f t="shared" si="2"/>
        <v/>
      </c>
      <c r="GD2" s="84" t="str">
        <f t="shared" si="2"/>
        <v/>
      </c>
      <c r="GE2" s="84" t="str">
        <f t="shared" si="2"/>
        <v/>
      </c>
      <c r="GF2" s="84" t="str">
        <f t="shared" si="2"/>
        <v/>
      </c>
      <c r="GG2" s="84" t="str">
        <f t="shared" si="2"/>
        <v/>
      </c>
      <c r="GH2" s="84" t="str">
        <f t="shared" si="2"/>
        <v/>
      </c>
      <c r="GI2" s="84" t="str">
        <f t="shared" si="2"/>
        <v/>
      </c>
      <c r="GJ2" s="84" t="str">
        <f t="shared" si="2"/>
        <v/>
      </c>
      <c r="GK2" s="84" t="str">
        <f t="shared" si="2"/>
        <v/>
      </c>
      <c r="GL2" s="84" t="str">
        <f t="shared" si="2"/>
        <v/>
      </c>
      <c r="GM2" s="84" t="str">
        <f t="shared" si="2"/>
        <v/>
      </c>
      <c r="GN2" s="84" t="str">
        <f t="shared" si="2"/>
        <v/>
      </c>
      <c r="GO2" s="84" t="str">
        <f t="shared" si="2"/>
        <v/>
      </c>
      <c r="GP2" s="84" t="str">
        <f t="shared" si="2"/>
        <v/>
      </c>
      <c r="GQ2" s="84" t="str">
        <f t="shared" si="2"/>
        <v/>
      </c>
      <c r="GR2" s="84" t="str">
        <f t="shared" si="2"/>
        <v/>
      </c>
      <c r="GS2" s="84" t="str">
        <f t="shared" si="2"/>
        <v/>
      </c>
      <c r="GT2" s="84" t="str">
        <f t="shared" si="2"/>
        <v/>
      </c>
      <c r="GU2" s="84" t="str">
        <f t="shared" si="2"/>
        <v/>
      </c>
      <c r="GV2" s="84" t="str">
        <f t="shared" si="2"/>
        <v/>
      </c>
      <c r="GW2" s="84" t="str">
        <f t="shared" si="2"/>
        <v/>
      </c>
      <c r="GX2" s="84" t="str">
        <f t="shared" si="2"/>
        <v/>
      </c>
      <c r="GY2" s="84" t="str">
        <f t="shared" si="2"/>
        <v/>
      </c>
      <c r="GZ2" s="84" t="str">
        <f t="shared" si="2"/>
        <v/>
      </c>
      <c r="HA2" s="84" t="str">
        <f t="shared" si="2"/>
        <v/>
      </c>
      <c r="HB2" s="84" t="str">
        <f t="shared" si="2"/>
        <v/>
      </c>
      <c r="HC2" s="84" t="str">
        <f t="shared" si="2"/>
        <v/>
      </c>
      <c r="HD2" s="84" t="str">
        <f t="shared" si="2"/>
        <v/>
      </c>
      <c r="HE2" s="84" t="str">
        <f t="shared" si="2"/>
        <v/>
      </c>
      <c r="HF2" s="84" t="str">
        <f t="shared" si="2"/>
        <v/>
      </c>
      <c r="HG2" s="84" t="str">
        <f t="shared" si="2"/>
        <v/>
      </c>
      <c r="HH2" s="84" t="str">
        <f t="shared" si="2"/>
        <v/>
      </c>
      <c r="HI2" s="84" t="str">
        <f t="shared" si="2"/>
        <v/>
      </c>
      <c r="HJ2" s="84" t="str">
        <f t="shared" si="2"/>
        <v/>
      </c>
      <c r="HK2" s="84" t="str">
        <f t="shared" si="2"/>
        <v/>
      </c>
      <c r="HL2" s="84" t="str">
        <f t="shared" si="2"/>
        <v/>
      </c>
      <c r="HM2" s="84" t="str">
        <f t="shared" si="2"/>
        <v/>
      </c>
      <c r="HN2" s="84" t="str">
        <f t="shared" si="2"/>
        <v/>
      </c>
      <c r="HO2" s="84" t="str">
        <f t="shared" si="2"/>
        <v/>
      </c>
      <c r="HP2" s="84" t="str">
        <f t="shared" si="2"/>
        <v/>
      </c>
      <c r="HQ2" s="84" t="str">
        <f t="shared" si="2"/>
        <v/>
      </c>
      <c r="HR2" s="84" t="str">
        <f t="shared" si="2"/>
        <v/>
      </c>
      <c r="HS2" s="84" t="str">
        <f t="shared" si="2"/>
        <v/>
      </c>
      <c r="HT2" s="84" t="str">
        <f t="shared" si="2"/>
        <v/>
      </c>
      <c r="HU2" s="84" t="str">
        <f t="shared" ref="HU2:IK2" si="3">IF(HU3="","",HT2+1)</f>
        <v/>
      </c>
      <c r="HV2" s="84" t="str">
        <f t="shared" si="3"/>
        <v/>
      </c>
      <c r="HW2" s="84" t="str">
        <f t="shared" si="3"/>
        <v/>
      </c>
      <c r="HX2" s="84" t="str">
        <f t="shared" si="3"/>
        <v/>
      </c>
      <c r="HY2" s="84" t="str">
        <f t="shared" si="3"/>
        <v/>
      </c>
      <c r="HZ2" s="84" t="str">
        <f t="shared" si="3"/>
        <v/>
      </c>
      <c r="IA2" s="84" t="str">
        <f t="shared" si="3"/>
        <v/>
      </c>
      <c r="IB2" s="84" t="str">
        <f t="shared" si="3"/>
        <v/>
      </c>
      <c r="IC2" s="84" t="str">
        <f t="shared" si="3"/>
        <v/>
      </c>
      <c r="ID2" s="84" t="str">
        <f t="shared" si="3"/>
        <v/>
      </c>
      <c r="IE2" s="84" t="str">
        <f t="shared" si="3"/>
        <v/>
      </c>
      <c r="IF2" s="84" t="str">
        <f t="shared" si="3"/>
        <v/>
      </c>
      <c r="IG2" s="84" t="str">
        <f t="shared" si="3"/>
        <v/>
      </c>
      <c r="IH2" s="84" t="str">
        <f t="shared" si="3"/>
        <v/>
      </c>
      <c r="II2" s="84" t="str">
        <f t="shared" si="3"/>
        <v/>
      </c>
      <c r="IJ2" s="84" t="str">
        <f t="shared" si="3"/>
        <v/>
      </c>
      <c r="IK2" s="84" t="str">
        <f t="shared" si="3"/>
        <v/>
      </c>
    </row>
    <row r="3" spans="1:245" s="90" customFormat="1" x14ac:dyDescent="0.2">
      <c r="A3" s="86" t="s">
        <v>112</v>
      </c>
      <c r="B3" s="88" t="s">
        <v>241</v>
      </c>
      <c r="C3" s="88" t="s">
        <v>241</v>
      </c>
      <c r="D3" s="88"/>
      <c r="E3" s="88"/>
      <c r="F3" s="89"/>
      <c r="G3" s="87"/>
      <c r="H3" s="87"/>
      <c r="I3" s="87"/>
      <c r="J3" s="87"/>
      <c r="K3" s="88"/>
      <c r="L3" s="88"/>
      <c r="M3" s="88"/>
      <c r="N3" s="88"/>
      <c r="O3" s="88"/>
      <c r="P3" s="88"/>
      <c r="Q3" s="88"/>
      <c r="R3" s="88"/>
      <c r="S3" s="88"/>
      <c r="T3" s="88"/>
      <c r="U3" s="88"/>
      <c r="V3" s="88"/>
      <c r="W3" s="88"/>
      <c r="X3" s="88"/>
      <c r="Y3" s="88"/>
      <c r="Z3" s="88"/>
      <c r="AA3" s="88"/>
      <c r="AB3" s="88"/>
      <c r="AC3" s="88"/>
      <c r="AD3" s="88"/>
      <c r="AE3" s="88"/>
      <c r="AF3" s="88"/>
      <c r="AG3" s="88"/>
      <c r="AH3" s="88"/>
      <c r="AI3" s="88"/>
      <c r="GC3" s="91"/>
      <c r="GD3" s="91"/>
      <c r="GE3" s="91"/>
      <c r="GF3" s="91"/>
      <c r="GG3" s="91"/>
      <c r="GH3" s="91"/>
      <c r="GI3" s="91"/>
      <c r="GJ3" s="91"/>
      <c r="GK3" s="91"/>
      <c r="GL3" s="91"/>
      <c r="GM3" s="91"/>
      <c r="GN3" s="91"/>
      <c r="GO3" s="91"/>
      <c r="GP3" s="91"/>
      <c r="GQ3" s="91"/>
      <c r="GR3" s="91"/>
      <c r="GS3" s="91"/>
      <c r="GT3" s="91"/>
      <c r="GU3" s="91"/>
      <c r="GV3" s="91"/>
      <c r="GW3" s="91"/>
      <c r="GX3" s="91"/>
      <c r="GY3" s="91"/>
      <c r="GZ3" s="91"/>
      <c r="HA3" s="91"/>
      <c r="HB3" s="91"/>
    </row>
    <row r="4" spans="1:245" s="90" customFormat="1" ht="51" x14ac:dyDescent="0.2">
      <c r="A4" s="86" t="s">
        <v>113</v>
      </c>
      <c r="B4" s="87" t="s">
        <v>281</v>
      </c>
      <c r="C4" s="87" t="s">
        <v>238</v>
      </c>
      <c r="D4" s="87"/>
      <c r="E4" s="87"/>
      <c r="F4" s="89"/>
      <c r="G4" s="87"/>
      <c r="H4" s="87"/>
      <c r="I4" s="87"/>
      <c r="J4" s="87"/>
      <c r="K4" s="88"/>
      <c r="L4" s="87"/>
      <c r="M4" s="87"/>
      <c r="N4" s="87"/>
      <c r="O4" s="88"/>
      <c r="P4" s="88"/>
      <c r="Q4" s="87"/>
      <c r="R4" s="87"/>
      <c r="S4" s="87"/>
      <c r="T4" s="87"/>
      <c r="U4" s="87"/>
      <c r="V4" s="87"/>
      <c r="W4" s="87"/>
      <c r="X4" s="92"/>
      <c r="Y4" s="87"/>
      <c r="Z4" s="88"/>
      <c r="AA4" s="87"/>
      <c r="AB4" s="87"/>
      <c r="AC4" s="88"/>
      <c r="AD4" s="88"/>
      <c r="AE4" s="88"/>
      <c r="AF4" s="88"/>
      <c r="AG4" s="88"/>
      <c r="AH4" s="88"/>
      <c r="AI4" s="88"/>
      <c r="AQ4" s="93"/>
      <c r="AR4" s="93"/>
      <c r="AS4" s="93"/>
      <c r="AT4" s="93"/>
      <c r="AU4" s="93"/>
      <c r="AV4" s="93"/>
      <c r="AW4" s="93"/>
      <c r="GA4" s="91"/>
      <c r="GC4" s="91"/>
      <c r="GD4" s="91"/>
      <c r="GE4" s="91"/>
      <c r="GF4" s="91"/>
      <c r="GG4" s="91"/>
      <c r="GH4" s="91"/>
      <c r="GI4" s="91"/>
      <c r="GJ4" s="91"/>
      <c r="GK4" s="91"/>
      <c r="GL4" s="91"/>
      <c r="GM4" s="91"/>
      <c r="GN4" s="91"/>
      <c r="GO4" s="91"/>
      <c r="GP4" s="91"/>
      <c r="GQ4" s="91"/>
      <c r="GR4" s="91"/>
      <c r="GS4" s="91"/>
      <c r="GT4" s="91"/>
      <c r="GU4" s="91"/>
      <c r="GV4" s="91"/>
      <c r="GW4" s="91"/>
      <c r="GX4" s="91"/>
      <c r="GY4" s="91"/>
      <c r="GZ4" s="91"/>
      <c r="HA4" s="91"/>
      <c r="HB4" s="91"/>
    </row>
    <row r="5" spans="1:245" s="98" customFormat="1" x14ac:dyDescent="0.2">
      <c r="A5" s="94" t="s">
        <v>114</v>
      </c>
      <c r="B5" s="95" t="s">
        <v>282</v>
      </c>
      <c r="C5" s="96" t="s">
        <v>237</v>
      </c>
      <c r="D5" s="95"/>
      <c r="E5" s="96"/>
      <c r="F5" s="97"/>
      <c r="G5" s="95"/>
      <c r="H5" s="95"/>
      <c r="I5" s="95"/>
      <c r="J5" s="95"/>
      <c r="K5" s="95"/>
      <c r="L5" s="96"/>
      <c r="M5" s="95"/>
      <c r="N5" s="96"/>
      <c r="O5" s="96"/>
      <c r="P5" s="96"/>
      <c r="Q5" s="95"/>
      <c r="R5" s="96"/>
      <c r="S5" s="95"/>
      <c r="T5" s="96"/>
      <c r="U5" s="95"/>
      <c r="V5" s="96"/>
      <c r="W5" s="95"/>
      <c r="X5" s="96"/>
      <c r="Y5" s="95"/>
      <c r="Z5" s="95"/>
      <c r="AA5" s="96"/>
      <c r="AB5" s="96"/>
      <c r="AC5" s="96"/>
      <c r="AD5" s="96"/>
      <c r="AE5" s="96"/>
      <c r="AF5" s="96"/>
      <c r="AG5" s="96"/>
      <c r="AH5" s="96"/>
      <c r="AI5" s="96"/>
      <c r="DO5" s="99"/>
      <c r="GC5" s="100"/>
      <c r="GD5" s="100"/>
      <c r="GE5" s="100"/>
      <c r="GF5" s="100"/>
      <c r="GG5" s="100"/>
      <c r="GH5" s="100"/>
      <c r="GI5" s="100"/>
      <c r="GJ5" s="100"/>
      <c r="GK5" s="100"/>
      <c r="GL5" s="100"/>
      <c r="GM5" s="100"/>
      <c r="GN5" s="100"/>
      <c r="GO5" s="100"/>
      <c r="GP5" s="100"/>
      <c r="GQ5" s="100"/>
      <c r="GR5" s="100"/>
      <c r="GS5" s="100"/>
      <c r="GT5" s="100"/>
      <c r="GU5" s="100"/>
      <c r="GV5" s="100"/>
      <c r="GW5" s="101"/>
      <c r="GX5" s="100"/>
      <c r="GY5" s="100"/>
      <c r="GZ5" s="100"/>
      <c r="HA5" s="100"/>
      <c r="HB5" s="100"/>
    </row>
    <row r="6" spans="1:245" s="98" customFormat="1" x14ac:dyDescent="0.2">
      <c r="A6" s="94" t="s">
        <v>115</v>
      </c>
      <c r="B6" s="96" t="s">
        <v>283</v>
      </c>
      <c r="C6" s="96"/>
      <c r="D6" s="96"/>
      <c r="E6" s="96"/>
      <c r="F6" s="97"/>
      <c r="G6" s="95"/>
      <c r="H6" s="95"/>
      <c r="I6" s="95"/>
      <c r="J6" s="95"/>
      <c r="K6" s="96"/>
      <c r="L6" s="96"/>
      <c r="M6" s="96"/>
      <c r="N6" s="96"/>
      <c r="O6" s="96"/>
      <c r="P6" s="96"/>
      <c r="Q6" s="96"/>
      <c r="R6" s="96"/>
      <c r="S6" s="96"/>
      <c r="T6" s="96"/>
      <c r="U6" s="96"/>
      <c r="V6" s="96"/>
      <c r="W6" s="96"/>
      <c r="X6" s="96"/>
      <c r="Y6" s="96"/>
      <c r="Z6" s="96"/>
      <c r="AA6" s="96"/>
      <c r="AB6" s="96"/>
      <c r="AC6" s="96"/>
      <c r="AD6" s="96"/>
      <c r="AE6" s="96"/>
      <c r="AF6" s="96"/>
      <c r="AG6" s="96"/>
      <c r="AH6" s="96"/>
      <c r="AI6" s="96"/>
      <c r="GC6" s="100"/>
      <c r="GD6" s="100"/>
      <c r="GE6" s="100"/>
      <c r="GF6" s="100"/>
      <c r="GG6" s="100"/>
      <c r="GH6" s="100"/>
      <c r="GI6" s="100"/>
      <c r="GJ6" s="100"/>
      <c r="GK6" s="100"/>
      <c r="GL6" s="100"/>
      <c r="GM6" s="100"/>
      <c r="GN6" s="100"/>
      <c r="GO6" s="100"/>
      <c r="GP6" s="100"/>
      <c r="GQ6" s="100"/>
      <c r="GR6" s="100"/>
      <c r="GS6" s="100"/>
      <c r="GT6" s="100"/>
      <c r="GU6" s="100"/>
      <c r="GV6" s="100"/>
      <c r="GW6" s="100"/>
      <c r="GX6" s="100"/>
      <c r="GY6" s="100"/>
      <c r="GZ6" s="100"/>
      <c r="HA6" s="100"/>
      <c r="HB6" s="100"/>
    </row>
    <row r="7" spans="1:245" s="105" customFormat="1" x14ac:dyDescent="0.2">
      <c r="A7" s="86" t="s">
        <v>116</v>
      </c>
      <c r="B7" s="102" t="s">
        <v>284</v>
      </c>
      <c r="C7" s="103" t="s">
        <v>226</v>
      </c>
      <c r="D7" s="102"/>
      <c r="E7" s="103"/>
      <c r="F7" s="104"/>
      <c r="G7" s="102"/>
      <c r="H7" s="102"/>
      <c r="I7" s="102"/>
      <c r="J7" s="102"/>
      <c r="K7" s="103"/>
      <c r="L7" s="103"/>
      <c r="M7" s="102"/>
      <c r="N7" s="103"/>
      <c r="O7" s="103"/>
      <c r="P7" s="103"/>
      <c r="Q7" s="102"/>
      <c r="R7" s="103"/>
      <c r="S7" s="102"/>
      <c r="T7" s="103"/>
      <c r="U7" s="103"/>
      <c r="V7" s="103"/>
      <c r="W7" s="103"/>
      <c r="X7" s="103"/>
      <c r="Y7" s="103"/>
      <c r="Z7" s="103"/>
      <c r="AA7" s="103"/>
      <c r="AB7" s="103"/>
      <c r="AC7" s="103"/>
      <c r="AD7" s="103"/>
      <c r="AE7" s="103"/>
      <c r="AF7" s="103"/>
      <c r="AG7" s="103"/>
      <c r="AH7" s="103"/>
      <c r="AI7" s="103"/>
      <c r="GC7" s="106"/>
      <c r="GD7" s="106"/>
      <c r="GE7" s="106"/>
      <c r="GF7" s="106"/>
      <c r="GG7" s="106"/>
      <c r="GH7" s="106"/>
      <c r="GI7" s="106"/>
      <c r="GJ7" s="106"/>
      <c r="GK7" s="106"/>
      <c r="GL7" s="106"/>
      <c r="GM7" s="106"/>
      <c r="GN7" s="106"/>
      <c r="GO7" s="106"/>
      <c r="GP7" s="106"/>
      <c r="GQ7" s="106"/>
      <c r="GR7" s="106"/>
      <c r="GS7" s="106"/>
      <c r="GT7" s="106"/>
      <c r="GU7" s="106"/>
      <c r="GV7" s="106"/>
      <c r="GW7" s="106"/>
      <c r="GX7" s="106"/>
      <c r="GY7" s="106"/>
      <c r="GZ7" s="106"/>
      <c r="HA7" s="106"/>
      <c r="HB7" s="106"/>
    </row>
    <row r="8" spans="1:245" s="105" customFormat="1" x14ac:dyDescent="0.2">
      <c r="A8" s="86" t="s">
        <v>117</v>
      </c>
      <c r="B8" s="103"/>
      <c r="C8" s="103" t="s">
        <v>239</v>
      </c>
      <c r="D8" s="103"/>
      <c r="E8" s="103"/>
      <c r="F8" s="104"/>
      <c r="G8" s="102"/>
      <c r="H8" s="102"/>
      <c r="I8" s="102"/>
      <c r="J8" s="102"/>
      <c r="K8" s="103"/>
      <c r="L8" s="103"/>
      <c r="M8" s="103"/>
      <c r="N8" s="102"/>
      <c r="O8" s="103"/>
      <c r="P8" s="103"/>
      <c r="Q8" s="103"/>
      <c r="R8" s="103"/>
      <c r="S8" s="102"/>
      <c r="T8" s="103"/>
      <c r="U8" s="103"/>
      <c r="V8" s="103"/>
      <c r="W8" s="103"/>
      <c r="X8" s="103"/>
      <c r="Y8" s="103"/>
      <c r="Z8" s="103"/>
      <c r="AA8" s="103"/>
      <c r="AB8" s="103"/>
      <c r="AC8" s="103"/>
      <c r="AD8" s="103"/>
      <c r="AE8" s="103"/>
      <c r="AF8" s="103"/>
      <c r="AG8" s="103"/>
      <c r="AH8" s="103"/>
      <c r="AI8" s="103"/>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row>
    <row r="9" spans="1:245" s="98" customFormat="1" x14ac:dyDescent="0.2">
      <c r="A9" s="94" t="s">
        <v>118</v>
      </c>
      <c r="B9" s="107"/>
      <c r="C9" s="96"/>
      <c r="D9" s="107"/>
      <c r="E9" s="96"/>
      <c r="F9" s="97"/>
      <c r="G9" s="95"/>
      <c r="H9" s="95"/>
      <c r="I9" s="95"/>
      <c r="J9" s="95"/>
      <c r="K9" s="96"/>
      <c r="L9" s="95"/>
      <c r="M9" s="95"/>
      <c r="N9" s="96"/>
      <c r="O9" s="96"/>
      <c r="P9" s="96"/>
      <c r="Q9" s="107"/>
      <c r="R9" s="96"/>
      <c r="S9" s="95"/>
      <c r="T9" s="95"/>
      <c r="U9" s="95"/>
      <c r="V9" s="96"/>
      <c r="W9" s="96"/>
      <c r="X9" s="96"/>
      <c r="Y9" s="96"/>
      <c r="Z9" s="96"/>
      <c r="AA9" s="96"/>
      <c r="AB9" s="96"/>
      <c r="AC9" s="96"/>
      <c r="AD9" s="96"/>
      <c r="AE9" s="96"/>
      <c r="AF9" s="96"/>
      <c r="AG9" s="96"/>
      <c r="AH9" s="96"/>
      <c r="AI9" s="96"/>
      <c r="AY9" s="99"/>
      <c r="GC9" s="100"/>
      <c r="GD9" s="100"/>
      <c r="GE9" s="100"/>
      <c r="GF9" s="100"/>
      <c r="GG9" s="100"/>
      <c r="GH9" s="100"/>
      <c r="GI9" s="100"/>
      <c r="GJ9" s="100"/>
      <c r="GK9" s="100"/>
      <c r="GL9" s="100"/>
      <c r="GM9" s="100"/>
      <c r="GN9" s="100"/>
      <c r="GO9" s="100"/>
      <c r="GP9" s="100"/>
      <c r="GQ9" s="100"/>
      <c r="GR9" s="100"/>
      <c r="GS9" s="100"/>
      <c r="GT9" s="100"/>
      <c r="GU9" s="100"/>
      <c r="GV9" s="100"/>
      <c r="GW9" s="100"/>
      <c r="GX9" s="100"/>
      <c r="GY9" s="100"/>
      <c r="GZ9" s="100"/>
      <c r="HA9" s="100"/>
      <c r="HB9" s="100"/>
    </row>
    <row r="10" spans="1:245" s="98" customFormat="1" x14ac:dyDescent="0.2">
      <c r="A10" s="94" t="s">
        <v>119</v>
      </c>
      <c r="B10" s="107"/>
      <c r="C10" s="96"/>
      <c r="D10" s="107"/>
      <c r="E10" s="96"/>
      <c r="F10" s="97"/>
      <c r="G10" s="95"/>
      <c r="H10" s="95"/>
      <c r="I10" s="95"/>
      <c r="J10" s="95"/>
      <c r="K10" s="96"/>
      <c r="L10" s="96"/>
      <c r="M10" s="96"/>
      <c r="N10" s="96"/>
      <c r="O10" s="96"/>
      <c r="P10" s="96"/>
      <c r="Q10" s="95"/>
      <c r="R10" s="96"/>
      <c r="S10" s="96"/>
      <c r="T10" s="96"/>
      <c r="U10" s="96"/>
      <c r="V10" s="96"/>
      <c r="W10" s="96"/>
      <c r="X10" s="96"/>
      <c r="Y10" s="96"/>
      <c r="Z10" s="96"/>
      <c r="AA10" s="96"/>
      <c r="AB10" s="96"/>
      <c r="AC10" s="96"/>
      <c r="AD10" s="96"/>
      <c r="AE10" s="96"/>
      <c r="AF10" s="96"/>
      <c r="AG10" s="96"/>
      <c r="AH10" s="96"/>
      <c r="AI10" s="96"/>
      <c r="GC10" s="100"/>
      <c r="GD10" s="100"/>
      <c r="GE10" s="100"/>
      <c r="GF10" s="100"/>
      <c r="GG10" s="100"/>
      <c r="GH10" s="100"/>
      <c r="GI10" s="100"/>
      <c r="GJ10" s="100"/>
      <c r="GK10" s="100"/>
      <c r="GL10" s="100"/>
      <c r="GM10" s="100"/>
      <c r="GN10" s="100"/>
      <c r="GO10" s="100"/>
      <c r="GP10" s="100"/>
      <c r="GQ10" s="100"/>
      <c r="GR10" s="100"/>
      <c r="GS10" s="100"/>
      <c r="GT10" s="100"/>
      <c r="GU10" s="100"/>
      <c r="GV10" s="100"/>
      <c r="GW10" s="100"/>
      <c r="GX10" s="100"/>
      <c r="GY10" s="100"/>
      <c r="GZ10" s="100"/>
      <c r="HA10" s="100"/>
      <c r="HB10" s="100"/>
    </row>
    <row r="11" spans="1:245" s="105" customFormat="1" x14ac:dyDescent="0.2">
      <c r="A11" s="86" t="s">
        <v>120</v>
      </c>
      <c r="B11" s="103" t="s">
        <v>285</v>
      </c>
      <c r="C11" s="103"/>
      <c r="D11" s="103"/>
      <c r="E11" s="103"/>
      <c r="F11" s="104"/>
      <c r="G11" s="102"/>
      <c r="H11" s="102"/>
      <c r="I11" s="102"/>
      <c r="J11" s="102"/>
      <c r="K11" s="103"/>
      <c r="L11" s="103"/>
      <c r="M11" s="103"/>
      <c r="N11" s="103"/>
      <c r="O11" s="103"/>
      <c r="P11" s="103"/>
      <c r="Q11" s="103"/>
      <c r="R11" s="103"/>
      <c r="S11" s="102"/>
      <c r="T11" s="103"/>
      <c r="U11" s="103"/>
      <c r="V11" s="103"/>
      <c r="W11" s="103"/>
      <c r="X11" s="102"/>
      <c r="Y11" s="103"/>
      <c r="Z11" s="103"/>
      <c r="AA11" s="103"/>
      <c r="AB11" s="103"/>
      <c r="AC11" s="103"/>
      <c r="AD11" s="103"/>
      <c r="AE11" s="103"/>
      <c r="AF11" s="103"/>
      <c r="AG11" s="103"/>
      <c r="AH11" s="103"/>
      <c r="AI11" s="103"/>
      <c r="GC11" s="106"/>
      <c r="GD11" s="106"/>
      <c r="GE11" s="106"/>
      <c r="GF11" s="106"/>
      <c r="GG11" s="106"/>
      <c r="GH11" s="106"/>
      <c r="GI11" s="106"/>
      <c r="GJ11" s="106"/>
      <c r="GK11" s="106"/>
      <c r="GL11" s="106"/>
      <c r="GM11" s="106"/>
      <c r="GN11" s="106"/>
      <c r="GO11" s="106"/>
      <c r="GP11" s="106"/>
      <c r="GQ11" s="106"/>
      <c r="GR11" s="106"/>
      <c r="GS11" s="106"/>
      <c r="GT11" s="106"/>
      <c r="GU11" s="106"/>
      <c r="GV11" s="106"/>
      <c r="GW11" s="106"/>
      <c r="GX11" s="106"/>
      <c r="GY11" s="106"/>
      <c r="GZ11" s="106"/>
      <c r="HA11" s="106"/>
      <c r="HB11" s="106"/>
    </row>
    <row r="12" spans="1:245" s="105" customFormat="1" ht="25.5" x14ac:dyDescent="0.2">
      <c r="A12" s="86" t="s">
        <v>121</v>
      </c>
      <c r="B12" s="103"/>
      <c r="C12" s="103"/>
      <c r="D12" s="103"/>
      <c r="E12" s="103"/>
      <c r="F12" s="104"/>
      <c r="G12" s="102"/>
      <c r="H12" s="102"/>
      <c r="I12" s="102"/>
      <c r="J12" s="102"/>
      <c r="K12" s="103"/>
      <c r="L12" s="103"/>
      <c r="M12" s="103"/>
      <c r="N12" s="103"/>
      <c r="O12" s="103"/>
      <c r="P12" s="103"/>
      <c r="Q12" s="103"/>
      <c r="R12" s="103"/>
      <c r="S12" s="102"/>
      <c r="T12" s="103"/>
      <c r="U12" s="103"/>
      <c r="V12" s="103"/>
      <c r="W12" s="103"/>
      <c r="X12" s="102"/>
      <c r="Y12" s="103"/>
      <c r="Z12" s="103"/>
      <c r="AA12" s="103"/>
      <c r="AB12" s="103"/>
      <c r="AC12" s="103"/>
      <c r="AD12" s="103"/>
      <c r="AE12" s="103"/>
      <c r="AF12" s="103"/>
      <c r="AG12" s="103"/>
      <c r="AH12" s="103"/>
      <c r="AI12" s="103"/>
      <c r="GC12" s="106"/>
      <c r="GD12" s="106"/>
      <c r="GE12" s="106"/>
      <c r="GF12" s="106"/>
      <c r="GG12" s="106"/>
      <c r="GH12" s="106"/>
      <c r="GI12" s="106"/>
      <c r="GJ12" s="106"/>
      <c r="GK12" s="106"/>
      <c r="GL12" s="106"/>
      <c r="GM12" s="106"/>
      <c r="GN12" s="106"/>
      <c r="GO12" s="106"/>
      <c r="GP12" s="106"/>
      <c r="GQ12" s="106"/>
      <c r="GR12" s="106"/>
      <c r="GS12" s="106"/>
      <c r="GT12" s="106"/>
      <c r="GU12" s="106"/>
      <c r="GV12" s="106"/>
      <c r="GW12" s="106"/>
      <c r="GX12" s="106"/>
      <c r="GY12" s="106"/>
      <c r="GZ12" s="106"/>
      <c r="HA12" s="106"/>
      <c r="HB12" s="106"/>
    </row>
    <row r="13" spans="1:245" s="98" customFormat="1" x14ac:dyDescent="0.2">
      <c r="A13" s="94" t="s">
        <v>122</v>
      </c>
      <c r="B13" s="96"/>
      <c r="C13" s="96"/>
      <c r="D13" s="96"/>
      <c r="E13" s="96"/>
      <c r="F13" s="97"/>
      <c r="G13" s="95"/>
      <c r="H13" s="95"/>
      <c r="I13" s="95"/>
      <c r="J13" s="95"/>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row>
    <row r="14" spans="1:245" s="98" customFormat="1" x14ac:dyDescent="0.2">
      <c r="A14" s="94" t="s">
        <v>123</v>
      </c>
      <c r="B14" s="96"/>
      <c r="C14" s="96"/>
      <c r="D14" s="96"/>
      <c r="E14" s="96"/>
      <c r="F14" s="97"/>
      <c r="G14" s="95"/>
      <c r="H14" s="95"/>
      <c r="I14" s="95"/>
      <c r="J14" s="95"/>
      <c r="K14" s="96"/>
      <c r="L14" s="96"/>
      <c r="M14" s="96"/>
      <c r="N14" s="95"/>
      <c r="O14" s="96"/>
      <c r="P14" s="96"/>
      <c r="Q14" s="96"/>
      <c r="R14" s="96"/>
      <c r="S14" s="96"/>
      <c r="T14" s="96"/>
      <c r="U14" s="96"/>
      <c r="V14" s="96"/>
      <c r="W14" s="96"/>
      <c r="X14" s="96"/>
      <c r="Y14" s="96"/>
      <c r="Z14" s="96"/>
      <c r="AA14" s="96"/>
      <c r="AB14" s="96"/>
      <c r="AC14" s="96"/>
      <c r="AD14" s="96"/>
      <c r="AE14" s="96"/>
      <c r="AF14" s="96"/>
      <c r="AG14" s="96"/>
      <c r="AH14" s="96"/>
      <c r="AI14" s="96"/>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row>
    <row r="15" spans="1:245" s="90" customFormat="1" x14ac:dyDescent="0.2">
      <c r="A15" s="86" t="s">
        <v>124</v>
      </c>
      <c r="B15" s="88" t="s">
        <v>286</v>
      </c>
      <c r="C15" s="88"/>
      <c r="D15" s="88"/>
      <c r="E15" s="88"/>
      <c r="F15" s="89"/>
      <c r="G15" s="87"/>
      <c r="H15" s="87"/>
      <c r="I15" s="87"/>
      <c r="J15" s="87"/>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GC15" s="91"/>
      <c r="GD15" s="91"/>
      <c r="GE15" s="91"/>
      <c r="GF15" s="91"/>
      <c r="GG15" s="91"/>
      <c r="GH15" s="91"/>
      <c r="GI15" s="91"/>
      <c r="GJ15" s="91"/>
      <c r="GK15" s="91"/>
      <c r="GL15" s="91"/>
      <c r="GM15" s="91"/>
      <c r="GN15" s="91"/>
      <c r="GO15" s="91"/>
      <c r="GP15" s="91"/>
      <c r="GQ15" s="91"/>
      <c r="GR15" s="91"/>
      <c r="GS15" s="91"/>
      <c r="GT15" s="91"/>
      <c r="GU15" s="91"/>
      <c r="GV15" s="91"/>
      <c r="GW15" s="91"/>
      <c r="GX15" s="91"/>
      <c r="GY15" s="91"/>
      <c r="GZ15" s="91"/>
      <c r="HA15" s="91"/>
      <c r="HB15" s="91"/>
    </row>
    <row r="16" spans="1:245" s="105" customFormat="1" x14ac:dyDescent="0.2">
      <c r="A16" s="86" t="s">
        <v>125</v>
      </c>
      <c r="B16" s="103" t="s">
        <v>287</v>
      </c>
      <c r="C16" s="103"/>
      <c r="D16" s="103"/>
      <c r="E16" s="103"/>
      <c r="F16" s="104"/>
      <c r="G16" s="102"/>
      <c r="H16" s="102"/>
      <c r="I16" s="102"/>
      <c r="J16" s="102"/>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CC16" s="90"/>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row>
    <row r="17" spans="1:210" s="111" customFormat="1" x14ac:dyDescent="0.2">
      <c r="A17" s="94" t="s">
        <v>126</v>
      </c>
      <c r="B17" s="109"/>
      <c r="C17" s="109"/>
      <c r="D17" s="109"/>
      <c r="E17" s="109"/>
      <c r="F17" s="110"/>
      <c r="G17" s="108"/>
      <c r="H17" s="108"/>
      <c r="I17" s="108"/>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row>
    <row r="18" spans="1:210" s="111" customFormat="1" x14ac:dyDescent="0.2">
      <c r="A18" s="94" t="s">
        <v>127</v>
      </c>
      <c r="B18" s="109"/>
      <c r="C18" s="109"/>
      <c r="D18" s="109"/>
      <c r="E18" s="109"/>
      <c r="F18" s="110"/>
      <c r="G18" s="108"/>
      <c r="H18" s="108"/>
      <c r="I18" s="108"/>
      <c r="J18" s="108"/>
      <c r="K18" s="109"/>
      <c r="L18" s="109"/>
      <c r="M18" s="109"/>
      <c r="N18" s="109"/>
      <c r="O18" s="109"/>
      <c r="P18" s="109"/>
      <c r="Q18" s="109"/>
      <c r="R18" s="109"/>
      <c r="S18" s="109"/>
      <c r="T18" s="109"/>
      <c r="U18" s="109"/>
      <c r="V18" s="109"/>
      <c r="W18" s="109"/>
      <c r="X18" s="113"/>
      <c r="Y18" s="109"/>
      <c r="Z18" s="109"/>
      <c r="AA18" s="109"/>
      <c r="AB18" s="109"/>
      <c r="AC18" s="109"/>
      <c r="AD18" s="109"/>
      <c r="AE18" s="109"/>
      <c r="AF18" s="109"/>
      <c r="AG18" s="109"/>
      <c r="AH18" s="109"/>
      <c r="AI18" s="109"/>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row>
    <row r="19" spans="1:210" s="90" customFormat="1" x14ac:dyDescent="0.2">
      <c r="A19" s="86" t="s">
        <v>128</v>
      </c>
      <c r="B19" s="88"/>
      <c r="C19" s="88"/>
      <c r="D19" s="88"/>
      <c r="E19" s="88"/>
      <c r="F19" s="89"/>
      <c r="G19" s="87"/>
      <c r="H19" s="87"/>
      <c r="I19" s="87"/>
      <c r="J19" s="87"/>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GC19" s="91"/>
      <c r="GD19" s="91"/>
      <c r="GE19" s="91"/>
      <c r="GF19" s="91"/>
      <c r="GG19" s="91"/>
      <c r="GH19" s="91"/>
      <c r="GI19" s="91"/>
      <c r="GJ19" s="91"/>
      <c r="GK19" s="91"/>
      <c r="GL19" s="91"/>
      <c r="GM19" s="91"/>
      <c r="GN19" s="91"/>
      <c r="GO19" s="91"/>
      <c r="GP19" s="91"/>
      <c r="GQ19" s="91"/>
      <c r="GR19" s="91"/>
      <c r="GS19" s="91"/>
      <c r="GT19" s="91"/>
      <c r="GU19" s="91"/>
      <c r="GV19" s="91"/>
      <c r="GW19" s="91"/>
      <c r="GX19" s="91"/>
      <c r="GY19" s="91"/>
      <c r="GZ19" s="91"/>
      <c r="HA19" s="91"/>
      <c r="HB19" s="91"/>
    </row>
    <row r="20" spans="1:210" s="119" customFormat="1" x14ac:dyDescent="0.25">
      <c r="A20" s="114" t="s">
        <v>129</v>
      </c>
      <c r="B20" s="223"/>
      <c r="C20" s="223" t="s">
        <v>236</v>
      </c>
      <c r="D20" s="223"/>
      <c r="E20" s="223"/>
      <c r="F20" s="117"/>
      <c r="G20" s="115"/>
      <c r="H20" s="115"/>
      <c r="I20" s="115"/>
      <c r="J20" s="115"/>
      <c r="K20" s="116"/>
      <c r="L20" s="116"/>
      <c r="M20" s="118"/>
      <c r="N20" s="116"/>
      <c r="P20" s="120"/>
      <c r="Q20" s="116"/>
      <c r="R20" s="116"/>
      <c r="T20" s="116"/>
      <c r="U20" s="116"/>
      <c r="V20" s="116"/>
      <c r="W20" s="116"/>
      <c r="X20" s="116"/>
      <c r="Y20" s="116"/>
      <c r="Z20" s="116"/>
      <c r="AA20" s="120"/>
      <c r="AB20" s="120"/>
      <c r="AC20" s="120"/>
      <c r="AD20" s="120"/>
      <c r="AE20" s="120"/>
      <c r="AF20" s="120"/>
      <c r="AG20" s="120"/>
      <c r="AH20" s="120"/>
      <c r="AI20" s="120"/>
      <c r="AJ20" s="120"/>
      <c r="AK20" s="120"/>
      <c r="AL20" s="120"/>
      <c r="AM20" s="120"/>
      <c r="AN20" s="120"/>
      <c r="AO20" s="120"/>
      <c r="AP20" s="120"/>
      <c r="AQ20" s="120"/>
      <c r="AR20" s="120"/>
      <c r="AS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X20" s="120"/>
      <c r="BY20" s="120"/>
      <c r="BZ20" s="120"/>
      <c r="CA20" s="120"/>
      <c r="CB20" s="120"/>
      <c r="CC20" s="120"/>
      <c r="CD20" s="120"/>
      <c r="CE20" s="120"/>
      <c r="CF20" s="120"/>
      <c r="CG20" s="120"/>
      <c r="CH20" s="120"/>
      <c r="CI20" s="120"/>
      <c r="CK20" s="120"/>
      <c r="CL20" s="120"/>
      <c r="CN20" s="120"/>
      <c r="CO20" s="120"/>
      <c r="CP20" s="120"/>
      <c r="CQ20" s="120"/>
      <c r="CR20" s="120"/>
      <c r="CS20" s="120"/>
      <c r="CT20" s="120"/>
      <c r="CU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GC20" s="118"/>
      <c r="GE20" s="118"/>
      <c r="GI20" s="118"/>
      <c r="GJ20" s="118"/>
      <c r="GK20" s="118"/>
      <c r="GM20" s="118"/>
      <c r="GN20" s="118"/>
      <c r="GO20" s="118"/>
      <c r="GP20" s="118"/>
      <c r="GQ20" s="118"/>
      <c r="GR20" s="118"/>
      <c r="GS20" s="118"/>
      <c r="GT20" s="118"/>
      <c r="GU20" s="118"/>
      <c r="GV20" s="118"/>
      <c r="GW20" s="118"/>
      <c r="GX20" s="118"/>
      <c r="GY20" s="118"/>
      <c r="GZ20" s="118"/>
      <c r="HA20" s="118"/>
      <c r="HB20" s="118"/>
    </row>
    <row r="21" spans="1:210" s="102" customFormat="1" ht="25.5" x14ac:dyDescent="0.25">
      <c r="A21" s="121" t="s">
        <v>130</v>
      </c>
      <c r="B21" s="222"/>
      <c r="C21" s="122" t="s">
        <v>228</v>
      </c>
      <c r="D21" s="222"/>
      <c r="E21" s="122"/>
      <c r="F21" s="124"/>
      <c r="G21" s="122"/>
      <c r="H21" s="122"/>
      <c r="I21" s="122"/>
      <c r="J21" s="122"/>
      <c r="K21" s="123"/>
      <c r="L21" s="123"/>
      <c r="M21" s="125"/>
      <c r="N21" s="123"/>
      <c r="P21" s="126"/>
      <c r="Q21" s="123"/>
      <c r="R21" s="123"/>
      <c r="T21" s="123"/>
      <c r="U21" s="123"/>
      <c r="V21" s="123"/>
      <c r="W21" s="123"/>
      <c r="X21" s="123"/>
      <c r="Y21" s="123"/>
      <c r="Z21" s="123"/>
      <c r="AA21" s="126"/>
      <c r="AB21" s="126"/>
      <c r="AC21" s="126"/>
      <c r="AD21" s="126"/>
      <c r="AE21" s="126"/>
      <c r="AF21" s="126"/>
      <c r="AG21" s="126"/>
      <c r="AH21" s="126"/>
      <c r="AI21" s="126"/>
      <c r="AJ21" s="126"/>
      <c r="AK21" s="126"/>
      <c r="AL21" s="126"/>
      <c r="AM21" s="126"/>
      <c r="AN21" s="126"/>
      <c r="AO21" s="126"/>
      <c r="AP21" s="126"/>
      <c r="AQ21" s="126"/>
      <c r="AR21" s="126"/>
      <c r="AS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X21" s="126"/>
      <c r="BY21" s="126"/>
      <c r="BZ21" s="126"/>
      <c r="CA21" s="126"/>
      <c r="CB21" s="126"/>
      <c r="CC21" s="126"/>
      <c r="CD21" s="126"/>
      <c r="CE21" s="126"/>
      <c r="CF21" s="126"/>
      <c r="CG21" s="126"/>
      <c r="CH21" s="126"/>
      <c r="CI21" s="126"/>
      <c r="CK21" s="126"/>
      <c r="CL21" s="126"/>
      <c r="CN21" s="126"/>
      <c r="CO21" s="126"/>
      <c r="CP21" s="126"/>
      <c r="CQ21" s="126"/>
      <c r="CR21" s="126"/>
      <c r="CS21" s="126"/>
      <c r="CT21" s="126"/>
      <c r="CU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GC21" s="125"/>
      <c r="GE21" s="125"/>
      <c r="GI21" s="125"/>
      <c r="GJ21" s="125"/>
      <c r="GK21" s="125"/>
      <c r="GM21" s="125"/>
      <c r="GN21" s="125"/>
      <c r="GO21" s="125"/>
      <c r="GP21" s="125"/>
      <c r="GQ21" s="125"/>
      <c r="GR21" s="125"/>
      <c r="GS21" s="125"/>
      <c r="GT21" s="125"/>
      <c r="GU21" s="125"/>
      <c r="GV21" s="125"/>
      <c r="GW21" s="125"/>
      <c r="GX21" s="125"/>
      <c r="GY21" s="125"/>
      <c r="GZ21" s="125"/>
      <c r="HA21" s="125"/>
      <c r="HB21" s="125"/>
    </row>
    <row r="22" spans="1:210" s="98" customFormat="1" x14ac:dyDescent="0.2">
      <c r="A22" s="94" t="s">
        <v>131</v>
      </c>
      <c r="B22" s="96" t="s">
        <v>229</v>
      </c>
      <c r="C22" s="96" t="s">
        <v>94</v>
      </c>
      <c r="D22" s="96"/>
      <c r="E22" s="96"/>
      <c r="F22" s="97"/>
      <c r="G22" s="95"/>
      <c r="H22" s="95"/>
      <c r="I22" s="95"/>
      <c r="J22" s="95"/>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GC22" s="100"/>
      <c r="GD22" s="100"/>
      <c r="GE22" s="100"/>
      <c r="GF22" s="100"/>
      <c r="GG22" s="100"/>
      <c r="GH22" s="100"/>
      <c r="GI22" s="100"/>
      <c r="GJ22" s="100"/>
      <c r="GK22" s="100"/>
      <c r="GL22" s="100"/>
      <c r="GM22" s="100"/>
      <c r="GN22" s="100"/>
      <c r="GO22" s="100"/>
      <c r="GP22" s="100"/>
      <c r="GQ22" s="100"/>
      <c r="GR22" s="100"/>
      <c r="GS22" s="100"/>
      <c r="GT22" s="100"/>
      <c r="GU22" s="100"/>
      <c r="GV22" s="100"/>
      <c r="GW22" s="100"/>
      <c r="GX22" s="100"/>
      <c r="GY22" s="100"/>
      <c r="GZ22" s="100"/>
      <c r="HA22" s="100"/>
      <c r="HB22" s="100"/>
    </row>
    <row r="23" spans="1:210" s="111" customFormat="1" ht="25.5" x14ac:dyDescent="0.2">
      <c r="A23" s="94" t="s">
        <v>132</v>
      </c>
      <c r="B23" s="108" t="s">
        <v>288</v>
      </c>
      <c r="C23" s="109" t="s">
        <v>226</v>
      </c>
      <c r="D23" s="108"/>
      <c r="E23" s="109"/>
      <c r="F23" s="110"/>
      <c r="G23" s="95"/>
      <c r="H23" s="108"/>
      <c r="I23" s="108"/>
      <c r="J23" s="108"/>
      <c r="K23" s="96"/>
      <c r="L23" s="109"/>
      <c r="M23" s="95"/>
      <c r="N23" s="109"/>
      <c r="O23" s="109"/>
      <c r="P23" s="109"/>
      <c r="Q23" s="108"/>
      <c r="R23" s="109"/>
      <c r="S23" s="108"/>
      <c r="T23" s="109"/>
      <c r="U23" s="109"/>
      <c r="V23" s="109"/>
      <c r="W23" s="109"/>
      <c r="X23" s="108"/>
      <c r="Y23" s="109"/>
      <c r="Z23" s="109"/>
      <c r="AA23" s="109"/>
      <c r="AB23" s="109"/>
      <c r="AC23" s="109"/>
      <c r="AD23" s="109"/>
      <c r="AE23" s="109"/>
      <c r="AF23" s="109"/>
      <c r="AG23" s="109"/>
      <c r="AH23" s="109"/>
      <c r="AI23" s="109"/>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row>
    <row r="24" spans="1:210" s="105" customFormat="1" ht="25.5" x14ac:dyDescent="0.2">
      <c r="A24" s="86" t="s">
        <v>133</v>
      </c>
      <c r="B24" s="88"/>
      <c r="C24" s="103"/>
      <c r="D24" s="88"/>
      <c r="E24" s="103"/>
      <c r="F24" s="104"/>
      <c r="G24" s="87"/>
      <c r="H24" s="102"/>
      <c r="I24" s="102"/>
      <c r="J24" s="102"/>
      <c r="K24" s="88"/>
      <c r="L24" s="103"/>
      <c r="M24" s="87"/>
      <c r="N24" s="103"/>
      <c r="O24" s="103"/>
      <c r="P24" s="103"/>
      <c r="Q24" s="88"/>
      <c r="R24" s="103"/>
      <c r="S24" s="87"/>
      <c r="T24" s="103"/>
      <c r="U24" s="103"/>
      <c r="V24" s="103"/>
      <c r="W24" s="103"/>
      <c r="X24" s="103"/>
      <c r="Y24" s="103"/>
      <c r="Z24" s="103"/>
      <c r="AA24" s="103"/>
      <c r="AB24" s="103"/>
      <c r="AC24" s="103"/>
      <c r="AD24" s="103"/>
      <c r="AE24" s="103"/>
      <c r="AF24" s="103"/>
      <c r="AG24" s="103"/>
      <c r="AH24" s="103"/>
      <c r="AI24" s="103"/>
      <c r="GC24" s="106"/>
      <c r="GD24" s="106"/>
      <c r="GE24" s="106"/>
      <c r="GF24" s="106"/>
      <c r="GG24" s="106"/>
      <c r="GH24" s="106"/>
      <c r="GI24" s="106"/>
      <c r="GJ24" s="106"/>
      <c r="GK24" s="106"/>
      <c r="GL24" s="106"/>
      <c r="GM24" s="106"/>
      <c r="GN24" s="106"/>
      <c r="GO24" s="106"/>
      <c r="GP24" s="106"/>
      <c r="GQ24" s="106"/>
      <c r="GR24" s="106"/>
      <c r="GS24" s="106"/>
      <c r="GT24" s="106"/>
      <c r="GU24" s="106"/>
      <c r="GV24" s="106"/>
      <c r="GW24" s="106"/>
      <c r="GX24" s="106"/>
      <c r="GY24" s="106"/>
      <c r="GZ24" s="106"/>
      <c r="HA24" s="106"/>
      <c r="HB24" s="106"/>
    </row>
    <row r="25" spans="1:210" s="90" customFormat="1" x14ac:dyDescent="0.2">
      <c r="A25" s="86" t="s">
        <v>134</v>
      </c>
      <c r="B25" s="87" t="s">
        <v>289</v>
      </c>
      <c r="C25" s="88"/>
      <c r="D25" s="87"/>
      <c r="E25" s="88"/>
      <c r="F25" s="89"/>
      <c r="G25" s="87"/>
      <c r="H25" s="87"/>
      <c r="I25" s="87"/>
      <c r="J25" s="87"/>
      <c r="K25" s="88"/>
      <c r="L25" s="88"/>
      <c r="M25" s="87"/>
      <c r="N25" s="88"/>
      <c r="O25" s="88"/>
      <c r="P25" s="88"/>
      <c r="Q25" s="87"/>
      <c r="R25" s="88"/>
      <c r="S25" s="87"/>
      <c r="T25" s="88"/>
      <c r="U25" s="88"/>
      <c r="V25" s="88"/>
      <c r="W25" s="88"/>
      <c r="X25" s="88"/>
      <c r="Y25" s="88"/>
      <c r="Z25" s="88"/>
      <c r="AA25" s="88"/>
      <c r="AB25" s="88"/>
      <c r="AC25" s="88"/>
      <c r="AD25" s="88"/>
      <c r="AE25" s="88"/>
      <c r="AF25" s="88"/>
      <c r="AG25" s="88"/>
      <c r="AH25" s="88"/>
      <c r="AI25" s="88"/>
      <c r="GC25" s="91"/>
      <c r="GD25" s="91"/>
      <c r="GE25" s="91"/>
      <c r="GF25" s="91"/>
      <c r="GG25" s="91"/>
      <c r="GH25" s="91"/>
      <c r="GI25" s="91"/>
      <c r="GJ25" s="91"/>
      <c r="GK25" s="91"/>
      <c r="GL25" s="91"/>
      <c r="GM25" s="91"/>
      <c r="GN25" s="91"/>
      <c r="GO25" s="91"/>
      <c r="GP25" s="91"/>
      <c r="GQ25" s="91"/>
      <c r="GR25" s="91"/>
      <c r="GS25" s="91"/>
      <c r="GT25" s="91"/>
      <c r="GU25" s="91"/>
      <c r="GV25" s="91"/>
      <c r="GW25" s="91"/>
      <c r="GX25" s="91"/>
      <c r="GY25" s="91"/>
      <c r="GZ25" s="91"/>
      <c r="HA25" s="91"/>
      <c r="HB25" s="91"/>
    </row>
    <row r="26" spans="1:210" s="98" customFormat="1" ht="103.5" customHeight="1" x14ac:dyDescent="0.2">
      <c r="A26" s="99" t="s">
        <v>135</v>
      </c>
      <c r="B26" s="95" t="s">
        <v>290</v>
      </c>
      <c r="C26" s="95" t="s">
        <v>240</v>
      </c>
      <c r="D26" s="95"/>
      <c r="E26" s="95"/>
      <c r="F26" s="127"/>
      <c r="G26" s="95"/>
      <c r="H26" s="95"/>
      <c r="I26" s="95"/>
      <c r="J26" s="95"/>
      <c r="K26" s="128"/>
      <c r="L26" s="95"/>
      <c r="M26" s="95"/>
      <c r="N26" s="95"/>
      <c r="O26" s="95"/>
      <c r="P26" s="95"/>
      <c r="Q26" s="95"/>
      <c r="R26" s="95"/>
      <c r="S26" s="95"/>
      <c r="T26" s="95"/>
      <c r="U26" s="95"/>
      <c r="V26" s="95"/>
      <c r="W26" s="95"/>
      <c r="X26" s="95"/>
      <c r="Y26" s="95"/>
      <c r="Z26" s="95"/>
      <c r="AA26" s="129"/>
      <c r="AB26" s="129"/>
      <c r="AC26" s="129"/>
      <c r="AD26" s="95"/>
      <c r="AE26" s="129"/>
      <c r="AF26" s="129"/>
      <c r="AG26" s="129"/>
      <c r="AH26" s="129"/>
      <c r="AI26" s="129"/>
      <c r="AJ26" s="99"/>
      <c r="AK26" s="130"/>
      <c r="AL26" s="130"/>
      <c r="AM26" s="130"/>
      <c r="AN26" s="130"/>
      <c r="AO26" s="130"/>
      <c r="AP26" s="130"/>
      <c r="AQ26" s="130"/>
      <c r="AR26" s="130"/>
      <c r="AS26" s="130"/>
      <c r="AU26" s="99"/>
      <c r="AV26" s="99"/>
      <c r="AW26" s="99"/>
      <c r="AX26" s="99"/>
      <c r="BL26" s="130"/>
      <c r="DS26" s="99"/>
      <c r="DT26" s="99"/>
      <c r="GC26" s="100"/>
      <c r="GD26" s="100"/>
      <c r="GE26" s="100"/>
      <c r="GF26" s="100"/>
      <c r="GG26" s="100"/>
      <c r="GH26" s="100"/>
      <c r="GI26" s="100"/>
      <c r="GJ26" s="100"/>
      <c r="GK26" s="101"/>
      <c r="GL26" s="100"/>
      <c r="GM26" s="100"/>
      <c r="GN26" s="100"/>
      <c r="GO26" s="100"/>
      <c r="GP26" s="100"/>
      <c r="GQ26" s="100"/>
      <c r="GR26" s="100"/>
      <c r="GS26" s="100"/>
      <c r="GT26" s="100"/>
      <c r="GU26" s="100"/>
      <c r="GV26" s="100"/>
      <c r="GW26" s="100"/>
      <c r="GX26" s="100"/>
      <c r="GY26" s="100"/>
      <c r="GZ26" s="100"/>
      <c r="HA26" s="131"/>
      <c r="HB26" s="131"/>
    </row>
    <row r="27" spans="1:210" s="98" customFormat="1" ht="51" x14ac:dyDescent="0.25">
      <c r="A27" s="94" t="s">
        <v>136</v>
      </c>
      <c r="B27" s="96" t="s">
        <v>291</v>
      </c>
      <c r="C27" s="96" t="s">
        <v>272</v>
      </c>
      <c r="D27" s="96"/>
      <c r="E27" s="96"/>
      <c r="F27" s="97"/>
      <c r="G27" s="95"/>
      <c r="H27" s="95"/>
      <c r="I27" s="95"/>
      <c r="J27" s="95"/>
      <c r="K27" s="96"/>
      <c r="L27" s="96"/>
      <c r="M27" s="96"/>
      <c r="N27" s="96"/>
      <c r="O27" s="96"/>
      <c r="P27" s="96"/>
      <c r="Q27" s="96"/>
      <c r="R27" s="96"/>
      <c r="S27" s="95"/>
      <c r="T27" s="96"/>
      <c r="U27" s="96"/>
      <c r="V27" s="96"/>
      <c r="W27" s="96"/>
      <c r="X27" s="95"/>
      <c r="Y27" s="96"/>
      <c r="Z27" s="96"/>
      <c r="AA27" s="96"/>
      <c r="AB27" s="96"/>
      <c r="AC27" s="96"/>
      <c r="AD27" s="96"/>
      <c r="AE27" s="96"/>
      <c r="AF27" s="96"/>
      <c r="AG27" s="96"/>
      <c r="AH27" s="96"/>
      <c r="AI27" s="96"/>
    </row>
    <row r="28" spans="1:210" s="132" customFormat="1" ht="12.75" customHeight="1" x14ac:dyDescent="0.25">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row>
    <row r="29" spans="1:210" s="132" customFormat="1" ht="12.75" customHeight="1" x14ac:dyDescent="0.25">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row>
    <row r="30" spans="1:210" s="132" customFormat="1" ht="12.75" customHeight="1" x14ac:dyDescent="0.25">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row>
    <row r="31" spans="1:210" s="132" customFormat="1" ht="12.75" customHeight="1" x14ac:dyDescent="0.25">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row>
    <row r="32" spans="1:210" s="132" customFormat="1" ht="12.75" customHeight="1" x14ac:dyDescent="0.25">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row>
    <row r="33" spans="2:35" s="132" customFormat="1" ht="12.75" customHeight="1" x14ac:dyDescent="0.25">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row>
    <row r="34" spans="2:35" s="132" customFormat="1" ht="12.75" customHeight="1" x14ac:dyDescent="0.25">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row>
    <row r="35" spans="2:35" s="132" customFormat="1" ht="12.75" customHeight="1" x14ac:dyDescent="0.25">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row>
    <row r="36" spans="2:35" s="132" customFormat="1" ht="12.75" customHeight="1" x14ac:dyDescent="0.25">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row>
    <row r="37" spans="2:35" s="132" customFormat="1" ht="12.75" customHeight="1" x14ac:dyDescent="0.25">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row>
    <row r="38" spans="2:35" s="132" customFormat="1" ht="12.75" customHeight="1" x14ac:dyDescent="0.25">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row>
    <row r="39" spans="2:35" s="132" customFormat="1" ht="12.75" customHeight="1" x14ac:dyDescent="0.25">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row>
    <row r="40" spans="2:35" s="132" customFormat="1" ht="12.75" customHeight="1" x14ac:dyDescent="0.25">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row>
    <row r="50" spans="1:35" ht="12.75" customHeight="1" x14ac:dyDescent="0.2">
      <c r="A50" s="134" t="s">
        <v>137</v>
      </c>
    </row>
    <row r="51" spans="1:35" s="137" customFormat="1" ht="12.75" customHeight="1" x14ac:dyDescent="0.25">
      <c r="B51" s="138" t="s">
        <v>138</v>
      </c>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row>
    <row r="52" spans="1:35" ht="12.75" customHeight="1" x14ac:dyDescent="0.2">
      <c r="B52" s="139" t="s">
        <v>78</v>
      </c>
    </row>
    <row r="53" spans="1:35" ht="12.75" customHeight="1" x14ac:dyDescent="0.2">
      <c r="B53" s="140" t="s">
        <v>139</v>
      </c>
    </row>
    <row r="54" spans="1:35" ht="12.75" customHeight="1" x14ac:dyDescent="0.2">
      <c r="B54" s="140" t="s">
        <v>140</v>
      </c>
    </row>
    <row r="55" spans="1:35" ht="12.75" customHeight="1" x14ac:dyDescent="0.2">
      <c r="B55" s="140" t="s">
        <v>141</v>
      </c>
    </row>
    <row r="56" spans="1:35" ht="12.75" customHeight="1" x14ac:dyDescent="0.2">
      <c r="B56" s="140" t="s">
        <v>142</v>
      </c>
    </row>
    <row r="57" spans="1:35" ht="12.75" customHeight="1" x14ac:dyDescent="0.2">
      <c r="B57" s="140" t="s">
        <v>143</v>
      </c>
    </row>
    <row r="58" spans="1:35" ht="12.75" customHeight="1" x14ac:dyDescent="0.2">
      <c r="B58" s="140" t="s">
        <v>144</v>
      </c>
    </row>
    <row r="59" spans="1:35" ht="12.75" customHeight="1" x14ac:dyDescent="0.2">
      <c r="B59" s="140" t="s">
        <v>145</v>
      </c>
    </row>
    <row r="60" spans="1:35" ht="12.75" customHeight="1" x14ac:dyDescent="0.2">
      <c r="B60" s="140" t="s">
        <v>146</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lstSourceType</formula1>
    </dataValidation>
  </dataValidations>
  <hyperlinks>
    <hyperlink ref="C20" r:id="rId1"/>
  </hyperlinks>
  <pageMargins left="0.25" right="0.25" top="0.5" bottom="0.5" header="0.3" footer="0.3"/>
  <pageSetup scale="99" orientation="landscape" r:id="rId2"/>
  <headerFooter alignWithMargins="0">
    <oddFooter>Page &amp;P&amp;R&amp;F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7"/>
  <sheetViews>
    <sheetView showWhiteSpace="0" zoomScaleNormal="100" zoomScalePageLayoutView="85" workbookViewId="0">
      <selection activeCell="F9" sqref="F9"/>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51" t="s">
        <v>18</v>
      </c>
      <c r="B1" s="351"/>
      <c r="C1" s="351"/>
      <c r="D1" s="351"/>
      <c r="E1" s="351"/>
      <c r="F1" s="351"/>
      <c r="G1" s="351"/>
      <c r="H1" s="351"/>
      <c r="I1" s="351"/>
      <c r="J1" s="351"/>
      <c r="K1" s="351"/>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41" t="s">
        <v>147</v>
      </c>
      <c r="C2" s="142"/>
      <c r="D2" s="142"/>
      <c r="E2" s="142"/>
      <c r="F2" s="142"/>
      <c r="G2" s="142"/>
      <c r="H2" s="142"/>
    </row>
    <row r="3" spans="1:39" s="140" customFormat="1" ht="40.5" customHeight="1" x14ac:dyDescent="0.2">
      <c r="B3" s="143" t="s">
        <v>148</v>
      </c>
      <c r="C3" s="144" t="s">
        <v>149</v>
      </c>
      <c r="D3" s="144" t="s">
        <v>150</v>
      </c>
      <c r="E3" s="144" t="s">
        <v>85</v>
      </c>
      <c r="F3" s="144" t="s">
        <v>151</v>
      </c>
      <c r="G3" s="144" t="s">
        <v>152</v>
      </c>
      <c r="H3" s="144" t="s">
        <v>153</v>
      </c>
      <c r="I3" s="145" t="s">
        <v>17</v>
      </c>
      <c r="J3" s="144" t="s">
        <v>154</v>
      </c>
      <c r="K3" s="144" t="s">
        <v>155</v>
      </c>
    </row>
    <row r="4" spans="1:39" s="140" customFormat="1" x14ac:dyDescent="0.2">
      <c r="B4" s="60" t="s">
        <v>250</v>
      </c>
      <c r="C4" s="49">
        <v>1</v>
      </c>
      <c r="D4" s="146">
        <v>1</v>
      </c>
      <c r="E4" s="146">
        <v>1</v>
      </c>
      <c r="F4" s="146">
        <v>2</v>
      </c>
      <c r="G4" s="146">
        <v>2</v>
      </c>
      <c r="H4" s="147">
        <v>1</v>
      </c>
      <c r="I4" s="148" t="str">
        <f t="shared" ref="I4:I6" si="0">IF(D4&lt;&gt;"",D4&amp;","&amp;E4&amp;","&amp;F4&amp;","&amp;G4&amp;","&amp;H4,"0,0,0,0,0")</f>
        <v>1,1,2,2,1</v>
      </c>
      <c r="J4" s="149" t="str">
        <f>IF(MAX(D4:H4)&gt;=5, "Requirements not met", "Requirements met")</f>
        <v>Requirements met</v>
      </c>
      <c r="K4" s="150" t="str">
        <f>IF(MAX(D4:H4)&gt;=5, "Not OK", "OK")</f>
        <v>OK</v>
      </c>
    </row>
    <row r="5" spans="1:39" s="140" customFormat="1" x14ac:dyDescent="0.2">
      <c r="B5" s="60" t="s">
        <v>251</v>
      </c>
      <c r="C5" s="49">
        <v>2</v>
      </c>
      <c r="D5" s="146">
        <v>3</v>
      </c>
      <c r="E5" s="146">
        <v>2</v>
      </c>
      <c r="F5" s="146">
        <v>1</v>
      </c>
      <c r="G5" s="146">
        <v>1</v>
      </c>
      <c r="H5" s="147">
        <v>1</v>
      </c>
      <c r="I5" s="148" t="str">
        <f t="shared" si="0"/>
        <v>3,2,1,1,1</v>
      </c>
      <c r="J5" s="149" t="str">
        <f>IF(MAX(D5:H5)&gt;=5, "Requirements not met", "Requirements met")</f>
        <v>Requirements met</v>
      </c>
      <c r="K5" s="150" t="str">
        <f>IF(MAX(D5:H5)&gt;=5, "Not OK", "OK")</f>
        <v>OK</v>
      </c>
    </row>
    <row r="6" spans="1:39" s="140" customFormat="1" x14ac:dyDescent="0.2">
      <c r="B6" s="60"/>
      <c r="C6" s="49"/>
      <c r="D6" s="146"/>
      <c r="E6" s="146"/>
      <c r="F6" s="146"/>
      <c r="G6" s="146"/>
      <c r="H6" s="147">
        <v>1</v>
      </c>
      <c r="I6" s="148" t="str">
        <f t="shared" si="0"/>
        <v>0,0,0,0,0</v>
      </c>
      <c r="J6" s="149" t="str">
        <f>IF(MAX(D6:H6)&gt;=5, "Requirements not met", "Requirements met")</f>
        <v>Requirements met</v>
      </c>
      <c r="K6" s="150" t="str">
        <f>IF(MAX(D6:H6)&gt;=5, "Not OK", "OK")</f>
        <v>OK</v>
      </c>
    </row>
    <row r="7" spans="1:39" s="140" customFormat="1" x14ac:dyDescent="0.2">
      <c r="B7" s="61"/>
      <c r="C7" s="151"/>
      <c r="D7" s="146"/>
      <c r="E7" s="146"/>
      <c r="F7" s="146"/>
      <c r="G7" s="146"/>
      <c r="H7" s="147"/>
      <c r="I7" s="148" t="str">
        <f>IF(D7&lt;&gt;"",D7&amp;","&amp;E7&amp;","&amp;F7&amp;","&amp;G7&amp;","&amp;H7,"0,0,0,0,0")</f>
        <v>0,0,0,0,0</v>
      </c>
      <c r="J7" s="149" t="str">
        <f>IF(MAX(D7:H7)&gt;=5, "Requirements not met", "Requirements met")</f>
        <v>Requirements met</v>
      </c>
      <c r="K7" s="150" t="str">
        <f>IF(MAX(D7:H7)&gt;=5, "Not OK", "OK")</f>
        <v>OK</v>
      </c>
    </row>
    <row r="8" spans="1:39" s="140" customFormat="1" ht="12.75" customHeight="1" x14ac:dyDescent="0.2">
      <c r="B8" s="152" t="s">
        <v>72</v>
      </c>
      <c r="C8" s="153"/>
      <c r="D8" s="153"/>
      <c r="E8" s="153"/>
      <c r="F8" s="153"/>
      <c r="G8" s="153"/>
      <c r="H8" s="153"/>
      <c r="I8" s="154" t="str">
        <f>MAX(D4:D7)&amp;","&amp;MAX(E4:E7)&amp;","&amp;MAX(F4:F7)&amp;","&amp;MAX(G4:G7)&amp;","&amp;MAX(H4:H7)</f>
        <v>3,2,2,2,1</v>
      </c>
      <c r="J8" s="352"/>
      <c r="K8" s="352"/>
    </row>
    <row r="9" spans="1:39" ht="20.25" x14ac:dyDescent="0.3">
      <c r="B9" s="11"/>
      <c r="C9" s="11"/>
      <c r="D9" s="11"/>
      <c r="E9" s="11"/>
      <c r="F9" s="11"/>
      <c r="G9" s="11"/>
      <c r="H9" s="11"/>
      <c r="I9" s="75"/>
      <c r="O9" s="11"/>
      <c r="P9" s="11"/>
      <c r="Q9" s="11"/>
      <c r="R9" s="11"/>
      <c r="S9" s="11"/>
      <c r="T9" s="11"/>
      <c r="U9" s="11"/>
      <c r="V9" s="11"/>
      <c r="W9" s="11"/>
      <c r="X9" s="11"/>
      <c r="Y9" s="11"/>
      <c r="Z9" s="11"/>
      <c r="AA9" s="11"/>
      <c r="AB9" s="11"/>
      <c r="AC9" s="11"/>
      <c r="AD9" s="11"/>
      <c r="AE9" s="11"/>
      <c r="AF9" s="11"/>
      <c r="AG9" s="11"/>
      <c r="AH9" s="11"/>
      <c r="AI9" s="11"/>
      <c r="AJ9" s="11"/>
      <c r="AK9" s="11"/>
      <c r="AL9" s="11"/>
      <c r="AM9" s="11"/>
    </row>
    <row r="10" spans="1:39" ht="20.25" x14ac:dyDescent="0.3">
      <c r="A10" s="141" t="s">
        <v>156</v>
      </c>
      <c r="C10" s="11"/>
      <c r="D10" s="11"/>
      <c r="E10" s="11"/>
      <c r="F10" s="11"/>
      <c r="G10" s="11"/>
      <c r="H10" s="75"/>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row>
    <row r="11" spans="1:39" s="156" customFormat="1" ht="13.5" thickBot="1" x14ac:dyDescent="0.25">
      <c r="A11" s="155" t="s">
        <v>157</v>
      </c>
    </row>
    <row r="12" spans="1:39" ht="17.25" customHeight="1" thickBot="1" x14ac:dyDescent="0.25">
      <c r="B12" s="353" t="s">
        <v>158</v>
      </c>
      <c r="C12" s="355" t="s">
        <v>159</v>
      </c>
      <c r="D12" s="356"/>
      <c r="E12" s="356"/>
      <c r="F12" s="356"/>
      <c r="G12" s="357"/>
    </row>
    <row r="13" spans="1:39" ht="13.5" thickBot="1" x14ac:dyDescent="0.25">
      <c r="B13" s="354"/>
      <c r="C13" s="157">
        <v>1</v>
      </c>
      <c r="D13" s="157">
        <v>2</v>
      </c>
      <c r="E13" s="157">
        <v>3</v>
      </c>
      <c r="F13" s="157">
        <v>4</v>
      </c>
      <c r="G13" s="157">
        <v>5</v>
      </c>
    </row>
    <row r="14" spans="1:39" ht="72.75" thickBot="1" x14ac:dyDescent="0.25">
      <c r="B14" s="358" t="s">
        <v>160</v>
      </c>
      <c r="C14" s="158" t="s">
        <v>161</v>
      </c>
      <c r="D14" s="158" t="s">
        <v>162</v>
      </c>
      <c r="E14" s="158" t="s">
        <v>163</v>
      </c>
      <c r="F14" s="158" t="s">
        <v>164</v>
      </c>
      <c r="G14" s="158" t="s">
        <v>165</v>
      </c>
    </row>
    <row r="15" spans="1:39" ht="24" customHeight="1" thickBot="1" x14ac:dyDescent="0.25">
      <c r="B15" s="359"/>
      <c r="C15" s="361" t="s">
        <v>166</v>
      </c>
      <c r="D15" s="362"/>
      <c r="E15" s="361" t="s">
        <v>167</v>
      </c>
      <c r="F15" s="363"/>
      <c r="G15" s="362"/>
    </row>
    <row r="16" spans="1:39" ht="36.75" thickBot="1" x14ac:dyDescent="0.25">
      <c r="B16" s="360"/>
      <c r="C16" s="159" t="s">
        <v>168</v>
      </c>
      <c r="D16" s="364" t="s">
        <v>169</v>
      </c>
      <c r="E16" s="365"/>
      <c r="F16" s="366" t="s">
        <v>170</v>
      </c>
      <c r="G16" s="367"/>
    </row>
    <row r="17" spans="1:18" ht="60.75" thickBot="1" x14ac:dyDescent="0.25">
      <c r="B17" s="160" t="s">
        <v>85</v>
      </c>
      <c r="C17" s="158" t="s">
        <v>171</v>
      </c>
      <c r="D17" s="158" t="s">
        <v>172</v>
      </c>
      <c r="E17" s="158" t="s">
        <v>173</v>
      </c>
      <c r="F17" s="158" t="s">
        <v>174</v>
      </c>
      <c r="G17" s="158" t="s">
        <v>175</v>
      </c>
    </row>
    <row r="18" spans="1:18" ht="44.25" customHeight="1" thickBot="1" x14ac:dyDescent="0.25">
      <c r="B18" s="160" t="s">
        <v>151</v>
      </c>
      <c r="C18" s="158" t="s">
        <v>176</v>
      </c>
      <c r="D18" s="158" t="s">
        <v>177</v>
      </c>
      <c r="E18" s="158" t="s">
        <v>178</v>
      </c>
      <c r="F18" s="158" t="s">
        <v>179</v>
      </c>
      <c r="G18" s="158" t="s">
        <v>180</v>
      </c>
    </row>
    <row r="19" spans="1:18" ht="44.25" customHeight="1" thickBot="1" x14ac:dyDescent="0.25">
      <c r="B19" s="160" t="s">
        <v>152</v>
      </c>
      <c r="C19" s="158" t="s">
        <v>181</v>
      </c>
      <c r="D19" s="158" t="s">
        <v>182</v>
      </c>
      <c r="E19" s="158" t="s">
        <v>183</v>
      </c>
      <c r="F19" s="158" t="s">
        <v>184</v>
      </c>
      <c r="G19" s="158" t="s">
        <v>185</v>
      </c>
    </row>
    <row r="20" spans="1:18" ht="44.25" customHeight="1" thickBot="1" x14ac:dyDescent="0.25">
      <c r="B20" s="160" t="s">
        <v>186</v>
      </c>
      <c r="C20" s="158" t="s">
        <v>187</v>
      </c>
      <c r="D20" s="361" t="s">
        <v>188</v>
      </c>
      <c r="E20" s="362"/>
      <c r="F20" s="158" t="s">
        <v>189</v>
      </c>
      <c r="G20" s="158" t="s">
        <v>190</v>
      </c>
    </row>
    <row r="21" spans="1:18" x14ac:dyDescent="0.2">
      <c r="B21" s="161"/>
      <c r="C21" s="162"/>
      <c r="D21" s="162"/>
      <c r="E21" s="162"/>
      <c r="F21" s="162"/>
      <c r="G21" s="162"/>
    </row>
    <row r="22" spans="1:18" customFormat="1" ht="15" x14ac:dyDescent="0.25">
      <c r="A22" s="163" t="s">
        <v>191</v>
      </c>
      <c r="C22" s="164"/>
      <c r="D22" s="164"/>
      <c r="E22" s="164"/>
      <c r="F22" s="164"/>
      <c r="G22" s="164"/>
      <c r="H22" s="164"/>
      <c r="I22" s="164"/>
      <c r="J22" s="164"/>
      <c r="K22" s="164"/>
      <c r="L22" s="164"/>
      <c r="M22" s="164"/>
      <c r="N22" s="164"/>
      <c r="O22" s="164"/>
      <c r="P22" s="164"/>
      <c r="Q22" s="164"/>
      <c r="R22" s="164"/>
    </row>
    <row r="23" spans="1:18" customFormat="1" ht="15" x14ac:dyDescent="0.25">
      <c r="B23" s="165" t="s">
        <v>192</v>
      </c>
      <c r="C23" s="166"/>
      <c r="D23" s="166"/>
      <c r="E23" s="166"/>
      <c r="F23" s="166"/>
      <c r="G23" s="166"/>
      <c r="H23" s="167"/>
      <c r="I23" s="164"/>
      <c r="J23" s="164"/>
      <c r="K23" s="164"/>
      <c r="L23" s="164"/>
      <c r="M23" s="164"/>
      <c r="N23" s="164"/>
      <c r="O23" s="164"/>
      <c r="P23" s="164"/>
      <c r="Q23" s="164"/>
      <c r="R23" s="164"/>
    </row>
    <row r="24" spans="1:18" customFormat="1" ht="65.25" customHeight="1" x14ac:dyDescent="0.25">
      <c r="B24" s="168"/>
      <c r="C24" s="332" t="s">
        <v>193</v>
      </c>
      <c r="D24" s="333"/>
      <c r="E24" s="333"/>
      <c r="F24" s="333"/>
      <c r="G24" s="333"/>
      <c r="H24" s="334"/>
      <c r="N24" s="169"/>
      <c r="O24" s="169"/>
      <c r="P24" s="169"/>
      <c r="Q24" s="169"/>
      <c r="R24" s="169"/>
    </row>
    <row r="25" spans="1:18" customFormat="1" ht="15" x14ac:dyDescent="0.25">
      <c r="B25" s="168"/>
      <c r="C25" s="170" t="s">
        <v>194</v>
      </c>
      <c r="D25" s="171"/>
      <c r="E25" s="171"/>
      <c r="F25" s="171"/>
      <c r="G25" s="171"/>
      <c r="H25" s="172"/>
      <c r="I25" s="164"/>
      <c r="J25" s="164"/>
      <c r="K25" s="164"/>
      <c r="L25" s="164"/>
      <c r="M25" s="164"/>
      <c r="N25" s="164"/>
      <c r="O25" s="164"/>
      <c r="P25" s="164"/>
      <c r="Q25" s="164"/>
      <c r="R25" s="164"/>
    </row>
    <row r="26" spans="1:18" customFormat="1" ht="15" x14ac:dyDescent="0.25">
      <c r="B26" s="168"/>
      <c r="C26" s="173" t="s">
        <v>195</v>
      </c>
      <c r="D26" s="174"/>
      <c r="E26" s="174"/>
      <c r="F26" s="174"/>
      <c r="G26" s="174"/>
      <c r="H26" s="175"/>
      <c r="I26" s="164"/>
      <c r="J26" s="164"/>
      <c r="K26" s="164"/>
      <c r="L26" s="164"/>
      <c r="M26" s="164"/>
      <c r="N26" s="164"/>
      <c r="O26" s="164"/>
      <c r="P26" s="164"/>
      <c r="Q26" s="164"/>
      <c r="R26" s="164"/>
    </row>
    <row r="27" spans="1:18" customFormat="1" ht="15" x14ac:dyDescent="0.25">
      <c r="B27" s="168"/>
      <c r="C27" s="173" t="s">
        <v>196</v>
      </c>
      <c r="D27" s="174"/>
      <c r="E27" s="174"/>
      <c r="F27" s="174"/>
      <c r="G27" s="174"/>
      <c r="H27" s="175"/>
      <c r="I27" s="164"/>
      <c r="J27" s="164"/>
      <c r="K27" s="164"/>
      <c r="L27" s="164"/>
      <c r="M27" s="164"/>
      <c r="N27" s="164"/>
      <c r="O27" s="164"/>
      <c r="P27" s="164"/>
      <c r="Q27" s="164"/>
      <c r="R27" s="164"/>
    </row>
    <row r="28" spans="1:18" customFormat="1" ht="15" x14ac:dyDescent="0.25">
      <c r="B28" s="168"/>
      <c r="C28" s="173" t="s">
        <v>197</v>
      </c>
      <c r="D28" s="174"/>
      <c r="E28" s="174"/>
      <c r="F28" s="174"/>
      <c r="G28" s="174"/>
      <c r="H28" s="175"/>
      <c r="I28" s="164"/>
      <c r="J28" s="164"/>
      <c r="K28" s="164"/>
      <c r="L28" s="164"/>
      <c r="M28" s="164"/>
      <c r="N28" s="164"/>
      <c r="O28" s="164"/>
      <c r="P28" s="164"/>
      <c r="Q28" s="164"/>
      <c r="R28" s="164"/>
    </row>
    <row r="29" spans="1:18" customFormat="1" ht="15" x14ac:dyDescent="0.25">
      <c r="B29" s="168"/>
      <c r="C29" s="173" t="s">
        <v>198</v>
      </c>
      <c r="D29" s="174"/>
      <c r="E29" s="174"/>
      <c r="F29" s="174"/>
      <c r="G29" s="174"/>
      <c r="H29" s="175"/>
      <c r="I29" s="164"/>
      <c r="J29" s="164"/>
      <c r="K29" s="164"/>
      <c r="L29" s="164"/>
      <c r="M29" s="164"/>
      <c r="N29" s="164"/>
      <c r="O29" s="164"/>
      <c r="P29" s="164"/>
      <c r="Q29" s="164"/>
      <c r="R29" s="164"/>
    </row>
    <row r="30" spans="1:18" customFormat="1" ht="41.25" customHeight="1" x14ac:dyDescent="0.25">
      <c r="B30" s="168"/>
      <c r="C30" s="348" t="s">
        <v>199</v>
      </c>
      <c r="D30" s="349"/>
      <c r="E30" s="349"/>
      <c r="F30" s="349"/>
      <c r="G30" s="349"/>
      <c r="H30" s="350"/>
      <c r="N30" s="176"/>
      <c r="O30" s="176"/>
      <c r="P30" s="176"/>
      <c r="Q30" s="164"/>
      <c r="R30" s="164"/>
    </row>
    <row r="31" spans="1:18" customFormat="1" ht="38.25" customHeight="1" x14ac:dyDescent="0.25">
      <c r="B31" s="177"/>
      <c r="C31" s="332" t="s">
        <v>200</v>
      </c>
      <c r="D31" s="333"/>
      <c r="E31" s="333"/>
      <c r="F31" s="333"/>
      <c r="G31" s="333"/>
      <c r="H31" s="334"/>
      <c r="N31" s="169"/>
      <c r="O31" s="169"/>
      <c r="P31" s="169"/>
      <c r="Q31" s="169"/>
      <c r="R31" s="164"/>
    </row>
    <row r="32" spans="1:18" customFormat="1" ht="43.5" customHeight="1" x14ac:dyDescent="0.25">
      <c r="B32" s="332" t="s">
        <v>201</v>
      </c>
      <c r="C32" s="333"/>
      <c r="D32" s="333"/>
      <c r="E32" s="333"/>
      <c r="F32" s="333"/>
      <c r="G32" s="333"/>
      <c r="H32" s="334"/>
      <c r="I32" s="164"/>
      <c r="J32" s="164"/>
      <c r="K32" s="164"/>
      <c r="L32" s="164"/>
      <c r="M32" s="164"/>
      <c r="N32" s="164"/>
      <c r="O32" s="164"/>
      <c r="P32" s="164"/>
      <c r="Q32" s="164"/>
      <c r="R32" s="164"/>
    </row>
    <row r="33" spans="1:9" customFormat="1" ht="49.5" customHeight="1" x14ac:dyDescent="0.25">
      <c r="B33" s="332" t="s">
        <v>202</v>
      </c>
      <c r="C33" s="333"/>
      <c r="D33" s="333"/>
      <c r="E33" s="333"/>
      <c r="F33" s="333"/>
      <c r="G33" s="333"/>
      <c r="H33" s="334"/>
      <c r="I33" s="178"/>
    </row>
    <row r="34" spans="1:9" customFormat="1" ht="46.5" customHeight="1" x14ac:dyDescent="0.25">
      <c r="B34" s="332" t="s">
        <v>203</v>
      </c>
      <c r="C34" s="333"/>
      <c r="D34" s="333"/>
      <c r="E34" s="333"/>
      <c r="F34" s="333"/>
      <c r="G34" s="333"/>
      <c r="H34" s="334"/>
      <c r="I34" s="178"/>
    </row>
    <row r="35" spans="1:9" customFormat="1" ht="30" customHeight="1" x14ac:dyDescent="0.25">
      <c r="B35" s="332" t="s">
        <v>204</v>
      </c>
      <c r="C35" s="333"/>
      <c r="D35" s="333"/>
      <c r="E35" s="333"/>
      <c r="F35" s="333"/>
      <c r="G35" s="333"/>
      <c r="H35" s="334"/>
      <c r="I35" s="178"/>
    </row>
    <row r="36" spans="1:9" customFormat="1" ht="15" customHeight="1" x14ac:dyDescent="0.25">
      <c r="A36" s="179" t="s">
        <v>205</v>
      </c>
      <c r="B36" s="179"/>
      <c r="I36" s="180"/>
    </row>
    <row r="37" spans="1:9" customFormat="1" ht="30" customHeight="1" x14ac:dyDescent="0.25">
      <c r="B37" s="335" t="s">
        <v>206</v>
      </c>
      <c r="C37" s="336"/>
      <c r="D37" s="336"/>
      <c r="E37" s="336"/>
      <c r="F37" s="336"/>
      <c r="G37" s="336"/>
      <c r="H37" s="337"/>
    </row>
    <row r="38" spans="1:9" customFormat="1" ht="12.75" customHeight="1" x14ac:dyDescent="0.25">
      <c r="B38" s="338" t="s">
        <v>207</v>
      </c>
      <c r="C38" s="339"/>
      <c r="D38" s="339"/>
      <c r="E38" s="339"/>
      <c r="F38" s="339"/>
      <c r="G38" s="181"/>
      <c r="H38" s="182"/>
    </row>
    <row r="39" spans="1:9" customFormat="1" ht="29.25" customHeight="1" x14ac:dyDescent="0.25">
      <c r="B39" s="340" t="s">
        <v>208</v>
      </c>
      <c r="C39" s="341"/>
      <c r="D39" s="341"/>
      <c r="E39" s="341"/>
      <c r="F39" s="341"/>
      <c r="G39" s="341"/>
      <c r="H39" s="342"/>
    </row>
    <row r="40" spans="1:9" customFormat="1" ht="15" customHeight="1" x14ac:dyDescent="0.25">
      <c r="B40" s="183" t="s">
        <v>209</v>
      </c>
      <c r="C40" s="181"/>
      <c r="D40" s="181"/>
      <c r="E40" s="181"/>
      <c r="F40" s="181"/>
      <c r="G40" s="181"/>
      <c r="H40" s="182"/>
    </row>
    <row r="41" spans="1:9" customFormat="1" ht="30.75" customHeight="1" x14ac:dyDescent="0.25">
      <c r="B41" s="340" t="s">
        <v>210</v>
      </c>
      <c r="C41" s="341"/>
      <c r="D41" s="341"/>
      <c r="E41" s="341"/>
      <c r="F41" s="341"/>
      <c r="G41" s="341"/>
      <c r="H41" s="342"/>
    </row>
    <row r="42" spans="1:9" customFormat="1" ht="12.75" customHeight="1" x14ac:dyDescent="0.25">
      <c r="B42" s="343" t="s">
        <v>211</v>
      </c>
      <c r="C42" s="344"/>
      <c r="D42" s="344"/>
      <c r="E42" s="344"/>
      <c r="F42" s="344"/>
      <c r="G42" s="344"/>
      <c r="H42" s="182"/>
    </row>
    <row r="43" spans="1:9" customFormat="1" ht="35.25" customHeight="1" x14ac:dyDescent="0.25">
      <c r="B43" s="340" t="s">
        <v>212</v>
      </c>
      <c r="C43" s="341"/>
      <c r="D43" s="341"/>
      <c r="E43" s="341"/>
      <c r="F43" s="341"/>
      <c r="G43" s="341"/>
      <c r="H43" s="342"/>
    </row>
    <row r="44" spans="1:9" customFormat="1" ht="24.75" customHeight="1" x14ac:dyDescent="0.25">
      <c r="B44" s="345" t="s">
        <v>213</v>
      </c>
      <c r="C44" s="346"/>
      <c r="D44" s="346"/>
      <c r="E44" s="346"/>
      <c r="F44" s="346"/>
      <c r="G44" s="346"/>
      <c r="H44" s="347"/>
    </row>
    <row r="45" spans="1:9" customFormat="1" ht="27.75" customHeight="1" x14ac:dyDescent="0.25">
      <c r="B45" s="348" t="s">
        <v>214</v>
      </c>
      <c r="C45" s="349"/>
      <c r="D45" s="349"/>
      <c r="E45" s="349"/>
      <c r="F45" s="349"/>
      <c r="G45" s="349"/>
      <c r="H45" s="350"/>
    </row>
    <row r="46" spans="1:9" customFormat="1" ht="21" customHeight="1" x14ac:dyDescent="0.25">
      <c r="B46" s="332" t="s">
        <v>215</v>
      </c>
      <c r="C46" s="333"/>
      <c r="D46" s="333"/>
      <c r="E46" s="333"/>
      <c r="F46" s="333"/>
      <c r="G46" s="333"/>
      <c r="H46" s="334"/>
    </row>
    <row r="47" spans="1:9" customFormat="1" ht="26.25" customHeight="1" x14ac:dyDescent="0.25">
      <c r="B47" s="331" t="s">
        <v>216</v>
      </c>
      <c r="C47" s="331"/>
      <c r="D47" s="331"/>
      <c r="E47" s="331"/>
      <c r="F47" s="331"/>
      <c r="G47" s="331"/>
      <c r="H47" s="331"/>
    </row>
  </sheetData>
  <mergeCells count="27">
    <mergeCell ref="B33:H33"/>
    <mergeCell ref="A1:K1"/>
    <mergeCell ref="J8:K8"/>
    <mergeCell ref="B12:B13"/>
    <mergeCell ref="C12:G12"/>
    <mergeCell ref="B14:B16"/>
    <mergeCell ref="C15:D15"/>
    <mergeCell ref="E15:G15"/>
    <mergeCell ref="D16:E16"/>
    <mergeCell ref="F16:G16"/>
    <mergeCell ref="D20:E20"/>
    <mergeCell ref="C24:H24"/>
    <mergeCell ref="C30:H30"/>
    <mergeCell ref="C31:H31"/>
    <mergeCell ref="B32:H32"/>
    <mergeCell ref="B47:H47"/>
    <mergeCell ref="B34:H34"/>
    <mergeCell ref="B35:H35"/>
    <mergeCell ref="B37:H37"/>
    <mergeCell ref="B38:F38"/>
    <mergeCell ref="B39:H39"/>
    <mergeCell ref="B41:H41"/>
    <mergeCell ref="B42:G42"/>
    <mergeCell ref="B43:H43"/>
    <mergeCell ref="B44:H44"/>
    <mergeCell ref="B45:H45"/>
    <mergeCell ref="B46:H46"/>
  </mergeCells>
  <conditionalFormatting sqref="J4:K4">
    <cfRule type="expression" dxfId="4" priority="5">
      <formula>MAX(D4:H4)&gt;=5</formula>
    </cfRule>
  </conditionalFormatting>
  <conditionalFormatting sqref="J5:K5">
    <cfRule type="expression" dxfId="3" priority="4">
      <formula>MAX(D5:H5)&gt;=5</formula>
    </cfRule>
  </conditionalFormatting>
  <conditionalFormatting sqref="J6:K6">
    <cfRule type="expression" dxfId="2" priority="3">
      <formula>MAX(D6:H6)&gt;=5</formula>
    </cfRule>
  </conditionalFormatting>
  <conditionalFormatting sqref="J7:K7">
    <cfRule type="expression" dxfId="1" priority="2">
      <formula>MAX(D7:H7)&gt;=5</formula>
    </cfRule>
  </conditionalFormatting>
  <conditionalFormatting sqref="I8">
    <cfRule type="expression" dxfId="0" priority="1">
      <formula>MAX($D$4:$H$7)&gt;=5</formula>
    </cfRule>
  </conditionalFormatting>
  <pageMargins left="0.7" right="0.7" top="0.75" bottom="0.75" header="0.3" footer="0.3"/>
  <pageSetup paperSize="3" orientation="landscape" r:id="rId1"/>
  <headerFooter>
    <oddFooter>Page &amp;P&amp;R&amp;F</oddFooter>
  </headerFooter>
  <rowBreaks count="1" manualBreakCount="1">
    <brk id="2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6"/>
  <sheetViews>
    <sheetView workbookViewId="0">
      <selection activeCell="F6" sqref="F6"/>
    </sheetView>
  </sheetViews>
  <sheetFormatPr defaultRowHeight="15" x14ac:dyDescent="0.25"/>
  <cols>
    <col min="1" max="1" width="25.85546875" style="199" customWidth="1"/>
    <col min="2" max="5" width="11" style="199" customWidth="1"/>
    <col min="6" max="6" width="22.85546875" style="199" customWidth="1"/>
    <col min="7" max="8" width="11" style="199" customWidth="1"/>
    <col min="9" max="10" width="9.140625" style="199" customWidth="1"/>
    <col min="11" max="11" width="19" style="198" customWidth="1"/>
    <col min="259" max="259" width="25.85546875" customWidth="1"/>
    <col min="260" max="261" width="11" customWidth="1"/>
    <col min="262" max="262" width="22.85546875" customWidth="1"/>
    <col min="263" max="264" width="11" customWidth="1"/>
    <col min="265" max="266" width="9.140625" customWidth="1"/>
    <col min="267" max="267" width="19" customWidth="1"/>
    <col min="515" max="515" width="25.85546875" customWidth="1"/>
    <col min="516" max="517" width="11" customWidth="1"/>
    <col min="518" max="518" width="22.85546875" customWidth="1"/>
    <col min="519" max="520" width="11" customWidth="1"/>
    <col min="521" max="522" width="9.140625" customWidth="1"/>
    <col min="523" max="523" width="19" customWidth="1"/>
    <col min="771" max="771" width="25.85546875" customWidth="1"/>
    <col min="772" max="773" width="11" customWidth="1"/>
    <col min="774" max="774" width="22.85546875" customWidth="1"/>
    <col min="775" max="776" width="11" customWidth="1"/>
    <col min="777" max="778" width="9.140625" customWidth="1"/>
    <col min="779" max="779" width="19" customWidth="1"/>
    <col min="1027" max="1027" width="25.85546875" customWidth="1"/>
    <col min="1028" max="1029" width="11" customWidth="1"/>
    <col min="1030" max="1030" width="22.85546875" customWidth="1"/>
    <col min="1031" max="1032" width="11" customWidth="1"/>
    <col min="1033" max="1034" width="9.140625" customWidth="1"/>
    <col min="1035" max="1035" width="19" customWidth="1"/>
    <col min="1283" max="1283" width="25.85546875" customWidth="1"/>
    <col min="1284" max="1285" width="11" customWidth="1"/>
    <col min="1286" max="1286" width="22.85546875" customWidth="1"/>
    <col min="1287" max="1288" width="11" customWidth="1"/>
    <col min="1289" max="1290" width="9.140625" customWidth="1"/>
    <col min="1291" max="1291" width="19" customWidth="1"/>
    <col min="1539" max="1539" width="25.85546875" customWidth="1"/>
    <col min="1540" max="1541" width="11" customWidth="1"/>
    <col min="1542" max="1542" width="22.85546875" customWidth="1"/>
    <col min="1543" max="1544" width="11" customWidth="1"/>
    <col min="1545" max="1546" width="9.140625" customWidth="1"/>
    <col min="1547" max="1547" width="19" customWidth="1"/>
    <col min="1795" max="1795" width="25.85546875" customWidth="1"/>
    <col min="1796" max="1797" width="11" customWidth="1"/>
    <col min="1798" max="1798" width="22.85546875" customWidth="1"/>
    <col min="1799" max="1800" width="11" customWidth="1"/>
    <col min="1801" max="1802" width="9.140625" customWidth="1"/>
    <col min="1803" max="1803" width="19" customWidth="1"/>
    <col min="2051" max="2051" width="25.85546875" customWidth="1"/>
    <col min="2052" max="2053" width="11" customWidth="1"/>
    <col min="2054" max="2054" width="22.85546875" customWidth="1"/>
    <col min="2055" max="2056" width="11" customWidth="1"/>
    <col min="2057" max="2058" width="9.140625" customWidth="1"/>
    <col min="2059" max="2059" width="19" customWidth="1"/>
    <col min="2307" max="2307" width="25.85546875" customWidth="1"/>
    <col min="2308" max="2309" width="11" customWidth="1"/>
    <col min="2310" max="2310" width="22.85546875" customWidth="1"/>
    <col min="2311" max="2312" width="11" customWidth="1"/>
    <col min="2313" max="2314" width="9.140625" customWidth="1"/>
    <col min="2315" max="2315" width="19" customWidth="1"/>
    <col min="2563" max="2563" width="25.85546875" customWidth="1"/>
    <col min="2564" max="2565" width="11" customWidth="1"/>
    <col min="2566" max="2566" width="22.85546875" customWidth="1"/>
    <col min="2567" max="2568" width="11" customWidth="1"/>
    <col min="2569" max="2570" width="9.140625" customWidth="1"/>
    <col min="2571" max="2571" width="19" customWidth="1"/>
    <col min="2819" max="2819" width="25.85546875" customWidth="1"/>
    <col min="2820" max="2821" width="11" customWidth="1"/>
    <col min="2822" max="2822" width="22.85546875" customWidth="1"/>
    <col min="2823" max="2824" width="11" customWidth="1"/>
    <col min="2825" max="2826" width="9.140625" customWidth="1"/>
    <col min="2827" max="2827" width="19" customWidth="1"/>
    <col min="3075" max="3075" width="25.85546875" customWidth="1"/>
    <col min="3076" max="3077" width="11" customWidth="1"/>
    <col min="3078" max="3078" width="22.85546875" customWidth="1"/>
    <col min="3079" max="3080" width="11" customWidth="1"/>
    <col min="3081" max="3082" width="9.140625" customWidth="1"/>
    <col min="3083" max="3083" width="19" customWidth="1"/>
    <col min="3331" max="3331" width="25.85546875" customWidth="1"/>
    <col min="3332" max="3333" width="11" customWidth="1"/>
    <col min="3334" max="3334" width="22.85546875" customWidth="1"/>
    <col min="3335" max="3336" width="11" customWidth="1"/>
    <col min="3337" max="3338" width="9.140625" customWidth="1"/>
    <col min="3339" max="3339" width="19" customWidth="1"/>
    <col min="3587" max="3587" width="25.85546875" customWidth="1"/>
    <col min="3588" max="3589" width="11" customWidth="1"/>
    <col min="3590" max="3590" width="22.85546875" customWidth="1"/>
    <col min="3591" max="3592" width="11" customWidth="1"/>
    <col min="3593" max="3594" width="9.140625" customWidth="1"/>
    <col min="3595" max="3595" width="19" customWidth="1"/>
    <col min="3843" max="3843" width="25.85546875" customWidth="1"/>
    <col min="3844" max="3845" width="11" customWidth="1"/>
    <col min="3846" max="3846" width="22.85546875" customWidth="1"/>
    <col min="3847" max="3848" width="11" customWidth="1"/>
    <col min="3849" max="3850" width="9.140625" customWidth="1"/>
    <col min="3851" max="3851" width="19" customWidth="1"/>
    <col min="4099" max="4099" width="25.85546875" customWidth="1"/>
    <col min="4100" max="4101" width="11" customWidth="1"/>
    <col min="4102" max="4102" width="22.85546875" customWidth="1"/>
    <col min="4103" max="4104" width="11" customWidth="1"/>
    <col min="4105" max="4106" width="9.140625" customWidth="1"/>
    <col min="4107" max="4107" width="19" customWidth="1"/>
    <col min="4355" max="4355" width="25.85546875" customWidth="1"/>
    <col min="4356" max="4357" width="11" customWidth="1"/>
    <col min="4358" max="4358" width="22.85546875" customWidth="1"/>
    <col min="4359" max="4360" width="11" customWidth="1"/>
    <col min="4361" max="4362" width="9.140625" customWidth="1"/>
    <col min="4363" max="4363" width="19" customWidth="1"/>
    <col min="4611" max="4611" width="25.85546875" customWidth="1"/>
    <col min="4612" max="4613" width="11" customWidth="1"/>
    <col min="4614" max="4614" width="22.85546875" customWidth="1"/>
    <col min="4615" max="4616" width="11" customWidth="1"/>
    <col min="4617" max="4618" width="9.140625" customWidth="1"/>
    <col min="4619" max="4619" width="19" customWidth="1"/>
    <col min="4867" max="4867" width="25.85546875" customWidth="1"/>
    <col min="4868" max="4869" width="11" customWidth="1"/>
    <col min="4870" max="4870" width="22.85546875" customWidth="1"/>
    <col min="4871" max="4872" width="11" customWidth="1"/>
    <col min="4873" max="4874" width="9.140625" customWidth="1"/>
    <col min="4875" max="4875" width="19" customWidth="1"/>
    <col min="5123" max="5123" width="25.85546875" customWidth="1"/>
    <col min="5124" max="5125" width="11" customWidth="1"/>
    <col min="5126" max="5126" width="22.85546875" customWidth="1"/>
    <col min="5127" max="5128" width="11" customWidth="1"/>
    <col min="5129" max="5130" width="9.140625" customWidth="1"/>
    <col min="5131" max="5131" width="19" customWidth="1"/>
    <col min="5379" max="5379" width="25.85546875" customWidth="1"/>
    <col min="5380" max="5381" width="11" customWidth="1"/>
    <col min="5382" max="5382" width="22.85546875" customWidth="1"/>
    <col min="5383" max="5384" width="11" customWidth="1"/>
    <col min="5385" max="5386" width="9.140625" customWidth="1"/>
    <col min="5387" max="5387" width="19" customWidth="1"/>
    <col min="5635" max="5635" width="25.85546875" customWidth="1"/>
    <col min="5636" max="5637" width="11" customWidth="1"/>
    <col min="5638" max="5638" width="22.85546875" customWidth="1"/>
    <col min="5639" max="5640" width="11" customWidth="1"/>
    <col min="5641" max="5642" width="9.140625" customWidth="1"/>
    <col min="5643" max="5643" width="19" customWidth="1"/>
    <col min="5891" max="5891" width="25.85546875" customWidth="1"/>
    <col min="5892" max="5893" width="11" customWidth="1"/>
    <col min="5894" max="5894" width="22.85546875" customWidth="1"/>
    <col min="5895" max="5896" width="11" customWidth="1"/>
    <col min="5897" max="5898" width="9.140625" customWidth="1"/>
    <col min="5899" max="5899" width="19" customWidth="1"/>
    <col min="6147" max="6147" width="25.85546875" customWidth="1"/>
    <col min="6148" max="6149" width="11" customWidth="1"/>
    <col min="6150" max="6150" width="22.85546875" customWidth="1"/>
    <col min="6151" max="6152" width="11" customWidth="1"/>
    <col min="6153" max="6154" width="9.140625" customWidth="1"/>
    <col min="6155" max="6155" width="19" customWidth="1"/>
    <col min="6403" max="6403" width="25.85546875" customWidth="1"/>
    <col min="6404" max="6405" width="11" customWidth="1"/>
    <col min="6406" max="6406" width="22.85546875" customWidth="1"/>
    <col min="6407" max="6408" width="11" customWidth="1"/>
    <col min="6409" max="6410" width="9.140625" customWidth="1"/>
    <col min="6411" max="6411" width="19" customWidth="1"/>
    <col min="6659" max="6659" width="25.85546875" customWidth="1"/>
    <col min="6660" max="6661" width="11" customWidth="1"/>
    <col min="6662" max="6662" width="22.85546875" customWidth="1"/>
    <col min="6663" max="6664" width="11" customWidth="1"/>
    <col min="6665" max="6666" width="9.140625" customWidth="1"/>
    <col min="6667" max="6667" width="19" customWidth="1"/>
    <col min="6915" max="6915" width="25.85546875" customWidth="1"/>
    <col min="6916" max="6917" width="11" customWidth="1"/>
    <col min="6918" max="6918" width="22.85546875" customWidth="1"/>
    <col min="6919" max="6920" width="11" customWidth="1"/>
    <col min="6921" max="6922" width="9.140625" customWidth="1"/>
    <col min="6923" max="6923" width="19" customWidth="1"/>
    <col min="7171" max="7171" width="25.85546875" customWidth="1"/>
    <col min="7172" max="7173" width="11" customWidth="1"/>
    <col min="7174" max="7174" width="22.85546875" customWidth="1"/>
    <col min="7175" max="7176" width="11" customWidth="1"/>
    <col min="7177" max="7178" width="9.140625" customWidth="1"/>
    <col min="7179" max="7179" width="19" customWidth="1"/>
    <col min="7427" max="7427" width="25.85546875" customWidth="1"/>
    <col min="7428" max="7429" width="11" customWidth="1"/>
    <col min="7430" max="7430" width="22.85546875" customWidth="1"/>
    <col min="7431" max="7432" width="11" customWidth="1"/>
    <col min="7433" max="7434" width="9.140625" customWidth="1"/>
    <col min="7435" max="7435" width="19" customWidth="1"/>
    <col min="7683" max="7683" width="25.85546875" customWidth="1"/>
    <col min="7684" max="7685" width="11" customWidth="1"/>
    <col min="7686" max="7686" width="22.85546875" customWidth="1"/>
    <col min="7687" max="7688" width="11" customWidth="1"/>
    <col min="7689" max="7690" width="9.140625" customWidth="1"/>
    <col min="7691" max="7691" width="19" customWidth="1"/>
    <col min="7939" max="7939" width="25.85546875" customWidth="1"/>
    <col min="7940" max="7941" width="11" customWidth="1"/>
    <col min="7942" max="7942" width="22.85546875" customWidth="1"/>
    <col min="7943" max="7944" width="11" customWidth="1"/>
    <col min="7945" max="7946" width="9.140625" customWidth="1"/>
    <col min="7947" max="7947" width="19" customWidth="1"/>
    <col min="8195" max="8195" width="25.85546875" customWidth="1"/>
    <col min="8196" max="8197" width="11" customWidth="1"/>
    <col min="8198" max="8198" width="22.85546875" customWidth="1"/>
    <col min="8199" max="8200" width="11" customWidth="1"/>
    <col min="8201" max="8202" width="9.140625" customWidth="1"/>
    <col min="8203" max="8203" width="19" customWidth="1"/>
    <col min="8451" max="8451" width="25.85546875" customWidth="1"/>
    <col min="8452" max="8453" width="11" customWidth="1"/>
    <col min="8454" max="8454" width="22.85546875" customWidth="1"/>
    <col min="8455" max="8456" width="11" customWidth="1"/>
    <col min="8457" max="8458" width="9.140625" customWidth="1"/>
    <col min="8459" max="8459" width="19" customWidth="1"/>
    <col min="8707" max="8707" width="25.85546875" customWidth="1"/>
    <col min="8708" max="8709" width="11" customWidth="1"/>
    <col min="8710" max="8710" width="22.85546875" customWidth="1"/>
    <col min="8711" max="8712" width="11" customWidth="1"/>
    <col min="8713" max="8714" width="9.140625" customWidth="1"/>
    <col min="8715" max="8715" width="19" customWidth="1"/>
    <col min="8963" max="8963" width="25.85546875" customWidth="1"/>
    <col min="8964" max="8965" width="11" customWidth="1"/>
    <col min="8966" max="8966" width="22.85546875" customWidth="1"/>
    <col min="8967" max="8968" width="11" customWidth="1"/>
    <col min="8969" max="8970" width="9.140625" customWidth="1"/>
    <col min="8971" max="8971" width="19" customWidth="1"/>
    <col min="9219" max="9219" width="25.85546875" customWidth="1"/>
    <col min="9220" max="9221" width="11" customWidth="1"/>
    <col min="9222" max="9222" width="22.85546875" customWidth="1"/>
    <col min="9223" max="9224" width="11" customWidth="1"/>
    <col min="9225" max="9226" width="9.140625" customWidth="1"/>
    <col min="9227" max="9227" width="19" customWidth="1"/>
    <col min="9475" max="9475" width="25.85546875" customWidth="1"/>
    <col min="9476" max="9477" width="11" customWidth="1"/>
    <col min="9478" max="9478" width="22.85546875" customWidth="1"/>
    <col min="9479" max="9480" width="11" customWidth="1"/>
    <col min="9481" max="9482" width="9.140625" customWidth="1"/>
    <col min="9483" max="9483" width="19" customWidth="1"/>
    <col min="9731" max="9731" width="25.85546875" customWidth="1"/>
    <col min="9732" max="9733" width="11" customWidth="1"/>
    <col min="9734" max="9734" width="22.85546875" customWidth="1"/>
    <col min="9735" max="9736" width="11" customWidth="1"/>
    <col min="9737" max="9738" width="9.140625" customWidth="1"/>
    <col min="9739" max="9739" width="19" customWidth="1"/>
    <col min="9987" max="9987" width="25.85546875" customWidth="1"/>
    <col min="9988" max="9989" width="11" customWidth="1"/>
    <col min="9990" max="9990" width="22.85546875" customWidth="1"/>
    <col min="9991" max="9992" width="11" customWidth="1"/>
    <col min="9993" max="9994" width="9.140625" customWidth="1"/>
    <col min="9995" max="9995" width="19" customWidth="1"/>
    <col min="10243" max="10243" width="25.85546875" customWidth="1"/>
    <col min="10244" max="10245" width="11" customWidth="1"/>
    <col min="10246" max="10246" width="22.85546875" customWidth="1"/>
    <col min="10247" max="10248" width="11" customWidth="1"/>
    <col min="10249" max="10250" width="9.140625" customWidth="1"/>
    <col min="10251" max="10251" width="19" customWidth="1"/>
    <col min="10499" max="10499" width="25.85546875" customWidth="1"/>
    <col min="10500" max="10501" width="11" customWidth="1"/>
    <col min="10502" max="10502" width="22.85546875" customWidth="1"/>
    <col min="10503" max="10504" width="11" customWidth="1"/>
    <col min="10505" max="10506" width="9.140625" customWidth="1"/>
    <col min="10507" max="10507" width="19" customWidth="1"/>
    <col min="10755" max="10755" width="25.85546875" customWidth="1"/>
    <col min="10756" max="10757" width="11" customWidth="1"/>
    <col min="10758" max="10758" width="22.85546875" customWidth="1"/>
    <col min="10759" max="10760" width="11" customWidth="1"/>
    <col min="10761" max="10762" width="9.140625" customWidth="1"/>
    <col min="10763" max="10763" width="19" customWidth="1"/>
    <col min="11011" max="11011" width="25.85546875" customWidth="1"/>
    <col min="11012" max="11013" width="11" customWidth="1"/>
    <col min="11014" max="11014" width="22.85546875" customWidth="1"/>
    <col min="11015" max="11016" width="11" customWidth="1"/>
    <col min="11017" max="11018" width="9.140625" customWidth="1"/>
    <col min="11019" max="11019" width="19" customWidth="1"/>
    <col min="11267" max="11267" width="25.85546875" customWidth="1"/>
    <col min="11268" max="11269" width="11" customWidth="1"/>
    <col min="11270" max="11270" width="22.85546875" customWidth="1"/>
    <col min="11271" max="11272" width="11" customWidth="1"/>
    <col min="11273" max="11274" width="9.140625" customWidth="1"/>
    <col min="11275" max="11275" width="19" customWidth="1"/>
    <col min="11523" max="11523" width="25.85546875" customWidth="1"/>
    <col min="11524" max="11525" width="11" customWidth="1"/>
    <col min="11526" max="11526" width="22.85546875" customWidth="1"/>
    <col min="11527" max="11528" width="11" customWidth="1"/>
    <col min="11529" max="11530" width="9.140625" customWidth="1"/>
    <col min="11531" max="11531" width="19" customWidth="1"/>
    <col min="11779" max="11779" width="25.85546875" customWidth="1"/>
    <col min="11780" max="11781" width="11" customWidth="1"/>
    <col min="11782" max="11782" width="22.85546875" customWidth="1"/>
    <col min="11783" max="11784" width="11" customWidth="1"/>
    <col min="11785" max="11786" width="9.140625" customWidth="1"/>
    <col min="11787" max="11787" width="19" customWidth="1"/>
    <col min="12035" max="12035" width="25.85546875" customWidth="1"/>
    <col min="12036" max="12037" width="11" customWidth="1"/>
    <col min="12038" max="12038" width="22.85546875" customWidth="1"/>
    <col min="12039" max="12040" width="11" customWidth="1"/>
    <col min="12041" max="12042" width="9.140625" customWidth="1"/>
    <col min="12043" max="12043" width="19" customWidth="1"/>
    <col min="12291" max="12291" width="25.85546875" customWidth="1"/>
    <col min="12292" max="12293" width="11" customWidth="1"/>
    <col min="12294" max="12294" width="22.85546875" customWidth="1"/>
    <col min="12295" max="12296" width="11" customWidth="1"/>
    <col min="12297" max="12298" width="9.140625" customWidth="1"/>
    <col min="12299" max="12299" width="19" customWidth="1"/>
    <col min="12547" max="12547" width="25.85546875" customWidth="1"/>
    <col min="12548" max="12549" width="11" customWidth="1"/>
    <col min="12550" max="12550" width="22.85546875" customWidth="1"/>
    <col min="12551" max="12552" width="11" customWidth="1"/>
    <col min="12553" max="12554" width="9.140625" customWidth="1"/>
    <col min="12555" max="12555" width="19" customWidth="1"/>
    <col min="12803" max="12803" width="25.85546875" customWidth="1"/>
    <col min="12804" max="12805" width="11" customWidth="1"/>
    <col min="12806" max="12806" width="22.85546875" customWidth="1"/>
    <col min="12807" max="12808" width="11" customWidth="1"/>
    <col min="12809" max="12810" width="9.140625" customWidth="1"/>
    <col min="12811" max="12811" width="19" customWidth="1"/>
    <col min="13059" max="13059" width="25.85546875" customWidth="1"/>
    <col min="13060" max="13061" width="11" customWidth="1"/>
    <col min="13062" max="13062" width="22.85546875" customWidth="1"/>
    <col min="13063" max="13064" width="11" customWidth="1"/>
    <col min="13065" max="13066" width="9.140625" customWidth="1"/>
    <col min="13067" max="13067" width="19" customWidth="1"/>
    <col min="13315" max="13315" width="25.85546875" customWidth="1"/>
    <col min="13316" max="13317" width="11" customWidth="1"/>
    <col min="13318" max="13318" width="22.85546875" customWidth="1"/>
    <col min="13319" max="13320" width="11" customWidth="1"/>
    <col min="13321" max="13322" width="9.140625" customWidth="1"/>
    <col min="13323" max="13323" width="19" customWidth="1"/>
    <col min="13571" max="13571" width="25.85546875" customWidth="1"/>
    <col min="13572" max="13573" width="11" customWidth="1"/>
    <col min="13574" max="13574" width="22.85546875" customWidth="1"/>
    <col min="13575" max="13576" width="11" customWidth="1"/>
    <col min="13577" max="13578" width="9.140625" customWidth="1"/>
    <col min="13579" max="13579" width="19" customWidth="1"/>
    <col min="13827" max="13827" width="25.85546875" customWidth="1"/>
    <col min="13828" max="13829" width="11" customWidth="1"/>
    <col min="13830" max="13830" width="22.85546875" customWidth="1"/>
    <col min="13831" max="13832" width="11" customWidth="1"/>
    <col min="13833" max="13834" width="9.140625" customWidth="1"/>
    <col min="13835" max="13835" width="19" customWidth="1"/>
    <col min="14083" max="14083" width="25.85546875" customWidth="1"/>
    <col min="14084" max="14085" width="11" customWidth="1"/>
    <col min="14086" max="14086" width="22.85546875" customWidth="1"/>
    <col min="14087" max="14088" width="11" customWidth="1"/>
    <col min="14089" max="14090" width="9.140625" customWidth="1"/>
    <col min="14091" max="14091" width="19" customWidth="1"/>
    <col min="14339" max="14339" width="25.85546875" customWidth="1"/>
    <col min="14340" max="14341" width="11" customWidth="1"/>
    <col min="14342" max="14342" width="22.85546875" customWidth="1"/>
    <col min="14343" max="14344" width="11" customWidth="1"/>
    <col min="14345" max="14346" width="9.140625" customWidth="1"/>
    <col min="14347" max="14347" width="19" customWidth="1"/>
    <col min="14595" max="14595" width="25.85546875" customWidth="1"/>
    <col min="14596" max="14597" width="11" customWidth="1"/>
    <col min="14598" max="14598" width="22.85546875" customWidth="1"/>
    <col min="14599" max="14600" width="11" customWidth="1"/>
    <col min="14601" max="14602" width="9.140625" customWidth="1"/>
    <col min="14603" max="14603" width="19" customWidth="1"/>
    <col min="14851" max="14851" width="25.85546875" customWidth="1"/>
    <col min="14852" max="14853" width="11" customWidth="1"/>
    <col min="14854" max="14854" width="22.85546875" customWidth="1"/>
    <col min="14855" max="14856" width="11" customWidth="1"/>
    <col min="14857" max="14858" width="9.140625" customWidth="1"/>
    <col min="14859" max="14859" width="19" customWidth="1"/>
    <col min="15107" max="15107" width="25.85546875" customWidth="1"/>
    <col min="15108" max="15109" width="11" customWidth="1"/>
    <col min="15110" max="15110" width="22.85546875" customWidth="1"/>
    <col min="15111" max="15112" width="11" customWidth="1"/>
    <col min="15113" max="15114" width="9.140625" customWidth="1"/>
    <col min="15115" max="15115" width="19" customWidth="1"/>
    <col min="15363" max="15363" width="25.85546875" customWidth="1"/>
    <col min="15364" max="15365" width="11" customWidth="1"/>
    <col min="15366" max="15366" width="22.85546875" customWidth="1"/>
    <col min="15367" max="15368" width="11" customWidth="1"/>
    <col min="15369" max="15370" width="9.140625" customWidth="1"/>
    <col min="15371" max="15371" width="19" customWidth="1"/>
    <col min="15619" max="15619" width="25.85546875" customWidth="1"/>
    <col min="15620" max="15621" width="11" customWidth="1"/>
    <col min="15622" max="15622" width="22.85546875" customWidth="1"/>
    <col min="15623" max="15624" width="11" customWidth="1"/>
    <col min="15625" max="15626" width="9.140625" customWidth="1"/>
    <col min="15627" max="15627" width="19" customWidth="1"/>
    <col min="15875" max="15875" width="25.85546875" customWidth="1"/>
    <col min="15876" max="15877" width="11" customWidth="1"/>
    <col min="15878" max="15878" width="22.85546875" customWidth="1"/>
    <col min="15879" max="15880" width="11" customWidth="1"/>
    <col min="15881" max="15882" width="9.140625" customWidth="1"/>
    <col min="15883" max="15883" width="19" customWidth="1"/>
    <col min="16131" max="16131" width="25.85546875" customWidth="1"/>
    <col min="16132" max="16133" width="11" customWidth="1"/>
    <col min="16134" max="16134" width="22.85546875" customWidth="1"/>
    <col min="16135" max="16136" width="11" customWidth="1"/>
    <col min="16137" max="16138" width="9.140625" customWidth="1"/>
    <col min="16139" max="16139" width="19" customWidth="1"/>
  </cols>
  <sheetData>
    <row r="1" spans="1:12" s="11" customFormat="1" ht="20.25" x14ac:dyDescent="0.3">
      <c r="J1" s="215" t="s">
        <v>19</v>
      </c>
      <c r="K1" s="184"/>
    </row>
    <row r="2" spans="1:12" s="190" customFormat="1" ht="18" customHeight="1" x14ac:dyDescent="0.25">
      <c r="A2" s="185" t="s">
        <v>19</v>
      </c>
      <c r="B2" s="186" t="s">
        <v>217</v>
      </c>
      <c r="C2" s="186"/>
      <c r="D2" s="186"/>
      <c r="E2" s="187"/>
      <c r="F2" s="188"/>
      <c r="G2" s="188"/>
      <c r="H2" s="188"/>
      <c r="I2" s="188"/>
      <c r="J2" s="188"/>
      <c r="K2" s="189" t="s">
        <v>63</v>
      </c>
    </row>
    <row r="3" spans="1:12" s="190" customFormat="1" x14ac:dyDescent="0.2">
      <c r="A3" s="191" t="s">
        <v>218</v>
      </c>
      <c r="E3" s="192"/>
      <c r="K3" s="193"/>
    </row>
    <row r="4" spans="1:12" s="190" customFormat="1" ht="12.75" x14ac:dyDescent="0.2">
      <c r="A4" s="194" t="s">
        <v>219</v>
      </c>
      <c r="B4" s="194" t="s">
        <v>59</v>
      </c>
      <c r="C4" s="194"/>
      <c r="D4" s="194"/>
      <c r="E4" s="194" t="s">
        <v>71</v>
      </c>
      <c r="F4" s="194" t="s">
        <v>220</v>
      </c>
      <c r="G4" s="195" t="s">
        <v>22</v>
      </c>
      <c r="H4" s="196"/>
      <c r="I4" s="196"/>
      <c r="J4" s="196"/>
      <c r="K4" s="197"/>
    </row>
    <row r="5" spans="1:12" s="190" customFormat="1" ht="12.75" x14ac:dyDescent="0.2">
      <c r="A5" s="187"/>
      <c r="B5" s="187" t="s">
        <v>293</v>
      </c>
      <c r="C5" s="187" t="s">
        <v>292</v>
      </c>
      <c r="D5" s="187" t="s">
        <v>294</v>
      </c>
      <c r="E5" s="187"/>
      <c r="F5" s="187"/>
      <c r="G5" s="230"/>
      <c r="H5" s="231"/>
      <c r="I5" s="231"/>
      <c r="J5" s="231"/>
      <c r="K5" s="193"/>
    </row>
    <row r="6" spans="1:12" x14ac:dyDescent="0.25">
      <c r="A6" t="s">
        <v>225</v>
      </c>
      <c r="B6" s="219">
        <v>322.89999999999998</v>
      </c>
      <c r="C6" s="219">
        <v>191</v>
      </c>
      <c r="D6" s="219">
        <v>553</v>
      </c>
      <c r="E6" t="s">
        <v>295</v>
      </c>
      <c r="F6" t="s">
        <v>330</v>
      </c>
      <c r="G6" s="224">
        <v>1</v>
      </c>
      <c r="H6"/>
      <c r="I6"/>
      <c r="J6"/>
      <c r="K6" s="221">
        <v>1</v>
      </c>
      <c r="L6" t="s">
        <v>364</v>
      </c>
    </row>
    <row r="7" spans="1:12" x14ac:dyDescent="0.25">
      <c r="A7"/>
      <c r="E7"/>
      <c r="F7"/>
      <c r="G7" s="224"/>
      <c r="H7"/>
      <c r="I7"/>
      <c r="J7"/>
      <c r="K7" s="221"/>
    </row>
    <row r="8" spans="1:12" x14ac:dyDescent="0.25">
      <c r="G8" s="224"/>
      <c r="H8"/>
      <c r="I8"/>
      <c r="J8"/>
      <c r="K8" s="221"/>
    </row>
    <row r="9" spans="1:12" x14ac:dyDescent="0.25">
      <c r="G9" s="220"/>
      <c r="H9"/>
      <c r="K9" s="221"/>
    </row>
    <row r="10" spans="1:12" x14ac:dyDescent="0.25">
      <c r="B10" s="264"/>
      <c r="C10" s="264"/>
      <c r="D10" s="264"/>
      <c r="G10" s="220"/>
      <c r="H10"/>
    </row>
    <row r="11" spans="1:12" x14ac:dyDescent="0.25">
      <c r="B11" s="216"/>
      <c r="C11" s="216"/>
      <c r="D11" s="216"/>
      <c r="H11"/>
    </row>
    <row r="12" spans="1:12" x14ac:dyDescent="0.25">
      <c r="H12"/>
    </row>
    <row r="13" spans="1:12" x14ac:dyDescent="0.25">
      <c r="H13"/>
    </row>
    <row r="14" spans="1:12" x14ac:dyDescent="0.25">
      <c r="H14"/>
    </row>
    <row r="15" spans="1:12" x14ac:dyDescent="0.25">
      <c r="H15"/>
    </row>
    <row r="16" spans="1:12" x14ac:dyDescent="0.25">
      <c r="H1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1"/>
  <sheetViews>
    <sheetView workbookViewId="0">
      <selection activeCell="C21" sqref="C21"/>
    </sheetView>
  </sheetViews>
  <sheetFormatPr defaultRowHeight="15" x14ac:dyDescent="0.25"/>
  <cols>
    <col min="1" max="1" width="32.42578125" style="199" bestFit="1" customWidth="1"/>
    <col min="2" max="3" width="11" style="199" customWidth="1"/>
    <col min="4" max="4" width="14.42578125" style="199" customWidth="1"/>
    <col min="5" max="6" width="11" style="199" customWidth="1"/>
    <col min="7" max="8" width="9.140625" style="199" customWidth="1"/>
    <col min="9" max="9" width="19" style="198"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10" s="11" customFormat="1" ht="20.25" x14ac:dyDescent="0.3">
      <c r="H1" s="217" t="s">
        <v>19</v>
      </c>
      <c r="I1" s="184"/>
    </row>
    <row r="2" spans="1:10" s="190" customFormat="1" ht="18" customHeight="1" x14ac:dyDescent="0.25">
      <c r="A2" s="185" t="s">
        <v>19</v>
      </c>
      <c r="B2" s="186" t="s">
        <v>217</v>
      </c>
      <c r="C2" s="187"/>
      <c r="D2" s="188"/>
      <c r="E2" s="188"/>
      <c r="F2" s="188"/>
      <c r="G2" s="188"/>
      <c r="H2" s="188"/>
      <c r="I2" s="189" t="s">
        <v>63</v>
      </c>
    </row>
    <row r="3" spans="1:10" s="190" customFormat="1" x14ac:dyDescent="0.2">
      <c r="A3" s="191" t="s">
        <v>218</v>
      </c>
      <c r="C3" s="192"/>
      <c r="I3" s="193"/>
    </row>
    <row r="4" spans="1:10" s="190" customFormat="1" ht="12.75" x14ac:dyDescent="0.2">
      <c r="A4" s="194" t="s">
        <v>219</v>
      </c>
      <c r="B4" s="194" t="s">
        <v>59</v>
      </c>
      <c r="C4" s="194"/>
      <c r="D4" s="194"/>
      <c r="E4" s="194" t="s">
        <v>71</v>
      </c>
      <c r="F4" s="194" t="s">
        <v>220</v>
      </c>
      <c r="G4" s="195" t="s">
        <v>22</v>
      </c>
      <c r="H4" s="196"/>
      <c r="I4" s="197"/>
    </row>
    <row r="5" spans="1:10" s="190" customFormat="1" ht="12.75" x14ac:dyDescent="0.2">
      <c r="A5" s="187"/>
      <c r="B5" s="187" t="s">
        <v>293</v>
      </c>
      <c r="C5" s="187" t="s">
        <v>292</v>
      </c>
      <c r="D5" s="187" t="s">
        <v>294</v>
      </c>
      <c r="E5" s="230"/>
      <c r="F5" s="231"/>
      <c r="G5" s="231"/>
      <c r="H5" s="231"/>
      <c r="I5" s="193"/>
    </row>
    <row r="6" spans="1:10" x14ac:dyDescent="0.25">
      <c r="A6" t="s">
        <v>274</v>
      </c>
      <c r="B6" s="265">
        <f>O62/1000</f>
        <v>4.33</v>
      </c>
      <c r="C6" s="219">
        <v>2.17</v>
      </c>
      <c r="D6" s="218">
        <v>8.66</v>
      </c>
      <c r="E6" t="s">
        <v>234</v>
      </c>
      <c r="F6" t="s">
        <v>330</v>
      </c>
      <c r="G6" s="199">
        <v>3</v>
      </c>
      <c r="H6"/>
      <c r="I6" s="221">
        <v>1</v>
      </c>
      <c r="J6" t="s">
        <v>364</v>
      </c>
    </row>
    <row r="7" spans="1:10" x14ac:dyDescent="0.25">
      <c r="A7" s="199" t="s">
        <v>265</v>
      </c>
      <c r="B7" s="218">
        <f>O47/1000</f>
        <v>9.8529999999999998</v>
      </c>
      <c r="C7" s="218">
        <v>6.54</v>
      </c>
      <c r="D7" s="218">
        <v>16.11</v>
      </c>
      <c r="E7" t="s">
        <v>234</v>
      </c>
      <c r="F7" t="s">
        <v>331</v>
      </c>
      <c r="G7" s="199">
        <v>3</v>
      </c>
      <c r="H7"/>
      <c r="I7" s="221">
        <v>1</v>
      </c>
    </row>
    <row r="8" spans="1:10" x14ac:dyDescent="0.25">
      <c r="A8" s="199" t="s">
        <v>275</v>
      </c>
      <c r="B8" s="218">
        <f>(O68+O67)/1000</f>
        <v>1.3</v>
      </c>
      <c r="C8" s="218">
        <v>0.6</v>
      </c>
      <c r="D8" s="218">
        <v>2.4</v>
      </c>
      <c r="E8" t="s">
        <v>234</v>
      </c>
      <c r="F8" t="s">
        <v>332</v>
      </c>
      <c r="G8" s="199">
        <v>3</v>
      </c>
      <c r="H8"/>
      <c r="I8" s="221">
        <v>1</v>
      </c>
    </row>
    <row r="9" spans="1:10" x14ac:dyDescent="0.25">
      <c r="A9" s="199" t="s">
        <v>276</v>
      </c>
      <c r="B9" s="218">
        <f>(O40+O49)/1000</f>
        <v>0.19500000000000001</v>
      </c>
      <c r="C9" s="218">
        <v>8.8999999999999996E-2</v>
      </c>
      <c r="D9" s="218">
        <v>0.42399999999999999</v>
      </c>
      <c r="E9" t="s">
        <v>234</v>
      </c>
      <c r="F9" t="s">
        <v>333</v>
      </c>
      <c r="G9" s="199">
        <v>3</v>
      </c>
      <c r="H9"/>
      <c r="I9" s="221">
        <v>1</v>
      </c>
    </row>
    <row r="10" spans="1:10" x14ac:dyDescent="0.25">
      <c r="A10" s="199" t="s">
        <v>277</v>
      </c>
      <c r="B10" s="218">
        <f>(O41+O50)/1000</f>
        <v>0.27100000000000002</v>
      </c>
      <c r="C10" s="218">
        <v>0.17</v>
      </c>
      <c r="D10" s="218">
        <v>0.44</v>
      </c>
      <c r="E10" t="s">
        <v>234</v>
      </c>
      <c r="F10" t="s">
        <v>334</v>
      </c>
      <c r="G10" s="199">
        <v>3</v>
      </c>
      <c r="H10"/>
      <c r="I10" s="221">
        <v>1</v>
      </c>
    </row>
    <row r="11" spans="1:10" x14ac:dyDescent="0.25">
      <c r="A11" s="199" t="s">
        <v>278</v>
      </c>
      <c r="B11" s="218">
        <f>O39/1000</f>
        <v>0.47199999999999998</v>
      </c>
      <c r="C11" s="218">
        <v>0.31</v>
      </c>
      <c r="D11" s="218">
        <v>0.71</v>
      </c>
      <c r="E11" t="s">
        <v>234</v>
      </c>
      <c r="F11" t="s">
        <v>335</v>
      </c>
      <c r="G11" s="199">
        <v>3</v>
      </c>
      <c r="H11"/>
      <c r="I11" s="221">
        <v>1</v>
      </c>
    </row>
    <row r="12" spans="1:10" x14ac:dyDescent="0.25">
      <c r="A12" s="199" t="s">
        <v>279</v>
      </c>
      <c r="B12" s="218">
        <f>O54/1000</f>
        <v>0.35299999999999998</v>
      </c>
      <c r="C12" s="218">
        <v>0.21</v>
      </c>
      <c r="D12" s="218">
        <v>0.56999999999999995</v>
      </c>
      <c r="E12" t="s">
        <v>234</v>
      </c>
      <c r="F12" t="s">
        <v>336</v>
      </c>
      <c r="G12" s="199">
        <v>3</v>
      </c>
      <c r="H12"/>
      <c r="I12" s="221">
        <v>1</v>
      </c>
    </row>
    <row r="13" spans="1:10" x14ac:dyDescent="0.25">
      <c r="A13" s="199" t="s">
        <v>280</v>
      </c>
      <c r="B13" s="218">
        <f>O58/1000</f>
        <v>0.75</v>
      </c>
      <c r="C13" s="218">
        <v>0.26</v>
      </c>
      <c r="D13" s="218">
        <v>2.31</v>
      </c>
      <c r="E13" t="s">
        <v>234</v>
      </c>
      <c r="F13" t="s">
        <v>337</v>
      </c>
      <c r="G13" s="199">
        <v>3</v>
      </c>
      <c r="H13"/>
      <c r="I13" s="221">
        <v>1</v>
      </c>
    </row>
    <row r="14" spans="1:10" x14ac:dyDescent="0.25">
      <c r="A14" s="199" t="s">
        <v>323</v>
      </c>
      <c r="B14" s="218">
        <f>$O$63/1000</f>
        <v>0.12</v>
      </c>
      <c r="C14" s="218">
        <f>$O$63/1000</f>
        <v>0.12</v>
      </c>
      <c r="D14" s="218">
        <f>$O$63/1000</f>
        <v>0.12</v>
      </c>
      <c r="E14" t="s">
        <v>234</v>
      </c>
      <c r="F14" t="s">
        <v>338</v>
      </c>
      <c r="G14" s="199">
        <v>3</v>
      </c>
      <c r="H14"/>
      <c r="I14" s="221"/>
    </row>
    <row r="15" spans="1:10" x14ac:dyDescent="0.25">
      <c r="B15" s="235"/>
      <c r="H15"/>
      <c r="I15" s="221"/>
    </row>
    <row r="16" spans="1:10" x14ac:dyDescent="0.25">
      <c r="A16" s="199" t="s">
        <v>258</v>
      </c>
      <c r="B16" s="228">
        <v>0.03</v>
      </c>
      <c r="C16" s="228">
        <v>0.03</v>
      </c>
      <c r="D16" s="228">
        <v>0.03</v>
      </c>
      <c r="E16" s="199" t="s">
        <v>262</v>
      </c>
      <c r="F16" s="199" t="s">
        <v>259</v>
      </c>
      <c r="H16"/>
      <c r="I16" s="221">
        <v>2</v>
      </c>
    </row>
    <row r="17" spans="1:9" x14ac:dyDescent="0.25">
      <c r="A17" s="199" t="s">
        <v>261</v>
      </c>
      <c r="B17" s="228">
        <v>5.0000000000000001E-3</v>
      </c>
      <c r="C17" s="228">
        <v>5.0000000000000001E-3</v>
      </c>
      <c r="D17" s="228">
        <v>5.0000000000000001E-3</v>
      </c>
      <c r="E17" s="199" t="s">
        <v>262</v>
      </c>
      <c r="F17" s="199" t="s">
        <v>260</v>
      </c>
      <c r="I17" s="221">
        <v>2</v>
      </c>
    </row>
    <row r="18" spans="1:9" x14ac:dyDescent="0.25">
      <c r="A18" s="199" t="s">
        <v>244</v>
      </c>
      <c r="B18" s="199">
        <f>SUM(B8:B13)*B16+SUM(B6:B7,B14)*B17</f>
        <v>0.17174499999999998</v>
      </c>
      <c r="C18" s="199">
        <f t="shared" ref="C18:D18" si="0">SUM(C8:C13)*C16+SUM(C6:C7,C14)*C17</f>
        <v>9.332E-2</v>
      </c>
      <c r="D18" s="199">
        <f t="shared" si="0"/>
        <v>0.33006999999999997</v>
      </c>
      <c r="E18" s="199" t="s">
        <v>248</v>
      </c>
      <c r="I18" s="221"/>
    </row>
    <row r="19" spans="1:9" x14ac:dyDescent="0.25">
      <c r="I19" s="221"/>
    </row>
    <row r="20" spans="1:9" x14ac:dyDescent="0.25">
      <c r="A20"/>
      <c r="I20" s="221"/>
    </row>
    <row r="21" spans="1:9" x14ac:dyDescent="0.25">
      <c r="I21" s="221"/>
    </row>
    <row r="22" spans="1:9" x14ac:dyDescent="0.25">
      <c r="I22" s="221"/>
    </row>
    <row r="23" spans="1:9" x14ac:dyDescent="0.25">
      <c r="I23" s="221"/>
    </row>
    <row r="24" spans="1:9" x14ac:dyDescent="0.25">
      <c r="I24" s="221"/>
    </row>
    <row r="25" spans="1:9" x14ac:dyDescent="0.25">
      <c r="I25" s="221"/>
    </row>
    <row r="26" spans="1:9" x14ac:dyDescent="0.25">
      <c r="I26" s="221"/>
    </row>
    <row r="27" spans="1:9" x14ac:dyDescent="0.25">
      <c r="I27" s="221"/>
    </row>
    <row r="28" spans="1:9" x14ac:dyDescent="0.25">
      <c r="I28" s="221"/>
    </row>
    <row r="29" spans="1:9" x14ac:dyDescent="0.25">
      <c r="I29" s="221"/>
    </row>
    <row r="30" spans="1:9" x14ac:dyDescent="0.25">
      <c r="I30" s="221"/>
    </row>
    <row r="31" spans="1:9" x14ac:dyDescent="0.25">
      <c r="A31"/>
      <c r="I31" s="221"/>
    </row>
    <row r="32" spans="1:9" x14ac:dyDescent="0.25">
      <c r="I32" s="221"/>
    </row>
    <row r="33" spans="9:16" x14ac:dyDescent="0.25">
      <c r="I33" s="221"/>
    </row>
    <row r="34" spans="9:16" ht="15.75" thickBot="1" x14ac:dyDescent="0.3">
      <c r="I34" s="221"/>
      <c r="J34" t="s">
        <v>364</v>
      </c>
    </row>
    <row r="35" spans="9:16" ht="15.75" thickBot="1" x14ac:dyDescent="0.3">
      <c r="I35" s="221"/>
      <c r="J35" s="236" t="s">
        <v>339</v>
      </c>
      <c r="K35" s="237"/>
      <c r="L35" s="237"/>
      <c r="M35" s="237"/>
      <c r="N35" s="237"/>
      <c r="O35" s="237"/>
      <c r="P35" s="238"/>
    </row>
    <row r="36" spans="9:16" ht="25.5" x14ac:dyDescent="0.25">
      <c r="I36" s="221"/>
      <c r="J36" s="255"/>
      <c r="K36" s="257"/>
      <c r="L36" s="259" t="s">
        <v>296</v>
      </c>
      <c r="M36" s="259" t="s">
        <v>297</v>
      </c>
      <c r="N36" s="259" t="s">
        <v>299</v>
      </c>
      <c r="O36" s="259" t="s">
        <v>301</v>
      </c>
      <c r="P36" s="261"/>
    </row>
    <row r="37" spans="9:16" ht="15.75" thickBot="1" x14ac:dyDescent="0.3">
      <c r="I37" s="221"/>
      <c r="J37" s="256"/>
      <c r="K37" s="258"/>
      <c r="L37" s="260"/>
      <c r="M37" s="260" t="s">
        <v>298</v>
      </c>
      <c r="N37" s="260" t="s">
        <v>300</v>
      </c>
      <c r="O37" s="260"/>
      <c r="P37" s="262"/>
    </row>
    <row r="38" spans="9:16" x14ac:dyDescent="0.25">
      <c r="I38" s="221"/>
      <c r="J38" s="263" t="s">
        <v>302</v>
      </c>
      <c r="K38" s="257"/>
      <c r="L38" s="239"/>
      <c r="M38" s="239"/>
      <c r="N38" s="239"/>
      <c r="O38" s="239"/>
      <c r="P38" s="240"/>
    </row>
    <row r="39" spans="9:16" ht="51" x14ac:dyDescent="0.25">
      <c r="I39" s="221"/>
      <c r="J39" s="241"/>
      <c r="K39" s="242" t="s">
        <v>303</v>
      </c>
      <c r="L39" s="239">
        <v>314</v>
      </c>
      <c r="M39" s="243">
        <v>4030</v>
      </c>
      <c r="N39" s="239">
        <v>709</v>
      </c>
      <c r="O39" s="239">
        <v>472</v>
      </c>
      <c r="P39" s="240" t="s">
        <v>304</v>
      </c>
    </row>
    <row r="40" spans="9:16" ht="25.5" x14ac:dyDescent="0.25">
      <c r="I40" s="221"/>
      <c r="J40" s="241"/>
      <c r="K40" s="242" t="s">
        <v>305</v>
      </c>
      <c r="L40" s="239">
        <v>23</v>
      </c>
      <c r="M40" s="239">
        <v>128</v>
      </c>
      <c r="N40" s="239">
        <v>52</v>
      </c>
      <c r="O40" s="239">
        <v>54</v>
      </c>
      <c r="P40" s="240" t="s">
        <v>304</v>
      </c>
    </row>
    <row r="41" spans="9:16" ht="63.75" x14ac:dyDescent="0.25">
      <c r="I41" s="221"/>
      <c r="J41" s="241"/>
      <c r="K41" s="242" t="s">
        <v>306</v>
      </c>
      <c r="L41" s="239">
        <v>52</v>
      </c>
      <c r="M41" s="239">
        <v>117</v>
      </c>
      <c r="N41" s="239">
        <v>118</v>
      </c>
      <c r="O41" s="239">
        <v>90</v>
      </c>
      <c r="P41" s="240" t="s">
        <v>304</v>
      </c>
    </row>
    <row r="42" spans="9:16" ht="38.25" x14ac:dyDescent="0.25">
      <c r="I42" s="221"/>
      <c r="J42" s="241"/>
      <c r="K42" s="242" t="s">
        <v>307</v>
      </c>
      <c r="L42" s="239">
        <v>288</v>
      </c>
      <c r="M42" s="244">
        <v>7.7</v>
      </c>
      <c r="N42" s="239">
        <v>375</v>
      </c>
      <c r="O42" s="239">
        <v>314</v>
      </c>
      <c r="P42" s="240" t="s">
        <v>223</v>
      </c>
    </row>
    <row r="43" spans="9:16" ht="38.25" x14ac:dyDescent="0.25">
      <c r="I43" s="221"/>
      <c r="J43" s="241"/>
      <c r="K43" s="242" t="s">
        <v>308</v>
      </c>
      <c r="L43" s="239">
        <v>4.2</v>
      </c>
      <c r="M43" s="239">
        <v>1.9</v>
      </c>
      <c r="N43" s="239">
        <v>0.6</v>
      </c>
      <c r="O43" s="239">
        <v>1.7</v>
      </c>
      <c r="P43" s="240" t="s">
        <v>223</v>
      </c>
    </row>
    <row r="44" spans="9:16" x14ac:dyDescent="0.25">
      <c r="I44" s="221"/>
      <c r="J44" s="241"/>
      <c r="K44" s="242"/>
      <c r="L44" s="239"/>
      <c r="M44" s="239"/>
      <c r="N44" s="239"/>
      <c r="O44" s="239"/>
      <c r="P44" s="240"/>
    </row>
    <row r="45" spans="9:16" ht="25.5" x14ac:dyDescent="0.25">
      <c r="J45" s="253" t="s">
        <v>309</v>
      </c>
      <c r="K45" s="254"/>
      <c r="L45" s="239"/>
      <c r="M45" s="239"/>
      <c r="N45" s="239"/>
      <c r="O45" s="239"/>
      <c r="P45" s="240"/>
    </row>
    <row r="46" spans="9:16" ht="25.5" x14ac:dyDescent="0.25">
      <c r="J46" s="241"/>
      <c r="K46" s="242" t="s">
        <v>310</v>
      </c>
      <c r="L46" s="245">
        <v>6021</v>
      </c>
      <c r="M46" s="239" t="s">
        <v>311</v>
      </c>
      <c r="N46" s="239" t="s">
        <v>311</v>
      </c>
      <c r="O46" s="239"/>
      <c r="P46" s="240" t="s">
        <v>304</v>
      </c>
    </row>
    <row r="47" spans="9:16" ht="63.75" x14ac:dyDescent="0.25">
      <c r="J47" s="241"/>
      <c r="K47" s="242" t="s">
        <v>312</v>
      </c>
      <c r="L47" s="239" t="s">
        <v>311</v>
      </c>
      <c r="M47" s="245">
        <v>14300</v>
      </c>
      <c r="N47" s="245">
        <v>11108</v>
      </c>
      <c r="O47" s="245">
        <v>9853</v>
      </c>
      <c r="P47" s="240" t="s">
        <v>304</v>
      </c>
    </row>
    <row r="48" spans="9:16" ht="25.5" x14ac:dyDescent="0.25">
      <c r="J48" s="241"/>
      <c r="K48" s="246" t="s">
        <v>313</v>
      </c>
      <c r="L48" s="243">
        <v>1018</v>
      </c>
      <c r="M48" s="245">
        <v>13585</v>
      </c>
      <c r="N48" s="245">
        <v>10553</v>
      </c>
      <c r="O48" s="245">
        <v>9360</v>
      </c>
      <c r="P48" s="240" t="s">
        <v>304</v>
      </c>
    </row>
    <row r="49" spans="10:17" ht="25.5" x14ac:dyDescent="0.25">
      <c r="J49" s="241"/>
      <c r="K49" s="242" t="s">
        <v>305</v>
      </c>
      <c r="L49" s="239">
        <v>141</v>
      </c>
      <c r="M49" s="239" t="s">
        <v>311</v>
      </c>
      <c r="N49" s="239" t="s">
        <v>311</v>
      </c>
      <c r="O49" s="239">
        <v>141</v>
      </c>
      <c r="P49" s="240" t="s">
        <v>304</v>
      </c>
    </row>
    <row r="50" spans="10:17" x14ac:dyDescent="0.25">
      <c r="J50" s="241"/>
      <c r="K50" s="242" t="s">
        <v>314</v>
      </c>
      <c r="L50" s="239">
        <v>92</v>
      </c>
      <c r="M50" s="239" t="s">
        <v>311</v>
      </c>
      <c r="N50" s="244">
        <v>1358</v>
      </c>
      <c r="O50" s="239">
        <v>181</v>
      </c>
      <c r="P50" s="240" t="s">
        <v>304</v>
      </c>
    </row>
    <row r="51" spans="10:17" x14ac:dyDescent="0.25">
      <c r="J51" s="241"/>
      <c r="K51" s="242" t="s">
        <v>315</v>
      </c>
      <c r="L51" s="239">
        <v>12</v>
      </c>
      <c r="M51" s="239">
        <v>0.1</v>
      </c>
      <c r="N51" s="244">
        <v>140.4</v>
      </c>
      <c r="O51" s="239">
        <v>5.5</v>
      </c>
      <c r="P51" s="240" t="s">
        <v>223</v>
      </c>
    </row>
    <row r="52" spans="10:17" x14ac:dyDescent="0.25">
      <c r="J52" s="241"/>
      <c r="K52" s="242"/>
      <c r="L52" s="239"/>
      <c r="M52" s="239"/>
      <c r="N52" s="239"/>
      <c r="O52" s="239"/>
      <c r="P52" s="240"/>
    </row>
    <row r="53" spans="10:17" ht="38.25" x14ac:dyDescent="0.25">
      <c r="J53" s="253" t="s">
        <v>316</v>
      </c>
      <c r="K53" s="254"/>
      <c r="L53" s="239"/>
      <c r="M53" s="239"/>
      <c r="N53" s="239"/>
      <c r="O53" s="239"/>
      <c r="P53" s="240"/>
    </row>
    <row r="54" spans="10:17" ht="38.25" x14ac:dyDescent="0.25">
      <c r="J54" s="241"/>
      <c r="K54" s="242" t="s">
        <v>317</v>
      </c>
      <c r="L54" s="239">
        <v>251</v>
      </c>
      <c r="M54" s="239">
        <v>570</v>
      </c>
      <c r="N54" s="239">
        <v>308</v>
      </c>
      <c r="O54" s="239">
        <v>353</v>
      </c>
      <c r="P54" s="240" t="s">
        <v>304</v>
      </c>
    </row>
    <row r="55" spans="10:17" ht="25.5" x14ac:dyDescent="0.25">
      <c r="J55" s="241"/>
      <c r="K55" s="246" t="s">
        <v>318</v>
      </c>
      <c r="L55" s="239" t="s">
        <v>311</v>
      </c>
      <c r="M55" s="239">
        <v>210</v>
      </c>
      <c r="N55" s="239">
        <v>33</v>
      </c>
      <c r="O55" s="239">
        <v>177</v>
      </c>
      <c r="P55" s="240" t="s">
        <v>304</v>
      </c>
    </row>
    <row r="56" spans="10:17" ht="25.5" x14ac:dyDescent="0.25">
      <c r="J56" s="241"/>
      <c r="K56" s="246" t="s">
        <v>319</v>
      </c>
      <c r="L56" s="239" t="s">
        <v>311</v>
      </c>
      <c r="M56" s="239">
        <v>190</v>
      </c>
      <c r="N56" s="239">
        <v>33</v>
      </c>
      <c r="O56" s="239">
        <v>177</v>
      </c>
      <c r="P56" s="240" t="s">
        <v>304</v>
      </c>
    </row>
    <row r="57" spans="10:17" ht="51" x14ac:dyDescent="0.25">
      <c r="J57" s="241"/>
      <c r="K57" s="246" t="s">
        <v>320</v>
      </c>
      <c r="L57" s="239" t="s">
        <v>311</v>
      </c>
      <c r="M57" s="239">
        <v>170</v>
      </c>
      <c r="N57" s="239" t="s">
        <v>311</v>
      </c>
      <c r="O57" s="239" t="s">
        <v>311</v>
      </c>
      <c r="P57" s="240" t="s">
        <v>304</v>
      </c>
    </row>
    <row r="58" spans="10:17" ht="25.5" customHeight="1" x14ac:dyDescent="0.25">
      <c r="J58" s="241"/>
      <c r="K58" s="242" t="s">
        <v>233</v>
      </c>
      <c r="L58" s="239" t="s">
        <v>311</v>
      </c>
      <c r="M58" s="239">
        <v>750</v>
      </c>
      <c r="N58" s="239" t="s">
        <v>311</v>
      </c>
      <c r="O58" s="239">
        <v>750</v>
      </c>
      <c r="P58" s="240" t="s">
        <v>304</v>
      </c>
    </row>
    <row r="59" spans="10:17" ht="25.5" x14ac:dyDescent="0.25">
      <c r="J59" s="241"/>
      <c r="K59" s="242" t="s">
        <v>235</v>
      </c>
      <c r="L59" s="239" t="s">
        <v>311</v>
      </c>
      <c r="M59" s="239">
        <v>1570</v>
      </c>
      <c r="N59" s="239" t="s">
        <v>311</v>
      </c>
      <c r="O59" s="239" t="s">
        <v>311</v>
      </c>
      <c r="P59" s="240" t="s">
        <v>304</v>
      </c>
    </row>
    <row r="60" spans="10:17" x14ac:dyDescent="0.25">
      <c r="J60" s="241"/>
      <c r="K60" s="242"/>
      <c r="L60" s="239"/>
      <c r="M60" s="239"/>
      <c r="N60" s="239"/>
      <c r="O60" s="239"/>
      <c r="P60" s="240"/>
    </row>
    <row r="61" spans="10:17" ht="51" x14ac:dyDescent="0.25">
      <c r="J61" s="253" t="s">
        <v>321</v>
      </c>
      <c r="K61" s="254"/>
      <c r="L61" s="239"/>
      <c r="M61" s="239"/>
      <c r="N61" s="239"/>
      <c r="O61" s="239"/>
      <c r="P61" s="240"/>
    </row>
    <row r="62" spans="10:17" ht="25.5" x14ac:dyDescent="0.25">
      <c r="J62" s="241"/>
      <c r="K62" s="242" t="s">
        <v>322</v>
      </c>
      <c r="L62" s="245">
        <v>4330</v>
      </c>
      <c r="M62" s="239" t="s">
        <v>311</v>
      </c>
      <c r="N62" s="239" t="s">
        <v>311</v>
      </c>
      <c r="O62" s="245">
        <v>4330</v>
      </c>
      <c r="P62" s="240" t="s">
        <v>304</v>
      </c>
    </row>
    <row r="63" spans="10:17" x14ac:dyDescent="0.25">
      <c r="J63" s="241"/>
      <c r="K63" s="242" t="s">
        <v>323</v>
      </c>
      <c r="L63" s="239">
        <v>120</v>
      </c>
      <c r="M63" s="239" t="s">
        <v>311</v>
      </c>
      <c r="N63" s="239" t="s">
        <v>311</v>
      </c>
      <c r="O63" s="239">
        <v>120</v>
      </c>
      <c r="P63" s="240" t="s">
        <v>304</v>
      </c>
      <c r="Q63" s="232" t="s">
        <v>329</v>
      </c>
    </row>
    <row r="64" spans="10:17" x14ac:dyDescent="0.25">
      <c r="J64" s="241"/>
      <c r="K64" s="242" t="s">
        <v>324</v>
      </c>
      <c r="L64" s="239" t="s">
        <v>311</v>
      </c>
      <c r="M64" s="239" t="s">
        <v>311</v>
      </c>
      <c r="N64" s="239">
        <v>492</v>
      </c>
      <c r="O64" s="239" t="s">
        <v>311</v>
      </c>
      <c r="P64" s="240" t="s">
        <v>304</v>
      </c>
    </row>
    <row r="65" spans="10:16" ht="25.5" x14ac:dyDescent="0.25">
      <c r="J65" s="241"/>
      <c r="K65" s="242" t="s">
        <v>325</v>
      </c>
      <c r="L65" s="239" t="s">
        <v>311</v>
      </c>
      <c r="M65" s="239" t="s">
        <v>311</v>
      </c>
      <c r="N65" s="239">
        <v>338</v>
      </c>
      <c r="O65" s="239" t="s">
        <v>311</v>
      </c>
      <c r="P65" s="240" t="s">
        <v>304</v>
      </c>
    </row>
    <row r="66" spans="10:16" ht="25.5" x14ac:dyDescent="0.25">
      <c r="J66" s="241"/>
      <c r="K66" s="242" t="s">
        <v>326</v>
      </c>
      <c r="L66" s="239" t="s">
        <v>311</v>
      </c>
      <c r="M66" s="239" t="s">
        <v>311</v>
      </c>
      <c r="N66" s="239">
        <v>38</v>
      </c>
      <c r="O66" s="239" t="s">
        <v>311</v>
      </c>
      <c r="P66" s="240" t="s">
        <v>304</v>
      </c>
    </row>
    <row r="67" spans="10:16" ht="25.5" x14ac:dyDescent="0.25">
      <c r="J67" s="241"/>
      <c r="K67" s="242" t="s">
        <v>327</v>
      </c>
      <c r="L67" s="239">
        <v>100</v>
      </c>
      <c r="M67" s="239" t="s">
        <v>311</v>
      </c>
      <c r="N67" s="239" t="s">
        <v>311</v>
      </c>
      <c r="O67" s="239">
        <v>100</v>
      </c>
      <c r="P67" s="240" t="s">
        <v>304</v>
      </c>
    </row>
    <row r="68" spans="10:16" ht="38.25" x14ac:dyDescent="0.25">
      <c r="J68" s="241"/>
      <c r="K68" s="242" t="s">
        <v>328</v>
      </c>
      <c r="L68" s="245">
        <v>1200</v>
      </c>
      <c r="M68" s="239" t="s">
        <v>311</v>
      </c>
      <c r="N68" s="239" t="s">
        <v>311</v>
      </c>
      <c r="O68" s="239">
        <v>1200</v>
      </c>
      <c r="P68" s="240" t="s">
        <v>304</v>
      </c>
    </row>
    <row r="69" spans="10:16" ht="15.75" thickBot="1" x14ac:dyDescent="0.3">
      <c r="J69" s="247"/>
      <c r="K69" s="234" t="s">
        <v>315</v>
      </c>
      <c r="L69" s="233">
        <v>1.3</v>
      </c>
      <c r="M69" s="233" t="s">
        <v>311</v>
      </c>
      <c r="N69" s="233">
        <v>11.5</v>
      </c>
      <c r="O69" s="233">
        <v>1.7</v>
      </c>
      <c r="P69" s="248" t="s">
        <v>223</v>
      </c>
    </row>
    <row r="70" spans="10:16" ht="15.75" thickBot="1" x14ac:dyDescent="0.3">
      <c r="J70" s="249"/>
      <c r="K70" s="250"/>
      <c r="L70" s="250"/>
      <c r="M70" s="250"/>
      <c r="N70" s="250"/>
      <c r="O70" s="251">
        <f>SUM(O39:O41,O54,O62:O68,O47,O49:O50,O58)</f>
        <v>17644</v>
      </c>
      <c r="P70" s="252"/>
    </row>
    <row r="71" spans="10:16" x14ac:dyDescent="0.25">
      <c r="O71">
        <f>SUM(O69,O51,O43,O42)</f>
        <v>322.89999999999998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E19" sqref="E19"/>
    </sheetView>
  </sheetViews>
  <sheetFormatPr defaultColWidth="9.140625" defaultRowHeight="12.75" x14ac:dyDescent="0.2"/>
  <cols>
    <col min="1" max="3" width="9.140625" style="199"/>
    <col min="4" max="4" width="13.42578125" style="199" bestFit="1" customWidth="1"/>
    <col min="5" max="5" width="16.42578125" style="199" bestFit="1" customWidth="1"/>
    <col min="6" max="6" width="23.42578125" style="199" customWidth="1"/>
    <col min="7" max="7" width="11" style="199" bestFit="1" customWidth="1"/>
    <col min="8" max="259" width="9.140625" style="199"/>
    <col min="260" max="260" width="13.42578125" style="199" bestFit="1" customWidth="1"/>
    <col min="261" max="261" width="16.42578125" style="199" bestFit="1" customWidth="1"/>
    <col min="262" max="262" width="23.42578125" style="199" customWidth="1"/>
    <col min="263" max="263" width="11" style="199" bestFit="1" customWidth="1"/>
    <col min="264" max="515" width="9.140625" style="199"/>
    <col min="516" max="516" width="13.42578125" style="199" bestFit="1" customWidth="1"/>
    <col min="517" max="517" width="16.42578125" style="199" bestFit="1" customWidth="1"/>
    <col min="518" max="518" width="23.42578125" style="199" customWidth="1"/>
    <col min="519" max="519" width="11" style="199" bestFit="1" customWidth="1"/>
    <col min="520" max="771" width="9.140625" style="199"/>
    <col min="772" max="772" width="13.42578125" style="199" bestFit="1" customWidth="1"/>
    <col min="773" max="773" width="16.42578125" style="199" bestFit="1" customWidth="1"/>
    <col min="774" max="774" width="23.42578125" style="199" customWidth="1"/>
    <col min="775" max="775" width="11" style="199" bestFit="1" customWidth="1"/>
    <col min="776" max="1027" width="9.140625" style="199"/>
    <col min="1028" max="1028" width="13.42578125" style="199" bestFit="1" customWidth="1"/>
    <col min="1029" max="1029" width="16.42578125" style="199" bestFit="1" customWidth="1"/>
    <col min="1030" max="1030" width="23.42578125" style="199" customWidth="1"/>
    <col min="1031" max="1031" width="11" style="199" bestFit="1" customWidth="1"/>
    <col min="1032" max="1283" width="9.140625" style="199"/>
    <col min="1284" max="1284" width="13.42578125" style="199" bestFit="1" customWidth="1"/>
    <col min="1285" max="1285" width="16.42578125" style="199" bestFit="1" customWidth="1"/>
    <col min="1286" max="1286" width="23.42578125" style="199" customWidth="1"/>
    <col min="1287" max="1287" width="11" style="199" bestFit="1" customWidth="1"/>
    <col min="1288" max="1539" width="9.140625" style="199"/>
    <col min="1540" max="1540" width="13.42578125" style="199" bestFit="1" customWidth="1"/>
    <col min="1541" max="1541" width="16.42578125" style="199" bestFit="1" customWidth="1"/>
    <col min="1542" max="1542" width="23.42578125" style="199" customWidth="1"/>
    <col min="1543" max="1543" width="11" style="199" bestFit="1" customWidth="1"/>
    <col min="1544" max="1795" width="9.140625" style="199"/>
    <col min="1796" max="1796" width="13.42578125" style="199" bestFit="1" customWidth="1"/>
    <col min="1797" max="1797" width="16.42578125" style="199" bestFit="1" customWidth="1"/>
    <col min="1798" max="1798" width="23.42578125" style="199" customWidth="1"/>
    <col min="1799" max="1799" width="11" style="199" bestFit="1" customWidth="1"/>
    <col min="1800" max="2051" width="9.140625" style="199"/>
    <col min="2052" max="2052" width="13.42578125" style="199" bestFit="1" customWidth="1"/>
    <col min="2053" max="2053" width="16.42578125" style="199" bestFit="1" customWidth="1"/>
    <col min="2054" max="2054" width="23.42578125" style="199" customWidth="1"/>
    <col min="2055" max="2055" width="11" style="199" bestFit="1" customWidth="1"/>
    <col min="2056" max="2307" width="9.140625" style="199"/>
    <col min="2308" max="2308" width="13.42578125" style="199" bestFit="1" customWidth="1"/>
    <col min="2309" max="2309" width="16.42578125" style="199" bestFit="1" customWidth="1"/>
    <col min="2310" max="2310" width="23.42578125" style="199" customWidth="1"/>
    <col min="2311" max="2311" width="11" style="199" bestFit="1" customWidth="1"/>
    <col min="2312" max="2563" width="9.140625" style="199"/>
    <col min="2564" max="2564" width="13.42578125" style="199" bestFit="1" customWidth="1"/>
    <col min="2565" max="2565" width="16.42578125" style="199" bestFit="1" customWidth="1"/>
    <col min="2566" max="2566" width="23.42578125" style="199" customWidth="1"/>
    <col min="2567" max="2567" width="11" style="199" bestFit="1" customWidth="1"/>
    <col min="2568" max="2819" width="9.140625" style="199"/>
    <col min="2820" max="2820" width="13.42578125" style="199" bestFit="1" customWidth="1"/>
    <col min="2821" max="2821" width="16.42578125" style="199" bestFit="1" customWidth="1"/>
    <col min="2822" max="2822" width="23.42578125" style="199" customWidth="1"/>
    <col min="2823" max="2823" width="11" style="199" bestFit="1" customWidth="1"/>
    <col min="2824" max="3075" width="9.140625" style="199"/>
    <col min="3076" max="3076" width="13.42578125" style="199" bestFit="1" customWidth="1"/>
    <col min="3077" max="3077" width="16.42578125" style="199" bestFit="1" customWidth="1"/>
    <col min="3078" max="3078" width="23.42578125" style="199" customWidth="1"/>
    <col min="3079" max="3079" width="11" style="199" bestFit="1" customWidth="1"/>
    <col min="3080" max="3331" width="9.140625" style="199"/>
    <col min="3332" max="3332" width="13.42578125" style="199" bestFit="1" customWidth="1"/>
    <col min="3333" max="3333" width="16.42578125" style="199" bestFit="1" customWidth="1"/>
    <col min="3334" max="3334" width="23.42578125" style="199" customWidth="1"/>
    <col min="3335" max="3335" width="11" style="199" bestFit="1" customWidth="1"/>
    <col min="3336" max="3587" width="9.140625" style="199"/>
    <col min="3588" max="3588" width="13.42578125" style="199" bestFit="1" customWidth="1"/>
    <col min="3589" max="3589" width="16.42578125" style="199" bestFit="1" customWidth="1"/>
    <col min="3590" max="3590" width="23.42578125" style="199" customWidth="1"/>
    <col min="3591" max="3591" width="11" style="199" bestFit="1" customWidth="1"/>
    <col min="3592" max="3843" width="9.140625" style="199"/>
    <col min="3844" max="3844" width="13.42578125" style="199" bestFit="1" customWidth="1"/>
    <col min="3845" max="3845" width="16.42578125" style="199" bestFit="1" customWidth="1"/>
    <col min="3846" max="3846" width="23.42578125" style="199" customWidth="1"/>
    <col min="3847" max="3847" width="11" style="199" bestFit="1" customWidth="1"/>
    <col min="3848" max="4099" width="9.140625" style="199"/>
    <col min="4100" max="4100" width="13.42578125" style="199" bestFit="1" customWidth="1"/>
    <col min="4101" max="4101" width="16.42578125" style="199" bestFit="1" customWidth="1"/>
    <col min="4102" max="4102" width="23.42578125" style="199" customWidth="1"/>
    <col min="4103" max="4103" width="11" style="199" bestFit="1" customWidth="1"/>
    <col min="4104" max="4355" width="9.140625" style="199"/>
    <col min="4356" max="4356" width="13.42578125" style="199" bestFit="1" customWidth="1"/>
    <col min="4357" max="4357" width="16.42578125" style="199" bestFit="1" customWidth="1"/>
    <col min="4358" max="4358" width="23.42578125" style="199" customWidth="1"/>
    <col min="4359" max="4359" width="11" style="199" bestFit="1" customWidth="1"/>
    <col min="4360" max="4611" width="9.140625" style="199"/>
    <col min="4612" max="4612" width="13.42578125" style="199" bestFit="1" customWidth="1"/>
    <col min="4613" max="4613" width="16.42578125" style="199" bestFit="1" customWidth="1"/>
    <col min="4614" max="4614" width="23.42578125" style="199" customWidth="1"/>
    <col min="4615" max="4615" width="11" style="199" bestFit="1" customWidth="1"/>
    <col min="4616" max="4867" width="9.140625" style="199"/>
    <col min="4868" max="4868" width="13.42578125" style="199" bestFit="1" customWidth="1"/>
    <col min="4869" max="4869" width="16.42578125" style="199" bestFit="1" customWidth="1"/>
    <col min="4870" max="4870" width="23.42578125" style="199" customWidth="1"/>
    <col min="4871" max="4871" width="11" style="199" bestFit="1" customWidth="1"/>
    <col min="4872" max="5123" width="9.140625" style="199"/>
    <col min="5124" max="5124" width="13.42578125" style="199" bestFit="1" customWidth="1"/>
    <col min="5125" max="5125" width="16.42578125" style="199" bestFit="1" customWidth="1"/>
    <col min="5126" max="5126" width="23.42578125" style="199" customWidth="1"/>
    <col min="5127" max="5127" width="11" style="199" bestFit="1" customWidth="1"/>
    <col min="5128" max="5379" width="9.140625" style="199"/>
    <col min="5380" max="5380" width="13.42578125" style="199" bestFit="1" customWidth="1"/>
    <col min="5381" max="5381" width="16.42578125" style="199" bestFit="1" customWidth="1"/>
    <col min="5382" max="5382" width="23.42578125" style="199" customWidth="1"/>
    <col min="5383" max="5383" width="11" style="199" bestFit="1" customWidth="1"/>
    <col min="5384" max="5635" width="9.140625" style="199"/>
    <col min="5636" max="5636" width="13.42578125" style="199" bestFit="1" customWidth="1"/>
    <col min="5637" max="5637" width="16.42578125" style="199" bestFit="1" customWidth="1"/>
    <col min="5638" max="5638" width="23.42578125" style="199" customWidth="1"/>
    <col min="5639" max="5639" width="11" style="199" bestFit="1" customWidth="1"/>
    <col min="5640" max="5891" width="9.140625" style="199"/>
    <col min="5892" max="5892" width="13.42578125" style="199" bestFit="1" customWidth="1"/>
    <col min="5893" max="5893" width="16.42578125" style="199" bestFit="1" customWidth="1"/>
    <col min="5894" max="5894" width="23.42578125" style="199" customWidth="1"/>
    <col min="5895" max="5895" width="11" style="199" bestFit="1" customWidth="1"/>
    <col min="5896" max="6147" width="9.140625" style="199"/>
    <col min="6148" max="6148" width="13.42578125" style="199" bestFit="1" customWidth="1"/>
    <col min="6149" max="6149" width="16.42578125" style="199" bestFit="1" customWidth="1"/>
    <col min="6150" max="6150" width="23.42578125" style="199" customWidth="1"/>
    <col min="6151" max="6151" width="11" style="199" bestFit="1" customWidth="1"/>
    <col min="6152" max="6403" width="9.140625" style="199"/>
    <col min="6404" max="6404" width="13.42578125" style="199" bestFit="1" customWidth="1"/>
    <col min="6405" max="6405" width="16.42578125" style="199" bestFit="1" customWidth="1"/>
    <col min="6406" max="6406" width="23.42578125" style="199" customWidth="1"/>
    <col min="6407" max="6407" width="11" style="199" bestFit="1" customWidth="1"/>
    <col min="6408" max="6659" width="9.140625" style="199"/>
    <col min="6660" max="6660" width="13.42578125" style="199" bestFit="1" customWidth="1"/>
    <col min="6661" max="6661" width="16.42578125" style="199" bestFit="1" customWidth="1"/>
    <col min="6662" max="6662" width="23.42578125" style="199" customWidth="1"/>
    <col min="6663" max="6663" width="11" style="199" bestFit="1" customWidth="1"/>
    <col min="6664" max="6915" width="9.140625" style="199"/>
    <col min="6916" max="6916" width="13.42578125" style="199" bestFit="1" customWidth="1"/>
    <col min="6917" max="6917" width="16.42578125" style="199" bestFit="1" customWidth="1"/>
    <col min="6918" max="6918" width="23.42578125" style="199" customWidth="1"/>
    <col min="6919" max="6919" width="11" style="199" bestFit="1" customWidth="1"/>
    <col min="6920" max="7171" width="9.140625" style="199"/>
    <col min="7172" max="7172" width="13.42578125" style="199" bestFit="1" customWidth="1"/>
    <col min="7173" max="7173" width="16.42578125" style="199" bestFit="1" customWidth="1"/>
    <col min="7174" max="7174" width="23.42578125" style="199" customWidth="1"/>
    <col min="7175" max="7175" width="11" style="199" bestFit="1" customWidth="1"/>
    <col min="7176" max="7427" width="9.140625" style="199"/>
    <col min="7428" max="7428" width="13.42578125" style="199" bestFit="1" customWidth="1"/>
    <col min="7429" max="7429" width="16.42578125" style="199" bestFit="1" customWidth="1"/>
    <col min="7430" max="7430" width="23.42578125" style="199" customWidth="1"/>
    <col min="7431" max="7431" width="11" style="199" bestFit="1" customWidth="1"/>
    <col min="7432" max="7683" width="9.140625" style="199"/>
    <col min="7684" max="7684" width="13.42578125" style="199" bestFit="1" customWidth="1"/>
    <col min="7685" max="7685" width="16.42578125" style="199" bestFit="1" customWidth="1"/>
    <col min="7686" max="7686" width="23.42578125" style="199" customWidth="1"/>
    <col min="7687" max="7687" width="11" style="199" bestFit="1" customWidth="1"/>
    <col min="7688" max="7939" width="9.140625" style="199"/>
    <col min="7940" max="7940" width="13.42578125" style="199" bestFit="1" customWidth="1"/>
    <col min="7941" max="7941" width="16.42578125" style="199" bestFit="1" customWidth="1"/>
    <col min="7942" max="7942" width="23.42578125" style="199" customWidth="1"/>
    <col min="7943" max="7943" width="11" style="199" bestFit="1" customWidth="1"/>
    <col min="7944" max="8195" width="9.140625" style="199"/>
    <col min="8196" max="8196" width="13.42578125" style="199" bestFit="1" customWidth="1"/>
    <col min="8197" max="8197" width="16.42578125" style="199" bestFit="1" customWidth="1"/>
    <col min="8198" max="8198" width="23.42578125" style="199" customWidth="1"/>
    <col min="8199" max="8199" width="11" style="199" bestFit="1" customWidth="1"/>
    <col min="8200" max="8451" width="9.140625" style="199"/>
    <col min="8452" max="8452" width="13.42578125" style="199" bestFit="1" customWidth="1"/>
    <col min="8453" max="8453" width="16.42578125" style="199" bestFit="1" customWidth="1"/>
    <col min="8454" max="8454" width="23.42578125" style="199" customWidth="1"/>
    <col min="8455" max="8455" width="11" style="199" bestFit="1" customWidth="1"/>
    <col min="8456" max="8707" width="9.140625" style="199"/>
    <col min="8708" max="8708" width="13.42578125" style="199" bestFit="1" customWidth="1"/>
    <col min="8709" max="8709" width="16.42578125" style="199" bestFit="1" customWidth="1"/>
    <col min="8710" max="8710" width="23.42578125" style="199" customWidth="1"/>
    <col min="8711" max="8711" width="11" style="199" bestFit="1" customWidth="1"/>
    <col min="8712" max="8963" width="9.140625" style="199"/>
    <col min="8964" max="8964" width="13.42578125" style="199" bestFit="1" customWidth="1"/>
    <col min="8965" max="8965" width="16.42578125" style="199" bestFit="1" customWidth="1"/>
    <col min="8966" max="8966" width="23.42578125" style="199" customWidth="1"/>
    <col min="8967" max="8967" width="11" style="199" bestFit="1" customWidth="1"/>
    <col min="8968" max="9219" width="9.140625" style="199"/>
    <col min="9220" max="9220" width="13.42578125" style="199" bestFit="1" customWidth="1"/>
    <col min="9221" max="9221" width="16.42578125" style="199" bestFit="1" customWidth="1"/>
    <col min="9222" max="9222" width="23.42578125" style="199" customWidth="1"/>
    <col min="9223" max="9223" width="11" style="199" bestFit="1" customWidth="1"/>
    <col min="9224" max="9475" width="9.140625" style="199"/>
    <col min="9476" max="9476" width="13.42578125" style="199" bestFit="1" customWidth="1"/>
    <col min="9477" max="9477" width="16.42578125" style="199" bestFit="1" customWidth="1"/>
    <col min="9478" max="9478" width="23.42578125" style="199" customWidth="1"/>
    <col min="9479" max="9479" width="11" style="199" bestFit="1" customWidth="1"/>
    <col min="9480" max="9731" width="9.140625" style="199"/>
    <col min="9732" max="9732" width="13.42578125" style="199" bestFit="1" customWidth="1"/>
    <col min="9733" max="9733" width="16.42578125" style="199" bestFit="1" customWidth="1"/>
    <col min="9734" max="9734" width="23.42578125" style="199" customWidth="1"/>
    <col min="9735" max="9735" width="11" style="199" bestFit="1" customWidth="1"/>
    <col min="9736" max="9987" width="9.140625" style="199"/>
    <col min="9988" max="9988" width="13.42578125" style="199" bestFit="1" customWidth="1"/>
    <col min="9989" max="9989" width="16.42578125" style="199" bestFit="1" customWidth="1"/>
    <col min="9990" max="9990" width="23.42578125" style="199" customWidth="1"/>
    <col min="9991" max="9991" width="11" style="199" bestFit="1" customWidth="1"/>
    <col min="9992" max="10243" width="9.140625" style="199"/>
    <col min="10244" max="10244" width="13.42578125" style="199" bestFit="1" customWidth="1"/>
    <col min="10245" max="10245" width="16.42578125" style="199" bestFit="1" customWidth="1"/>
    <col min="10246" max="10246" width="23.42578125" style="199" customWidth="1"/>
    <col min="10247" max="10247" width="11" style="199" bestFit="1" customWidth="1"/>
    <col min="10248" max="10499" width="9.140625" style="199"/>
    <col min="10500" max="10500" width="13.42578125" style="199" bestFit="1" customWidth="1"/>
    <col min="10501" max="10501" width="16.42578125" style="199" bestFit="1" customWidth="1"/>
    <col min="10502" max="10502" width="23.42578125" style="199" customWidth="1"/>
    <col min="10503" max="10503" width="11" style="199" bestFit="1" customWidth="1"/>
    <col min="10504" max="10755" width="9.140625" style="199"/>
    <col min="10756" max="10756" width="13.42578125" style="199" bestFit="1" customWidth="1"/>
    <col min="10757" max="10757" width="16.42578125" style="199" bestFit="1" customWidth="1"/>
    <col min="10758" max="10758" width="23.42578125" style="199" customWidth="1"/>
    <col min="10759" max="10759" width="11" style="199" bestFit="1" customWidth="1"/>
    <col min="10760" max="11011" width="9.140625" style="199"/>
    <col min="11012" max="11012" width="13.42578125" style="199" bestFit="1" customWidth="1"/>
    <col min="11013" max="11013" width="16.42578125" style="199" bestFit="1" customWidth="1"/>
    <col min="11014" max="11014" width="23.42578125" style="199" customWidth="1"/>
    <col min="11015" max="11015" width="11" style="199" bestFit="1" customWidth="1"/>
    <col min="11016" max="11267" width="9.140625" style="199"/>
    <col min="11268" max="11268" width="13.42578125" style="199" bestFit="1" customWidth="1"/>
    <col min="11269" max="11269" width="16.42578125" style="199" bestFit="1" customWidth="1"/>
    <col min="11270" max="11270" width="23.42578125" style="199" customWidth="1"/>
    <col min="11271" max="11271" width="11" style="199" bestFit="1" customWidth="1"/>
    <col min="11272" max="11523" width="9.140625" style="199"/>
    <col min="11524" max="11524" width="13.42578125" style="199" bestFit="1" customWidth="1"/>
    <col min="11525" max="11525" width="16.42578125" style="199" bestFit="1" customWidth="1"/>
    <col min="11526" max="11526" width="23.42578125" style="199" customWidth="1"/>
    <col min="11527" max="11527" width="11" style="199" bestFit="1" customWidth="1"/>
    <col min="11528" max="11779" width="9.140625" style="199"/>
    <col min="11780" max="11780" width="13.42578125" style="199" bestFit="1" customWidth="1"/>
    <col min="11781" max="11781" width="16.42578125" style="199" bestFit="1" customWidth="1"/>
    <col min="11782" max="11782" width="23.42578125" style="199" customWidth="1"/>
    <col min="11783" max="11783" width="11" style="199" bestFit="1" customWidth="1"/>
    <col min="11784" max="12035" width="9.140625" style="199"/>
    <col min="12036" max="12036" width="13.42578125" style="199" bestFit="1" customWidth="1"/>
    <col min="12037" max="12037" width="16.42578125" style="199" bestFit="1" customWidth="1"/>
    <col min="12038" max="12038" width="23.42578125" style="199" customWidth="1"/>
    <col min="12039" max="12039" width="11" style="199" bestFit="1" customWidth="1"/>
    <col min="12040" max="12291" width="9.140625" style="199"/>
    <col min="12292" max="12292" width="13.42578125" style="199" bestFit="1" customWidth="1"/>
    <col min="12293" max="12293" width="16.42578125" style="199" bestFit="1" customWidth="1"/>
    <col min="12294" max="12294" width="23.42578125" style="199" customWidth="1"/>
    <col min="12295" max="12295" width="11" style="199" bestFit="1" customWidth="1"/>
    <col min="12296" max="12547" width="9.140625" style="199"/>
    <col min="12548" max="12548" width="13.42578125" style="199" bestFit="1" customWidth="1"/>
    <col min="12549" max="12549" width="16.42578125" style="199" bestFit="1" customWidth="1"/>
    <col min="12550" max="12550" width="23.42578125" style="199" customWidth="1"/>
    <col min="12551" max="12551" width="11" style="199" bestFit="1" customWidth="1"/>
    <col min="12552" max="12803" width="9.140625" style="199"/>
    <col min="12804" max="12804" width="13.42578125" style="199" bestFit="1" customWidth="1"/>
    <col min="12805" max="12805" width="16.42578125" style="199" bestFit="1" customWidth="1"/>
    <col min="12806" max="12806" width="23.42578125" style="199" customWidth="1"/>
    <col min="12807" max="12807" width="11" style="199" bestFit="1" customWidth="1"/>
    <col min="12808" max="13059" width="9.140625" style="199"/>
    <col min="13060" max="13060" width="13.42578125" style="199" bestFit="1" customWidth="1"/>
    <col min="13061" max="13061" width="16.42578125" style="199" bestFit="1" customWidth="1"/>
    <col min="13062" max="13062" width="23.42578125" style="199" customWidth="1"/>
    <col min="13063" max="13063" width="11" style="199" bestFit="1" customWidth="1"/>
    <col min="13064" max="13315" width="9.140625" style="199"/>
    <col min="13316" max="13316" width="13.42578125" style="199" bestFit="1" customWidth="1"/>
    <col min="13317" max="13317" width="16.42578125" style="199" bestFit="1" customWidth="1"/>
    <col min="13318" max="13318" width="23.42578125" style="199" customWidth="1"/>
    <col min="13319" max="13319" width="11" style="199" bestFit="1" customWidth="1"/>
    <col min="13320" max="13571" width="9.140625" style="199"/>
    <col min="13572" max="13572" width="13.42578125" style="199" bestFit="1" customWidth="1"/>
    <col min="13573" max="13573" width="16.42578125" style="199" bestFit="1" customWidth="1"/>
    <col min="13574" max="13574" width="23.42578125" style="199" customWidth="1"/>
    <col min="13575" max="13575" width="11" style="199" bestFit="1" customWidth="1"/>
    <col min="13576" max="13827" width="9.140625" style="199"/>
    <col min="13828" max="13828" width="13.42578125" style="199" bestFit="1" customWidth="1"/>
    <col min="13829" max="13829" width="16.42578125" style="199" bestFit="1" customWidth="1"/>
    <col min="13830" max="13830" width="23.42578125" style="199" customWidth="1"/>
    <col min="13831" max="13831" width="11" style="199" bestFit="1" customWidth="1"/>
    <col min="13832" max="14083" width="9.140625" style="199"/>
    <col min="14084" max="14084" width="13.42578125" style="199" bestFit="1" customWidth="1"/>
    <col min="14085" max="14085" width="16.42578125" style="199" bestFit="1" customWidth="1"/>
    <col min="14086" max="14086" width="23.42578125" style="199" customWidth="1"/>
    <col min="14087" max="14087" width="11" style="199" bestFit="1" customWidth="1"/>
    <col min="14088" max="14339" width="9.140625" style="199"/>
    <col min="14340" max="14340" width="13.42578125" style="199" bestFit="1" customWidth="1"/>
    <col min="14341" max="14341" width="16.42578125" style="199" bestFit="1" customWidth="1"/>
    <col min="14342" max="14342" width="23.42578125" style="199" customWidth="1"/>
    <col min="14343" max="14343" width="11" style="199" bestFit="1" customWidth="1"/>
    <col min="14344" max="14595" width="9.140625" style="199"/>
    <col min="14596" max="14596" width="13.42578125" style="199" bestFit="1" customWidth="1"/>
    <col min="14597" max="14597" width="16.42578125" style="199" bestFit="1" customWidth="1"/>
    <col min="14598" max="14598" width="23.42578125" style="199" customWidth="1"/>
    <col min="14599" max="14599" width="11" style="199" bestFit="1" customWidth="1"/>
    <col min="14600" max="14851" width="9.140625" style="199"/>
    <col min="14852" max="14852" width="13.42578125" style="199" bestFit="1" customWidth="1"/>
    <col min="14853" max="14853" width="16.42578125" style="199" bestFit="1" customWidth="1"/>
    <col min="14854" max="14854" width="23.42578125" style="199" customWidth="1"/>
    <col min="14855" max="14855" width="11" style="199" bestFit="1" customWidth="1"/>
    <col min="14856" max="15107" width="9.140625" style="199"/>
    <col min="15108" max="15108" width="13.42578125" style="199" bestFit="1" customWidth="1"/>
    <col min="15109" max="15109" width="16.42578125" style="199" bestFit="1" customWidth="1"/>
    <col min="15110" max="15110" width="23.42578125" style="199" customWidth="1"/>
    <col min="15111" max="15111" width="11" style="199" bestFit="1" customWidth="1"/>
    <col min="15112" max="15363" width="9.140625" style="199"/>
    <col min="15364" max="15364" width="13.42578125" style="199" bestFit="1" customWidth="1"/>
    <col min="15365" max="15365" width="16.42578125" style="199" bestFit="1" customWidth="1"/>
    <col min="15366" max="15366" width="23.42578125" style="199" customWidth="1"/>
    <col min="15367" max="15367" width="11" style="199" bestFit="1" customWidth="1"/>
    <col min="15368" max="15619" width="9.140625" style="199"/>
    <col min="15620" max="15620" width="13.42578125" style="199" bestFit="1" customWidth="1"/>
    <col min="15621" max="15621" width="16.42578125" style="199" bestFit="1" customWidth="1"/>
    <col min="15622" max="15622" width="23.42578125" style="199" customWidth="1"/>
    <col min="15623" max="15623" width="11" style="199" bestFit="1" customWidth="1"/>
    <col min="15624" max="15875" width="9.140625" style="199"/>
    <col min="15876" max="15876" width="13.42578125" style="199" bestFit="1" customWidth="1"/>
    <col min="15877" max="15877" width="16.42578125" style="199" bestFit="1" customWidth="1"/>
    <col min="15878" max="15878" width="23.42578125" style="199" customWidth="1"/>
    <col min="15879" max="15879" width="11" style="199" bestFit="1" customWidth="1"/>
    <col min="15880" max="16131" width="9.140625" style="199"/>
    <col min="16132" max="16132" width="13.42578125" style="199" bestFit="1" customWidth="1"/>
    <col min="16133" max="16133" width="16.42578125" style="199" bestFit="1" customWidth="1"/>
    <col min="16134" max="16134" width="23.42578125" style="199" customWidth="1"/>
    <col min="16135" max="16135" width="11" style="199" bestFit="1" customWidth="1"/>
    <col min="16136" max="16384" width="9.140625" style="199"/>
  </cols>
  <sheetData>
    <row r="1" spans="1:38" ht="20.25" x14ac:dyDescent="0.3">
      <c r="A1" s="200"/>
      <c r="B1" s="201"/>
      <c r="C1" s="200"/>
      <c r="D1" s="201"/>
      <c r="E1" s="200"/>
      <c r="F1" s="200"/>
      <c r="G1" s="200"/>
      <c r="H1" s="75" t="s">
        <v>20</v>
      </c>
      <c r="I1" s="202"/>
      <c r="J1" s="202"/>
      <c r="K1" s="202"/>
      <c r="L1" s="202"/>
      <c r="M1" s="202"/>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row>
    <row r="2" spans="1:38" x14ac:dyDescent="0.2">
      <c r="A2" s="202"/>
      <c r="B2" s="368"/>
      <c r="C2" s="368"/>
      <c r="D2" s="368"/>
      <c r="E2" s="368"/>
      <c r="F2" s="203"/>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row>
    <row r="3" spans="1:38" x14ac:dyDescent="0.2">
      <c r="A3" s="202"/>
      <c r="B3" s="369" t="s">
        <v>221</v>
      </c>
      <c r="C3" s="369"/>
      <c r="D3" s="369"/>
      <c r="E3" s="369"/>
      <c r="F3" s="204" t="s">
        <v>63</v>
      </c>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row>
    <row r="4" spans="1:38" x14ac:dyDescent="0.2">
      <c r="A4" s="202"/>
      <c r="B4" s="202">
        <v>1</v>
      </c>
      <c r="C4" s="202" t="s">
        <v>256</v>
      </c>
      <c r="D4" s="202">
        <v>1000</v>
      </c>
      <c r="E4" s="202" t="s">
        <v>257</v>
      </c>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row>
    <row r="5" spans="1:38" x14ac:dyDescent="0.2">
      <c r="A5" s="202"/>
      <c r="B5" s="205"/>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row>
    <row r="6" spans="1:38" x14ac:dyDescent="0.2">
      <c r="A6" s="202"/>
      <c r="B6" s="206"/>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row>
    <row r="7" spans="1:38" x14ac:dyDescent="0.2">
      <c r="A7" s="202"/>
      <c r="B7" s="205"/>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row>
    <row r="8" spans="1:38" x14ac:dyDescent="0.2">
      <c r="A8" s="202"/>
      <c r="B8" s="206"/>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row>
    <row r="9" spans="1:38" x14ac:dyDescent="0.2">
      <c r="A9" s="202"/>
      <c r="B9" s="205"/>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row>
    <row r="10" spans="1:38" x14ac:dyDescent="0.2">
      <c r="A10" s="202"/>
      <c r="B10" s="207"/>
      <c r="C10" s="202"/>
      <c r="D10" s="202"/>
      <c r="E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row>
    <row r="11" spans="1:38" x14ac:dyDescent="0.2">
      <c r="A11" s="202"/>
      <c r="B11" s="208"/>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row>
    <row r="12" spans="1:38" x14ac:dyDescent="0.2">
      <c r="A12" s="202"/>
      <c r="B12" s="209"/>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row>
    <row r="13" spans="1:38" x14ac:dyDescent="0.2">
      <c r="A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row>
    <row r="14" spans="1:38" x14ac:dyDescent="0.2">
      <c r="A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row>
    <row r="15" spans="1:38" x14ac:dyDescent="0.2">
      <c r="A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row>
    <row r="16" spans="1:38" x14ac:dyDescent="0.2">
      <c r="A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row>
    <row r="17" spans="1:38" x14ac:dyDescent="0.2">
      <c r="A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row>
    <row r="18" spans="1:38" x14ac:dyDescent="0.2">
      <c r="A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row>
    <row r="19" spans="1:38" x14ac:dyDescent="0.2">
      <c r="A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row>
    <row r="20" spans="1:38" x14ac:dyDescent="0.2">
      <c r="A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row>
    <row r="21" spans="1:38" x14ac:dyDescent="0.2">
      <c r="A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row>
    <row r="22" spans="1:38" x14ac:dyDescent="0.2">
      <c r="A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row>
    <row r="23" spans="1:38" x14ac:dyDescent="0.2">
      <c r="A23" s="202"/>
      <c r="B23" s="202"/>
      <c r="C23" s="202"/>
      <c r="D23" s="202"/>
      <c r="E23" s="202"/>
      <c r="F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row>
    <row r="24" spans="1:38" x14ac:dyDescent="0.2">
      <c r="A24" s="202"/>
      <c r="B24" s="202"/>
      <c r="C24" s="202"/>
      <c r="D24" s="202"/>
      <c r="E24" s="202"/>
      <c r="F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row>
    <row r="25" spans="1:38" x14ac:dyDescent="0.2">
      <c r="A25" s="202"/>
      <c r="B25" s="164"/>
      <c r="C25" s="210"/>
      <c r="D25" s="164"/>
      <c r="E25" s="164"/>
      <c r="F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row>
    <row r="26" spans="1:38" x14ac:dyDescent="0.2">
      <c r="A26" s="202"/>
      <c r="B26" s="211"/>
      <c r="C26" s="212"/>
      <c r="D26" s="164"/>
      <c r="E26" s="164"/>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row>
    <row r="27" spans="1:38" x14ac:dyDescent="0.2">
      <c r="A27" s="202"/>
      <c r="B27" s="211"/>
      <c r="C27" s="212"/>
      <c r="D27" s="164"/>
      <c r="E27" s="164"/>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row>
    <row r="28" spans="1:38" x14ac:dyDescent="0.2">
      <c r="A28" s="202"/>
      <c r="B28" s="211"/>
      <c r="C28" s="212"/>
      <c r="D28" s="164"/>
      <c r="E28" s="164"/>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row>
    <row r="29" spans="1:38" x14ac:dyDescent="0.2">
      <c r="B29" s="211"/>
      <c r="C29" s="202"/>
      <c r="D29" s="202"/>
      <c r="E29" s="202"/>
    </row>
    <row r="30" spans="1:38" x14ac:dyDescent="0.2">
      <c r="B30" s="211"/>
      <c r="C30" s="202"/>
      <c r="D30" s="202"/>
      <c r="E30" s="202"/>
    </row>
    <row r="31" spans="1:38" x14ac:dyDescent="0.2">
      <c r="B31" s="208"/>
      <c r="C31" s="202"/>
      <c r="D31" s="202"/>
      <c r="E31" s="202"/>
    </row>
    <row r="37" spans="10:10" x14ac:dyDescent="0.2">
      <c r="J37" s="213"/>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zoomScaleNormal="100" workbookViewId="0">
      <selection activeCell="C7" sqref="C7"/>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75"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03" t="s">
        <v>222</v>
      </c>
      <c r="D3" s="203" t="s">
        <v>9</v>
      </c>
    </row>
    <row r="4" spans="1:38" ht="15" x14ac:dyDescent="0.2">
      <c r="C4" s="214">
        <v>1</v>
      </c>
      <c r="D4" s="370" t="s">
        <v>231</v>
      </c>
      <c r="E4" s="371"/>
      <c r="F4" s="371"/>
      <c r="G4" s="371"/>
      <c r="H4" s="371"/>
      <c r="I4" s="371"/>
      <c r="J4" s="371"/>
      <c r="K4" s="371"/>
      <c r="L4" s="371"/>
    </row>
    <row r="5" spans="1:38" ht="15" x14ac:dyDescent="0.2">
      <c r="C5" s="214">
        <v>2</v>
      </c>
      <c r="D5" s="370" t="s">
        <v>224</v>
      </c>
      <c r="E5" s="371"/>
      <c r="F5" s="371"/>
      <c r="G5" s="371"/>
      <c r="H5" s="371"/>
      <c r="I5" s="371"/>
      <c r="J5" s="371"/>
      <c r="K5" s="371"/>
      <c r="L5" s="371"/>
    </row>
    <row r="6" spans="1:38" ht="15" x14ac:dyDescent="0.2">
      <c r="C6" s="214">
        <v>3</v>
      </c>
      <c r="D6" s="370" t="s">
        <v>242</v>
      </c>
      <c r="E6" s="371"/>
      <c r="F6" s="371"/>
      <c r="G6" s="371"/>
      <c r="H6" s="371"/>
      <c r="I6" s="371"/>
      <c r="J6" s="371"/>
      <c r="K6" s="371"/>
      <c r="L6" s="371"/>
    </row>
    <row r="7" spans="1:38" ht="15" x14ac:dyDescent="0.2">
      <c r="C7" s="214"/>
      <c r="D7" s="370"/>
      <c r="E7" s="371"/>
      <c r="F7" s="371"/>
      <c r="G7" s="371"/>
      <c r="H7" s="371"/>
      <c r="I7" s="371"/>
      <c r="J7" s="371"/>
      <c r="K7" s="371"/>
      <c r="L7" s="371"/>
    </row>
    <row r="8" spans="1:38" ht="15" x14ac:dyDescent="0.2">
      <c r="C8" s="214"/>
      <c r="D8" s="370"/>
      <c r="E8" s="371"/>
      <c r="F8" s="371"/>
      <c r="G8" s="371"/>
      <c r="H8" s="371"/>
      <c r="I8" s="371"/>
      <c r="J8" s="371"/>
      <c r="K8" s="371"/>
      <c r="L8" s="371"/>
    </row>
    <row r="9" spans="1:38" ht="15" x14ac:dyDescent="0.2">
      <c r="C9" s="214"/>
      <c r="D9" s="370"/>
      <c r="E9" s="371"/>
      <c r="F9" s="371"/>
      <c r="G9" s="371"/>
      <c r="H9" s="371"/>
      <c r="I9" s="371"/>
      <c r="J9" s="371"/>
      <c r="K9" s="371"/>
      <c r="L9" s="371"/>
    </row>
    <row r="10" spans="1:38" ht="15" x14ac:dyDescent="0.2">
      <c r="C10" s="214"/>
      <c r="D10" s="370"/>
      <c r="E10" s="371"/>
      <c r="F10" s="371"/>
      <c r="G10" s="371"/>
      <c r="H10" s="371"/>
      <c r="I10" s="371"/>
      <c r="J10" s="371"/>
      <c r="K10" s="371"/>
      <c r="L10" s="371"/>
    </row>
    <row r="11" spans="1:38" ht="15" x14ac:dyDescent="0.2">
      <c r="C11" s="214"/>
      <c r="D11" s="370"/>
      <c r="E11" s="371"/>
      <c r="F11" s="371"/>
      <c r="G11" s="371"/>
      <c r="H11" s="371"/>
      <c r="I11" s="371"/>
      <c r="J11" s="371"/>
      <c r="K11" s="371"/>
      <c r="L11" s="371"/>
    </row>
    <row r="12" spans="1:38" ht="15" x14ac:dyDescent="0.2">
      <c r="C12" s="214"/>
      <c r="D12" s="370"/>
      <c r="E12" s="371"/>
      <c r="F12" s="371"/>
      <c r="G12" s="371"/>
      <c r="H12" s="371"/>
      <c r="I12" s="371"/>
      <c r="J12" s="371"/>
      <c r="K12" s="371"/>
      <c r="L12" s="371"/>
    </row>
    <row r="13" spans="1:38" ht="15" x14ac:dyDescent="0.2">
      <c r="C13" s="214"/>
      <c r="D13" s="370"/>
      <c r="E13" s="371"/>
      <c r="F13" s="371"/>
      <c r="G13" s="371"/>
      <c r="H13" s="371"/>
      <c r="I13" s="371"/>
      <c r="J13" s="371"/>
      <c r="K13" s="371"/>
      <c r="L13" s="371"/>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zoomScale="70" zoomScaleNormal="70" workbookViewId="0">
      <selection activeCell="R43" sqref="R43"/>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B8157D2B-77A7-4E16-8560-4F62EB4C5DE9}">
  <ds:schemaRefs>
    <ds:schemaRef ds:uri="http://schemas.microsoft.com/sharepoint/v3/contenttype/forms"/>
  </ds:schemaRefs>
</ds:datastoreItem>
</file>

<file path=customXml/itemProps2.xml><?xml version="1.0" encoding="utf-8"?>
<ds:datastoreItem xmlns:ds="http://schemas.openxmlformats.org/officeDocument/2006/customXml" ds:itemID="{8AEA248E-A058-4319-8316-D97A3107D6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5F1424-53AF-495E-9378-F41A3AC3B9E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Data Summary</vt:lpstr>
      <vt:lpstr>Reference Source Info</vt:lpstr>
      <vt:lpstr>DQI</vt:lpstr>
      <vt:lpstr>Energy Calculations</vt:lpstr>
      <vt:lpstr>Material Calculations</vt:lpstr>
      <vt:lpstr>Conversions</vt:lpstr>
      <vt:lpstr>Assumptions</vt:lpstr>
      <vt:lpstr>Chart</vt:lpstr>
      <vt:lpstr>GaBi 6 Import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Krynock, Michelle M. (CONTR)</dc:creator>
  <cp:lastModifiedBy>Krynock, Michelle M. (CONTR)</cp:lastModifiedBy>
  <dcterms:created xsi:type="dcterms:W3CDTF">2015-06-24T20:08:14Z</dcterms:created>
  <dcterms:modified xsi:type="dcterms:W3CDTF">2017-01-03T20:31:29Z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