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15360" windowHeight="7755" firstSheet="1" activeTab="1"/>
  </bookViews>
  <sheets>
    <sheet name="Info" sheetId="1" r:id="rId1"/>
    <sheet name="Data Summary" sheetId="2" r:id="rId2"/>
    <sheet name="PS" sheetId="3" r:id="rId3"/>
    <sheet name="Reference Source Info" sheetId="4" r:id="rId4"/>
    <sheet name="DQI" sheetId="5" r:id="rId5"/>
    <sheet name="Calculations" sheetId="11" r:id="rId6"/>
    <sheet name="Conversions" sheetId="7" r:id="rId7"/>
    <sheet name="Assumptions" sheetId="8" r:id="rId8"/>
    <sheet name="GaBi 5 Import" sheetId="14" r:id="rId9"/>
    <sheet name="Chart" sheetId="15" r:id="rId10"/>
  </sheets>
  <externalReferences>
    <externalReference r:id="rId11"/>
  </externalReferences>
  <definedNames>
    <definedName name="Event_Effect">[1]Sheet1!$B$13:$D$35</definedName>
    <definedName name="Seasonal_MW">[1]Sheet1!$B$4:$E$9</definedName>
  </definedName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4" i="2" l="1"/>
  <c r="B13" i="11" l="1"/>
  <c r="E7" i="3" s="1"/>
  <c r="B12" i="11"/>
  <c r="D7" i="3" s="1"/>
  <c r="C7" i="3" s="1"/>
  <c r="J7" i="3"/>
  <c r="B28" i="2" l="1"/>
  <c r="B14" i="11" l="1"/>
  <c r="F7" i="3" l="1"/>
  <c r="I8" i="5"/>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2" i="3"/>
  <c r="C11" i="3"/>
  <c r="C10" i="3"/>
  <c r="C9" i="3"/>
  <c r="C8" i="3"/>
  <c r="E23" i="2"/>
  <c r="C6" i="3"/>
  <c r="D5" i="3"/>
  <c r="C5" i="3" s="1"/>
  <c r="I49" i="2"/>
  <c r="H49" i="2"/>
  <c r="G49" i="2"/>
  <c r="H44" i="2"/>
  <c r="I38" i="2"/>
  <c r="H38" i="2"/>
  <c r="G38" i="2"/>
  <c r="I37" i="2"/>
  <c r="H37" i="2"/>
  <c r="G37" i="2"/>
  <c r="I36" i="2"/>
  <c r="H36" i="2"/>
  <c r="G36" i="2"/>
  <c r="H35" i="2"/>
  <c r="B27" i="2"/>
  <c r="B26" i="2"/>
  <c r="B25" i="2"/>
  <c r="B24" i="2"/>
  <c r="B23" i="2"/>
  <c r="G11" i="2"/>
  <c r="D4" i="1"/>
  <c r="D3" i="1"/>
  <c r="C26" i="1" s="1"/>
  <c r="G35" i="2" l="1"/>
  <c r="I35" i="2" s="1"/>
  <c r="G44" i="2" l="1"/>
  <c r="I44" i="2" s="1"/>
</calcChain>
</file>

<file path=xl/sharedStrings.xml><?xml version="1.0" encoding="utf-8"?>
<sst xmlns="http://schemas.openxmlformats.org/spreadsheetml/2006/main" count="678" uniqueCount="431">
  <si>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</si>
  <si>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</si>
  <si>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</si>
  <si>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</si>
  <si>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</si>
  <si>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</si>
  <si>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</si>
  <si>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</si>
  <si>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</si>
  <si>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</si>
  <si>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</si>
  <si>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</si>
  <si>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</si>
  <si>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</si>
  <si>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</si>
  <si>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</si>
  <si>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</si>
  <si>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</si>
  <si>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</si>
  <si>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</si>
  <si>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Name</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</si>
  <si>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</si>
  <si>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</si>
  <si>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</si>
  <si>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</si>
  <si>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</si>
  <si>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</si>
  <si>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</si>
  <si>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</si>
  <si>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</si>
  <si>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</si>
  <si>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</si>
  <si>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</si>
  <si>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</si>
  <si>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</si>
  <si>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</si>
  <si>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</si>
  <si>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</si>
  <si>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</si>
  <si>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</si>
  <si>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</si>
  <si>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</si>
  <si>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</si>
  <si>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</si>
  <si>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</si>
  <si>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</si>
  <si>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</si>
  <si>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</si>
  <si>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</si>
  <si>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</si>
  <si>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</si>
  <si>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</si>
  <si>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</si>
  <si>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</si>
  <si>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</si>
  <si>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</si>
  <si>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</si>
  <si>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</si>
  <si>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</si>
  <si>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</si>
  <si>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</si>
  <si>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</si>
  <si>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</si>
  <si>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</si>
  <si>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</si>
  <si>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</si>
  <si>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</si>
  <si>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</si>
  <si>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</si>
  <si>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</si>
  <si>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</si>
  <si>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</si>
  <si>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</si>
  <si>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</si>
  <si>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</si>
  <si>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</si>
  <si>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</si>
  <si>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</si>
  <si>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</si>
  <si>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</si>
  <si>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</si>
  <si>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</si>
  <si>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</si>
  <si>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</si>
  <si>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</si>
  <si>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</si>
  <si>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</si>
  <si>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</si>
  <si>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</si>
  <si>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</si>
  <si>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</si>
  <si>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</si>
  <si>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</si>
  <si>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</si>
  <si>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</si>
  <si>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</si>
  <si>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</si>
  <si>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</si>
  <si>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</si>
  <si>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</si>
  <si>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</si>
  <si>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</si>
  <si>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</si>
  <si>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</si>
  <si>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</si>
  <si>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</si>
  <si>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</si>
  <si>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</si>
  <si>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</si>
  <si>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</si>
  <si>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</si>
  <si>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</si>
  <si>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</si>
  <si>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</si>
  <si>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</si>
  <si>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</si>
  <si>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</si>
  <si>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</si>
  <si>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</si>
  <si>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</si>
  <si>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</si>
  <si>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</si>
  <si>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</si>
  <si>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</si>
  <si>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</si>
  <si>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</si>
  <si>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</si>
  <si>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</si>
  <si>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</si>
  <si>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</si>
  <si>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</si>
  <si>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</si>
  <si>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</si>
  <si>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</si>
  <si>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</si>
  <si>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</si>
  <si>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</si>
  <si>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</si>
  <si>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</si>
  <si>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</si>
  <si>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</si>
  <si>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</si>
  <si>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</si>
  <si>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</si>
  <si>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</si>
  <si>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</si>
  <si>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</si>
  <si>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</si>
  <si>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</si>
  <si>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</si>
  <si>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</si>
  <si>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</si>
  <si>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</si>
  <si>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</si>
  <si>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</si>
  <si>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</si>
  <si>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</si>
  <si>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</si>
  <si>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</si>
  <si>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</si>
  <si>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</si>
  <si>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</si>
  <si>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</si>
  <si>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</si>
  <si>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</si>
  <si>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</si>
  <si>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</si>
  <si>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</si>
  <si>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</si>
  <si>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</si>
  <si>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</si>
  <si>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</si>
  <si>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</si>
  <si>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</si>
  <si>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</si>
  <si>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</si>
  <si>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</si>
  <si>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</si>
  <si>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</si>
  <si>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</si>
  <si>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</si>
  <si>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</si>
  <si>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</si>
  <si>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</si>
  <si>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</si>
  <si>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</si>
  <si>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</si>
  <si>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</si>
  <si>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</si>
  <si>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</si>
  <si>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</si>
  <si>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</si>
  <si>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</si>
  <si>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</si>
  <si>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</si>
  <si>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</si>
  <si>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</si>
  <si>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</si>
  <si>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</si>
  <si>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</si>
  <si>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</si>
  <si>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</si>
  <si>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</si>
  <si>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</si>
  <si>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</si>
  <si>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</si>
  <si>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</si>
  <si>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</si>
  <si>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</si>
  <si>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</si>
  <si>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</si>
  <si>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</si>
  <si>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</si>
  <si>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</si>
  <si>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</si>
  <si>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</si>
  <si>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</si>
  <si>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</si>
  <si>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</si>
  <si>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</si>
  <si>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</si>
  <si>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</si>
  <si>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</si>
  <si>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</si>
  <si>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</si>
  <si>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</si>
  <si>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</si>
  <si>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</si>
  <si>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</si>
  <si>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Tong, F., Jaramillo, P., &amp; Azevedo, I. (2015). Supporting Information for Comparison of Life Cycle Greenhouse Gases from Natural Gas Pathways for Light-Duty Vehicles. Energy Fuels, 29. DOI: 10.1021/acs.energyfuels.5b01063</t>
  </si>
  <si>
    <t>Fuel economy of gasoline powered and hydrogen powered vehicles</t>
  </si>
  <si>
    <t xml:space="preserve">Gasoline LHV </t>
  </si>
  <si>
    <t>BTU/gal</t>
  </si>
  <si>
    <t xml:space="preserve">Gasoline Density </t>
  </si>
  <si>
    <t>g/gal</t>
  </si>
  <si>
    <t>[1]</t>
  </si>
  <si>
    <t>2015 Honda Civic</t>
  </si>
  <si>
    <t>2015 Hyundai Tucson 2WD</t>
  </si>
  <si>
    <r>
      <t>MPG</t>
    </r>
    <r>
      <rPr>
        <vertAlign val="subscript"/>
        <sz val="11"/>
        <color theme="1"/>
        <rFont val="Calibri"/>
        <family val="2"/>
        <scheme val="minor"/>
      </rPr>
      <t>ge</t>
    </r>
  </si>
  <si>
    <t>km</t>
  </si>
  <si>
    <t>miles</t>
  </si>
  <si>
    <t>kg gas/km</t>
  </si>
  <si>
    <t>[2]</t>
  </si>
  <si>
    <t>Average</t>
  </si>
  <si>
    <t>Vehicle Efficiency</t>
  </si>
  <si>
    <t>kg/km</t>
  </si>
  <si>
    <t>1,2</t>
  </si>
  <si>
    <t>ANL. (2012). Greenhouse Gases, Regulated Emissions, and Energy Use in Transportation (GREET) Model, Version GREET1_2012. Center for Transportation Research, Argonne National Laboratory, Argonne, Illinois, from http://greet.es.anl.gov/</t>
  </si>
  <si>
    <t>Conversion factors for vehicle end use</t>
  </si>
  <si>
    <t>Gasoline Car</t>
  </si>
  <si>
    <t>Gasoline SUV</t>
  </si>
  <si>
    <t>Average Gasoline</t>
  </si>
  <si>
    <t>[kg/km] Kilograms of fuel per kilometer driven in a passenger vehicle</t>
  </si>
  <si>
    <t>Vehicle_Effic</t>
  </si>
  <si>
    <t>Vehicle Fuel Efficiency</t>
  </si>
  <si>
    <t>Fuel consumption of various vehicles per one kilometer of travel</t>
  </si>
  <si>
    <r>
      <t xml:space="preserve">Note: All inputs and outputs are normalized per the reference flow (e.g., per </t>
    </r>
    <r>
      <rPr>
        <b/>
        <sz val="10"/>
        <color indexed="8"/>
        <rFont val="Arial"/>
        <family val="2"/>
      </rPr>
      <t xml:space="preserve">km </t>
    </r>
    <r>
      <rPr>
        <sz val="10"/>
        <color indexed="8"/>
        <rFont val="Arial"/>
        <family val="2"/>
      </rPr>
      <t xml:space="preserve">of </t>
    </r>
    <r>
      <rPr>
        <b/>
        <sz val="10"/>
        <color indexed="8"/>
        <rFont val="Arial"/>
        <family val="2"/>
      </rPr>
      <t>vehicle travel</t>
    </r>
    <r>
      <rPr>
        <sz val="10"/>
        <color indexed="8"/>
        <rFont val="Arial"/>
        <family val="2"/>
      </rPr>
      <t>)</t>
    </r>
  </si>
  <si>
    <t>GaBi 5 Import</t>
  </si>
  <si>
    <t>Data Summary page formatted for importation into the GaBi 5</t>
  </si>
  <si>
    <t>1,3</t>
  </si>
  <si>
    <t>Fuel_in</t>
  </si>
  <si>
    <t>Mass of fuel input</t>
  </si>
  <si>
    <t>kg fuel/kg fuel</t>
  </si>
  <si>
    <t>Gasoline-Powered Vehicle Efficiencies</t>
  </si>
  <si>
    <t>Fuel Input</t>
  </si>
  <si>
    <t>Reference flow for fuel production</t>
  </si>
  <si>
    <t>[kg/kg] Kilograms of fuel per kilogram of fuel (mass of fuel input; reference flow for fuel production)</t>
  </si>
  <si>
    <t>kg</t>
  </si>
  <si>
    <t>Vehicle Travel</t>
  </si>
  <si>
    <t>Processes\NETL Power\Power 2012\Saline Aquifer</t>
  </si>
  <si>
    <t>Database</t>
  </si>
  <si>
    <t>NETL Comp DB with TAR Models Loaded 07132012 - Loaded 10052012 [C:\Users\558108\Documents\GaBi\DB\Converted DBs to GaBi 5.0 Format\NETL Comp DB with TAR Models Loaded 07132012 - Loaded 10052012.GabiDB]</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</si>
  <si>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</si>
  <si>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</si>
  <si>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</si>
  <si>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</si>
  <si>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</si>
  <si>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</si>
  <si>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</si>
  <si>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</si>
  <si>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</si>
  <si>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</si>
  <si>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</si>
  <si>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</si>
  <si>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</si>
  <si>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</si>
  <si>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</si>
  <si>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</si>
  <si>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</si>
  <si>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</si>
  <si>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</si>
  <si>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</si>
  <si>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</si>
  <si>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</si>
  <si>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</si>
  <si>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</si>
  <si>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</si>
  <si>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</si>
  <si>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</si>
  <si>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</si>
  <si>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</si>
  <si>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</si>
  <si>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</si>
  <si>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</si>
  <si>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</si>
  <si>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</si>
  <si>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</si>
  <si>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</si>
  <si>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</si>
  <si>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</si>
  <si>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</si>
  <si>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</si>
  <si>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</si>
  <si>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</si>
  <si>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</si>
  <si>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</si>
  <si>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</si>
  <si>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</si>
  <si>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</si>
  <si>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</si>
  <si>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</si>
  <si>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</si>
  <si>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</si>
  <si>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</si>
  <si>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</si>
  <si>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</si>
  <si>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</si>
  <si>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</si>
  <si>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</si>
  <si>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</si>
  <si>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</si>
  <si>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</si>
  <si>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</si>
  <si>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</si>
  <si>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</si>
  <si>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</si>
  <si>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</si>
  <si>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</si>
  <si>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</si>
  <si>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</si>
  <si>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</si>
  <si>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</si>
  <si>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</si>
  <si>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</si>
  <si>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</si>
  <si>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</si>
  <si>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</si>
  <si>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</si>
  <si>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</si>
  <si>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</si>
  <si>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</si>
  <si>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</si>
  <si>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</si>
  <si>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No</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</si>
  <si>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</si>
  <si>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</si>
  <si>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</si>
  <si>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</si>
  <si>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</si>
  <si>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</si>
  <si>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</si>
  <si>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</si>
  <si>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</si>
  <si>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</si>
  <si>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</si>
  <si>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</si>
  <si>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</si>
  <si>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</si>
  <si>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</si>
  <si>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</si>
  <si>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</si>
  <si>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</si>
  <si>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</si>
  <si>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</si>
  <si>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</si>
  <si>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</si>
  <si>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</si>
  <si>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</si>
  <si>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</si>
  <si>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</si>
  <si>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</si>
  <si>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</si>
  <si>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</si>
  <si>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</si>
  <si>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</si>
  <si>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</si>
  <si>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</si>
  <si>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</si>
  <si>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</si>
  <si>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</si>
  <si>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</si>
  <si>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</si>
  <si>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</si>
  <si>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</si>
  <si>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</si>
  <si>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</si>
  <si>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</si>
  <si>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</si>
  <si>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</si>
  <si>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</si>
  <si>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</si>
  <si>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</si>
  <si>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</si>
  <si>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</si>
  <si>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</si>
  <si>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</si>
  <si>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</si>
  <si>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</si>
  <si>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the fuel economy of various passenger vehicles. The input is the reference flow from fuel production. The output is the amount of fuel required to travel one kilometer. The reference flow of this unit process is: 1 km of Vehicle Travel</t>
  </si>
  <si>
    <t>Vehicle Travel [Valuable substances]</t>
  </si>
  <si>
    <t>GaBi ts</t>
  </si>
  <si>
    <t>GBTL Gasoline [Refinery Products]</t>
  </si>
  <si>
    <t>Miles per gallon gasoline equivalent</t>
  </si>
  <si>
    <t>Car</t>
  </si>
  <si>
    <t>SUV</t>
  </si>
  <si>
    <t>Fuel efficiency of gasoline-powered vehicles converted to a kg/km basis</t>
  </si>
  <si>
    <t xml:space="preserve"> Greenhouse Gases, Regulated Emissions, and Energy Use in Transportation (GREET) Model, Version GREET1_2012</t>
  </si>
  <si>
    <t xml:space="preserve">ANL </t>
  </si>
  <si>
    <t>2012</t>
  </si>
  <si>
    <t>http://greet.es.anl.gov/</t>
  </si>
  <si>
    <t>1/21/16</t>
  </si>
  <si>
    <t>Tong, F., Jaramillo, P., &amp; Azevedo, I.</t>
  </si>
  <si>
    <t>Supporting Information for Comparison of Life Cycle Greenhouse Gases from Natural Gas Pathways for Light-Duty Vehicles</t>
  </si>
  <si>
    <t>2015</t>
  </si>
  <si>
    <t>This unit process is composed of this document and the file, Stage5_O_Fuel_Efficiency_Gasoline_Passenger_Vehicle_2016.01.docx, which provides additional details regarding calculations, data quality, and references as relevant.</t>
  </si>
  <si>
    <t>Fuel Efficiency for a Gasoline-Powered Passenger Vehicle</t>
  </si>
  <si>
    <t>U.S.</t>
  </si>
  <si>
    <t>Technosphere</t>
  </si>
  <si>
    <t>Fuel consumption of gasoline-powered, internal combustion engine passenger vehicles per one kilometer of travel</t>
  </si>
  <si>
    <t>Gasoline [Refinery Products]</t>
  </si>
  <si>
    <t>This unit process provides a summary of relevant input and output flows associated with the fuel economy of gasoline-powered, internal combustion engine passenger vehicles. The input is the amount of fuel required to travel one kilometer.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</si>
</sst>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0.000"/>
    <numFmt numFmtId="166" formatCode="0.000000"/>
    <numFmt numFmtId="167" formatCode="[$-409]m/d/yy\ h:mm\ AM/PM;@"/>
  </numFmts>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vertAlign val="subscript"/>
      <sz val="11"/>
      <color theme="1"/>
      <name val="Calibri"/>
      <family val="2"/>
      <scheme val="minor"/>
    </font>
    <font>
      <b/>
      <i/>
      <u/>
      <sz val="11"/>
      <color theme="1"/>
      <name val="Calibri"/>
      <family val="2"/>
      <scheme val="minor"/>
    </font>
    <font>
      <b/>
      <i/>
      <u/>
      <sz val="10"/>
      <color theme="1"/>
      <name val="Arial"/>
      <family val="2"/>
    </font>
    <font>
      <sz val="11"/>
      <color rgb="FF3F3F76"/>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rgb="FFFFCC99"/>
      </patternFill>
    </fill>
  </fills>
  <borders count="4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43" fontId="4" fillId="0" borderId="0" applyFont="0" applyFill="0" applyBorder="0" applyAlignment="0" applyProtection="0"/>
    <xf numFmtId="9" fontId="4" fillId="0" borderId="0" applyFont="0" applyFill="0" applyBorder="0" applyAlignment="0" applyProtection="0"/>
    <xf numFmtId="0" fontId="35" fillId="16" borderId="46" applyNumberFormat="0" applyAlignment="0" applyProtection="0"/>
  </cellStyleXfs>
  <cellXfs count="39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0" fontId="19" fillId="0" borderId="33" xfId="0" applyFont="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5" fillId="0" borderId="0" xfId="0" applyFont="1" applyFill="1"/>
    <xf numFmtId="11" fontId="15" fillId="0" borderId="0" xfId="0" applyNumberFormat="1" applyFont="1" applyFill="1"/>
    <xf numFmtId="0" fontId="0" fillId="0" borderId="0" xfId="0" applyFont="1" applyFill="1"/>
    <xf numFmtId="1" fontId="0" fillId="0" borderId="0" xfId="0" applyNumberFormat="1" applyFont="1" applyFill="1"/>
    <xf numFmtId="1" fontId="15" fillId="0" borderId="0" xfId="0" applyNumberFormat="1" applyFont="1" applyFill="1"/>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17" fillId="0" borderId="0" xfId="2" applyFont="1" applyFill="1" applyAlignment="1">
      <alignment horizontal="center"/>
    </xf>
    <xf numFmtId="164" fontId="15" fillId="6" borderId="0" xfId="0" applyNumberFormat="1" applyFont="1" applyFill="1"/>
    <xf numFmtId="0" fontId="3" fillId="0" borderId="1" xfId="0" applyFont="1" applyBorder="1" applyAlignment="1">
      <alignment horizontal="center"/>
    </xf>
    <xf numFmtId="2" fontId="15" fillId="0" borderId="1" xfId="0" applyNumberFormat="1" applyFont="1" applyFill="1" applyBorder="1"/>
    <xf numFmtId="11" fontId="15" fillId="0" borderId="1" xfId="0" applyNumberFormat="1" applyFont="1" applyFill="1" applyBorder="1"/>
    <xf numFmtId="165" fontId="15" fillId="0" borderId="1" xfId="0" applyNumberFormat="1" applyFont="1" applyFill="1" applyBorder="1"/>
    <xf numFmtId="165" fontId="15" fillId="0" borderId="44" xfId="0" applyNumberFormat="1" applyFont="1" applyFill="1" applyBorder="1"/>
    <xf numFmtId="0" fontId="0" fillId="0" borderId="0" xfId="0" applyFont="1" applyBorder="1"/>
    <xf numFmtId="0" fontId="4" fillId="0" borderId="0" xfId="2" applyFont="1" applyFill="1" applyBorder="1" applyAlignment="1">
      <alignment horizontal="center" wrapText="1"/>
    </xf>
    <xf numFmtId="164" fontId="0" fillId="0" borderId="0" xfId="0" applyNumberFormat="1"/>
    <xf numFmtId="0" fontId="4" fillId="5" borderId="45" xfId="2" applyFont="1" applyFill="1" applyBorder="1" applyAlignment="1">
      <alignment horizontal="left" vertical="center" wrapText="1"/>
    </xf>
    <xf numFmtId="0" fontId="15" fillId="6" borderId="0" xfId="0" applyFont="1" applyFill="1"/>
    <xf numFmtId="0" fontId="33" fillId="0" borderId="0" xfId="0" applyFont="1" applyFill="1"/>
    <xf numFmtId="0" fontId="34" fillId="0" borderId="0" xfId="0" applyFont="1" applyFill="1"/>
    <xf numFmtId="164" fontId="15" fillId="0" borderId="0" xfId="0" applyNumberFormat="1" applyFont="1" applyFill="1"/>
    <xf numFmtId="11" fontId="15" fillId="0" borderId="16" xfId="0" applyNumberFormat="1" applyFont="1" applyBorder="1" applyAlignment="1">
      <alignment horizontal="left" vertical="top"/>
    </xf>
    <xf numFmtId="0" fontId="0" fillId="6" borderId="0" xfId="0" applyFill="1"/>
    <xf numFmtId="0" fontId="35" fillId="16" borderId="46" xfId="6" applyAlignment="1">
      <alignment wrapText="1"/>
    </xf>
    <xf numFmtId="167" fontId="35" fillId="16" borderId="46" xfId="6" applyNumberFormat="1" applyAlignment="1">
      <alignment wrapText="1"/>
    </xf>
    <xf numFmtId="9" fontId="0" fillId="0" borderId="0" xfId="0" applyNumberFormat="1"/>
    <xf numFmtId="0" fontId="35" fillId="16" borderId="46" xfId="6"/>
    <xf numFmtId="10" fontId="35" fillId="16" borderId="46" xfId="6" applyNumberFormat="1"/>
    <xf numFmtId="0" fontId="22" fillId="0" borderId="0" xfId="3" applyAlignment="1" applyProtection="1">
      <alignment horizontal="left" vertical="top"/>
    </xf>
    <xf numFmtId="0" fontId="0" fillId="5" borderId="0" xfId="0" applyFill="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7">
    <cellStyle name="Comma" xfId="1" builtinId="3"/>
    <cellStyle name="Comma 2" xfId="4"/>
    <cellStyle name="Hyperlink" xfId="3" builtinId="8"/>
    <cellStyle name="Input" xfId="6" builtinId="20"/>
    <cellStyle name="Normal" xfId="0" builtinId="0"/>
    <cellStyle name="Normal 2" xfId="2"/>
    <cellStyle name="Percent 2" xfId="5"/>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1050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209550</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13</xdr:row>
      <xdr:rowOff>56030</xdr:rowOff>
    </xdr:from>
    <xdr:to>
      <xdr:col>9</xdr:col>
      <xdr:colOff>5740444</xdr:colOff>
      <xdr:row>16</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54429</xdr:colOff>
      <xdr:row>19</xdr:row>
      <xdr:rowOff>87086</xdr:rowOff>
    </xdr:from>
    <xdr:to>
      <xdr:col>3</xdr:col>
      <xdr:colOff>171377</xdr:colOff>
      <xdr:row>23</xdr:row>
      <xdr:rowOff>110673</xdr:rowOff>
    </xdr:to>
    <xdr:grpSp>
      <xdr:nvGrpSpPr>
        <xdr:cNvPr id="2" name="Legend">
          <a:extLst>
            <a:ext uri="{FF2B5EF4-FFF2-40B4-BE49-F238E27FC236}">
              <a16:creationId xmlns:a16="http://schemas.microsoft.com/office/drawing/2014/main" id="{00000000-0008-0000-0900-000002000000}"/>
            </a:ext>
          </a:extLst>
        </xdr:cNvPr>
        <xdr:cNvGrpSpPr/>
      </xdr:nvGrpSpPr>
      <xdr:grpSpPr>
        <a:xfrm>
          <a:off x="54429" y="3706586"/>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9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9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4</xdr:col>
      <xdr:colOff>254907</xdr:colOff>
      <xdr:row>20</xdr:row>
      <xdr:rowOff>5443</xdr:rowOff>
    </xdr:from>
    <xdr:to>
      <xdr:col>8</xdr:col>
      <xdr:colOff>109910</xdr:colOff>
      <xdr:row>24</xdr:row>
      <xdr:rowOff>24982</xdr:rowOff>
    </xdr:to>
    <xdr:sp macro="" textlink="">
      <xdr:nvSpPr>
        <xdr:cNvPr id="10" name="Reference Flow">
          <a:extLst>
            <a:ext uri="{FF2B5EF4-FFF2-40B4-BE49-F238E27FC236}">
              <a16:creationId xmlns:a16="http://schemas.microsoft.com/office/drawing/2014/main" id="{00000000-0008-0000-0900-00000A000000}"/>
            </a:ext>
          </a:extLst>
        </xdr:cNvPr>
        <xdr:cNvSpPr/>
      </xdr:nvSpPr>
      <xdr:spPr>
        <a:xfrm>
          <a:off x="2704193" y="3815443"/>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Vehicle Travel [Valuable substances]</a:t>
          </a:r>
          <a:endParaRPr lang="en-US" sz="1000" baseline="0">
            <a:solidFill>
              <a:schemeClr val="tx1"/>
            </a:solidFill>
            <a:latin typeface="Arial" pitchFamily="34" charset="0"/>
            <a:cs typeface="Arial" pitchFamily="34" charset="0"/>
          </a:endParaRPr>
        </a:p>
      </xdr:txBody>
    </xdr:sp>
    <xdr:clientData/>
  </xdr:twoCellAnchor>
  <xdr:twoCellAnchor>
    <xdr:from>
      <xdr:col>6</xdr:col>
      <xdr:colOff>180580</xdr:colOff>
      <xdr:row>14</xdr:row>
      <xdr:rowOff>53880</xdr:rowOff>
    </xdr:from>
    <xdr:to>
      <xdr:col>6</xdr:col>
      <xdr:colOff>182408</xdr:colOff>
      <xdr:row>20</xdr:row>
      <xdr:rowOff>5443</xdr:rowOff>
    </xdr:to>
    <xdr:cxnSp macro="">
      <xdr:nvCxnSpPr>
        <xdr:cNvPr id="11" name="Straight Arrow Connector Process">
          <a:extLst>
            <a:ext uri="{FF2B5EF4-FFF2-40B4-BE49-F238E27FC236}">
              <a16:creationId xmlns:a16="http://schemas.microsoft.com/office/drawing/2014/main" id="{00000000-0008-0000-0900-00000B000000}"/>
            </a:ext>
          </a:extLst>
        </xdr:cNvPr>
        <xdr:cNvCxnSpPr>
          <a:stCxn id="9" idx="2"/>
          <a:endCxn id="10" idx="0"/>
        </xdr:cNvCxnSpPr>
      </xdr:nvCxnSpPr>
      <xdr:spPr>
        <a:xfrm>
          <a:off x="3854509" y="2720880"/>
          <a:ext cx="1828" cy="1094563"/>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181428</xdr:colOff>
      <xdr:row>1</xdr:row>
      <xdr:rowOff>87086</xdr:rowOff>
    </xdr:from>
    <xdr:to>
      <xdr:col>8</xdr:col>
      <xdr:colOff>81643</xdr:colOff>
      <xdr:row>16</xdr:row>
      <xdr:rowOff>170294</xdr:rowOff>
    </xdr:to>
    <xdr:grpSp>
      <xdr:nvGrpSpPr>
        <xdr:cNvPr id="15" name="Boundary Group">
          <a:extLst>
            <a:ext uri="{FF2B5EF4-FFF2-40B4-BE49-F238E27FC236}">
              <a16:creationId xmlns:a16="http://schemas.microsoft.com/office/drawing/2014/main" id="{00000000-0008-0000-0900-00000F000000}"/>
            </a:ext>
          </a:extLst>
        </xdr:cNvPr>
        <xdr:cNvGrpSpPr/>
      </xdr:nvGrpSpPr>
      <xdr:grpSpPr>
        <a:xfrm>
          <a:off x="2630714" y="277586"/>
          <a:ext cx="2349500" cy="2940708"/>
          <a:chOff x="3556000" y="304800"/>
          <a:chExt cx="3660385" cy="2940708"/>
        </a:xfrm>
      </xdr:grpSpPr>
      <xdr:sp macro="" textlink="">
        <xdr:nvSpPr>
          <xdr:cNvPr id="8" name="Boundary Box">
            <a:extLst>
              <a:ext uri="{FF2B5EF4-FFF2-40B4-BE49-F238E27FC236}">
                <a16:creationId xmlns:a16="http://schemas.microsoft.com/office/drawing/2014/main" id="{00000000-0008-0000-09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Vehicle Fuel Efficiency: System Boundary</a:t>
            </a:r>
          </a:p>
        </xdr:txBody>
      </xdr:sp>
      <xdr:sp macro="" textlink="">
        <xdr:nvSpPr>
          <xdr:cNvPr id="9" name="Process">
            <a:extLst>
              <a:ext uri="{FF2B5EF4-FFF2-40B4-BE49-F238E27FC236}">
                <a16:creationId xmlns:a16="http://schemas.microsoft.com/office/drawing/2014/main" id="{00000000-0008-0000-09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Fuel consumption of gasoline-powered passenger </a:t>
            </a:r>
            <a:r>
              <a:rPr lang="en-US" sz="1000">
                <a:solidFill>
                  <a:sysClr val="windowText" lastClr="000000"/>
                </a:solidFill>
                <a:latin typeface="Arial" pitchFamily="34" charset="0"/>
                <a:cs typeface="Arial" pitchFamily="34" charset="0"/>
              </a:rPr>
              <a:t>vehicles</a:t>
            </a:r>
            <a:r>
              <a:rPr lang="en-US" sz="800">
                <a:solidFill>
                  <a:sysClr val="windowText" lastClr="000000"/>
                </a:solidFill>
                <a:latin typeface="Arial" pitchFamily="34" charset="0"/>
                <a:cs typeface="Arial" pitchFamily="34" charset="0"/>
              </a:rPr>
              <a:t> per one kilometer of travel</a:t>
            </a:r>
          </a:p>
        </xdr:txBody>
      </xdr:sp>
      <xdr:sp macro="" textlink="">
        <xdr:nvSpPr>
          <xdr:cNvPr id="12" name="Link 1">
            <a:extLst>
              <a:ext uri="{FF2B5EF4-FFF2-40B4-BE49-F238E27FC236}">
                <a16:creationId xmlns:a16="http://schemas.microsoft.com/office/drawing/2014/main" id="{00000000-0008-0000-0900-00000C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13607</xdr:colOff>
      <xdr:row>6</xdr:row>
      <xdr:rowOff>117603</xdr:rowOff>
    </xdr:from>
    <xdr:to>
      <xdr:col>2</xdr:col>
      <xdr:colOff>571500</xdr:colOff>
      <xdr:row>11</xdr:row>
      <xdr:rowOff>27215</xdr:rowOff>
    </xdr:to>
    <xdr:sp macro="" textlink="">
      <xdr:nvSpPr>
        <xdr:cNvPr id="13" name="Upstream Emssion Data 1">
          <a:extLst>
            <a:ext uri="{FF2B5EF4-FFF2-40B4-BE49-F238E27FC236}">
              <a16:creationId xmlns:a16="http://schemas.microsoft.com/office/drawing/2014/main" id="{00000000-0008-0000-0900-00000D000000}"/>
            </a:ext>
          </a:extLst>
        </xdr:cNvPr>
        <xdr:cNvSpPr/>
      </xdr:nvSpPr>
      <xdr:spPr>
        <a:xfrm>
          <a:off x="13607" y="1260603"/>
          <a:ext cx="1782536" cy="862112"/>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GBTL Gasoline [Refinery Products]</a:t>
          </a:r>
        </a:p>
      </xdr:txBody>
    </xdr:sp>
    <xdr:clientData/>
  </xdr:twoCellAnchor>
  <xdr:twoCellAnchor>
    <xdr:from>
      <xdr:col>2</xdr:col>
      <xdr:colOff>348381</xdr:colOff>
      <xdr:row>8</xdr:row>
      <xdr:rowOff>161762</xdr:rowOff>
    </xdr:from>
    <xdr:to>
      <xdr:col>4</xdr:col>
      <xdr:colOff>181428</xdr:colOff>
      <xdr:row>8</xdr:row>
      <xdr:rowOff>167659</xdr:rowOff>
    </xdr:to>
    <xdr:cxnSp macro="">
      <xdr:nvCxnSpPr>
        <xdr:cNvPr id="14" name="Straight Arrow Connector 1">
          <a:extLst>
            <a:ext uri="{FF2B5EF4-FFF2-40B4-BE49-F238E27FC236}">
              <a16:creationId xmlns:a16="http://schemas.microsoft.com/office/drawing/2014/main" id="{00000000-0008-0000-0900-00000E000000}"/>
            </a:ext>
          </a:extLst>
        </xdr:cNvPr>
        <xdr:cNvCxnSpPr>
          <a:stCxn id="13" idx="2"/>
          <a:endCxn id="12" idx="1"/>
        </xdr:cNvCxnSpPr>
      </xdr:nvCxnSpPr>
      <xdr:spPr>
        <a:xfrm flipV="1">
          <a:off x="1573024" y="1685762"/>
          <a:ext cx="1057690" cy="589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mestempleton/Downloads/Lifecycle%20Emissions/Indiana%20Gasification%20DOE%20Lifecycle%20Emissions%20rev%20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fe Cycle Data Input"/>
      <sheetName val="Electricity Purchases &amp; Sales"/>
      <sheetName val="Sheet1"/>
      <sheetName val="Sheet2"/>
    </sheetNames>
    <sheetDataSet>
      <sheetData sheetId="0"/>
      <sheetData sheetId="1"/>
      <sheetData sheetId="2">
        <row r="4">
          <cell r="C4" t="str">
            <v>Summer</v>
          </cell>
          <cell r="D4" t="str">
            <v>Average</v>
          </cell>
          <cell r="E4" t="str">
            <v>Winter</v>
          </cell>
        </row>
        <row r="5">
          <cell r="B5">
            <v>4</v>
          </cell>
          <cell r="C5">
            <v>79.599999999999994</v>
          </cell>
          <cell r="D5">
            <v>92.6</v>
          </cell>
          <cell r="E5">
            <v>103.8</v>
          </cell>
        </row>
        <row r="6">
          <cell r="B6">
            <v>3</v>
          </cell>
          <cell r="C6">
            <v>40</v>
          </cell>
          <cell r="D6">
            <v>49.9</v>
          </cell>
          <cell r="E6">
            <v>58</v>
          </cell>
        </row>
        <row r="7">
          <cell r="B7">
            <v>2</v>
          </cell>
          <cell r="C7">
            <v>28.6</v>
          </cell>
          <cell r="D7">
            <v>35.299999999999997</v>
          </cell>
          <cell r="E7">
            <v>41.2</v>
          </cell>
        </row>
        <row r="8">
          <cell r="B8">
            <v>1</v>
          </cell>
          <cell r="C8">
            <v>-7.5</v>
          </cell>
          <cell r="D8">
            <v>-4.8</v>
          </cell>
          <cell r="E8">
            <v>-1.9</v>
          </cell>
        </row>
        <row r="9">
          <cell r="B9">
            <v>0</v>
          </cell>
          <cell r="C9">
            <v>-2</v>
          </cell>
          <cell r="D9">
            <v>-2</v>
          </cell>
          <cell r="E9">
            <v>-2</v>
          </cell>
        </row>
        <row r="13">
          <cell r="B13" t="str">
            <v>Event ID</v>
          </cell>
          <cell r="C13" t="str">
            <v>Gasifiers Affected</v>
          </cell>
          <cell r="D13" t="str">
            <v>Gasifiers Running</v>
          </cell>
        </row>
        <row r="14">
          <cell r="B14">
            <v>0</v>
          </cell>
          <cell r="C14">
            <v>0</v>
          </cell>
          <cell r="D14">
            <v>4</v>
          </cell>
        </row>
        <row r="15">
          <cell r="B15">
            <v>1</v>
          </cell>
          <cell r="C15">
            <v>2</v>
          </cell>
          <cell r="D15">
            <v>2</v>
          </cell>
        </row>
        <row r="16">
          <cell r="B16">
            <v>2</v>
          </cell>
          <cell r="C16">
            <v>1</v>
          </cell>
          <cell r="D16">
            <v>3</v>
          </cell>
        </row>
        <row r="17">
          <cell r="B17">
            <v>3</v>
          </cell>
          <cell r="C17">
            <v>2</v>
          </cell>
          <cell r="D17">
            <v>2</v>
          </cell>
        </row>
        <row r="18">
          <cell r="B18">
            <v>4</v>
          </cell>
          <cell r="C18">
            <v>1</v>
          </cell>
          <cell r="D18">
            <v>3</v>
          </cell>
        </row>
        <row r="19">
          <cell r="B19">
            <v>5</v>
          </cell>
          <cell r="C19">
            <v>1</v>
          </cell>
          <cell r="D19">
            <v>3</v>
          </cell>
        </row>
        <row r="20">
          <cell r="B20">
            <v>6</v>
          </cell>
          <cell r="C20">
            <v>1</v>
          </cell>
          <cell r="D20">
            <v>3</v>
          </cell>
        </row>
        <row r="21">
          <cell r="B21">
            <v>7</v>
          </cell>
          <cell r="C21">
            <v>2</v>
          </cell>
          <cell r="D21">
            <v>2</v>
          </cell>
        </row>
        <row r="22">
          <cell r="B22">
            <v>8</v>
          </cell>
          <cell r="C22">
            <v>2</v>
          </cell>
          <cell r="D22">
            <v>2</v>
          </cell>
        </row>
        <row r="23">
          <cell r="B23">
            <v>9</v>
          </cell>
          <cell r="C23">
            <v>2</v>
          </cell>
          <cell r="D23">
            <v>2</v>
          </cell>
        </row>
        <row r="24">
          <cell r="B24">
            <v>10</v>
          </cell>
          <cell r="C24">
            <v>1</v>
          </cell>
          <cell r="D24">
            <v>3</v>
          </cell>
        </row>
        <row r="25">
          <cell r="B25">
            <v>11</v>
          </cell>
          <cell r="C25">
            <v>1</v>
          </cell>
          <cell r="D25">
            <v>3</v>
          </cell>
        </row>
        <row r="26">
          <cell r="B26">
            <v>12</v>
          </cell>
          <cell r="C26">
            <v>1</v>
          </cell>
          <cell r="D26">
            <v>3</v>
          </cell>
        </row>
        <row r="27">
          <cell r="B27">
            <v>13</v>
          </cell>
          <cell r="C27">
            <v>4</v>
          </cell>
          <cell r="D27">
            <v>0</v>
          </cell>
        </row>
        <row r="28">
          <cell r="B28">
            <v>14</v>
          </cell>
          <cell r="C28">
            <v>1</v>
          </cell>
          <cell r="D28">
            <v>3</v>
          </cell>
        </row>
        <row r="29">
          <cell r="B29">
            <v>15</v>
          </cell>
          <cell r="C29">
            <v>1</v>
          </cell>
          <cell r="D29">
            <v>3</v>
          </cell>
        </row>
        <row r="30">
          <cell r="B30">
            <v>16</v>
          </cell>
          <cell r="C30">
            <v>1</v>
          </cell>
          <cell r="D30">
            <v>3</v>
          </cell>
        </row>
        <row r="31">
          <cell r="B31">
            <v>17</v>
          </cell>
          <cell r="C31">
            <v>1</v>
          </cell>
          <cell r="D31">
            <v>3</v>
          </cell>
        </row>
        <row r="32">
          <cell r="B32">
            <v>18</v>
          </cell>
          <cell r="C32">
            <v>1</v>
          </cell>
          <cell r="D32">
            <v>3</v>
          </cell>
        </row>
        <row r="33">
          <cell r="B33">
            <v>19</v>
          </cell>
          <cell r="C33">
            <v>1</v>
          </cell>
          <cell r="D33">
            <v>3</v>
          </cell>
        </row>
        <row r="34">
          <cell r="B34">
            <v>20</v>
          </cell>
          <cell r="C34">
            <v>2</v>
          </cell>
          <cell r="D34">
            <v>2</v>
          </cell>
        </row>
        <row r="35">
          <cell r="B35">
            <v>21</v>
          </cell>
          <cell r="C35">
            <v>3</v>
          </cell>
          <cell r="D35">
            <v>1</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greet.es.anl.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D13" sqref="D13:M13"/>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96" t="s">
        <v>0</v>
      </c>
      <c r="B1" s="296"/>
      <c r="C1" s="296"/>
      <c r="D1" s="296"/>
      <c r="E1" s="296"/>
      <c r="F1" s="296"/>
      <c r="G1" s="296"/>
      <c r="H1" s="296"/>
      <c r="I1" s="296"/>
      <c r="J1" s="296"/>
      <c r="K1" s="296"/>
      <c r="L1" s="296"/>
      <c r="M1" s="296"/>
      <c r="N1" s="296"/>
      <c r="O1" s="1"/>
    </row>
    <row r="2" spans="1:27" ht="21" thickBot="1" x14ac:dyDescent="0.35">
      <c r="A2" s="296" t="s">
        <v>1</v>
      </c>
      <c r="B2" s="296"/>
      <c r="C2" s="296"/>
      <c r="D2" s="296"/>
      <c r="E2" s="296"/>
      <c r="F2" s="296"/>
      <c r="G2" s="296"/>
      <c r="H2" s="296"/>
      <c r="I2" s="296"/>
      <c r="J2" s="296"/>
      <c r="K2" s="296"/>
      <c r="L2" s="296"/>
      <c r="M2" s="296"/>
      <c r="N2" s="296"/>
      <c r="O2" s="1"/>
    </row>
    <row r="3" spans="1:27" ht="12.75" customHeight="1" thickBot="1" x14ac:dyDescent="0.25">
      <c r="B3" s="2"/>
      <c r="C3" s="4" t="s">
        <v>2</v>
      </c>
      <c r="D3" s="5" t="str">
        <f>'Data Summary'!D4</f>
        <v>Fuel Efficiency for a Gasoline-Powered Passenger Vehicle</v>
      </c>
      <c r="E3" s="6"/>
      <c r="F3" s="6"/>
      <c r="G3" s="6"/>
      <c r="H3" s="6"/>
      <c r="I3" s="6"/>
      <c r="J3" s="6"/>
      <c r="K3" s="6"/>
      <c r="L3" s="6"/>
      <c r="M3" s="7"/>
      <c r="N3" s="2"/>
      <c r="O3" s="2"/>
    </row>
    <row r="4" spans="1:27" ht="42.75" customHeight="1" thickBot="1" x14ac:dyDescent="0.25">
      <c r="B4" s="2"/>
      <c r="C4" s="4" t="s">
        <v>3</v>
      </c>
      <c r="D4" s="297" t="str">
        <f>'Data Summary'!D6</f>
        <v>Fuel consumption of gasoline-powered, internal combustion engine passenger vehicles per one kilometer of travel</v>
      </c>
      <c r="E4" s="298"/>
      <c r="F4" s="298"/>
      <c r="G4" s="298"/>
      <c r="H4" s="298"/>
      <c r="I4" s="298"/>
      <c r="J4" s="298"/>
      <c r="K4" s="298"/>
      <c r="L4" s="298"/>
      <c r="M4" s="299"/>
      <c r="N4" s="2"/>
      <c r="O4" s="2"/>
    </row>
    <row r="5" spans="1:27" ht="39" customHeight="1" thickBot="1" x14ac:dyDescent="0.25">
      <c r="B5" s="2"/>
      <c r="C5" s="4" t="s">
        <v>4</v>
      </c>
      <c r="D5" s="300" t="s">
        <v>424</v>
      </c>
      <c r="E5" s="301"/>
      <c r="F5" s="301"/>
      <c r="G5" s="301"/>
      <c r="H5" s="301"/>
      <c r="I5" s="301"/>
      <c r="J5" s="301"/>
      <c r="K5" s="301"/>
      <c r="L5" s="301"/>
      <c r="M5" s="302"/>
      <c r="N5" s="2"/>
      <c r="O5" s="2"/>
    </row>
    <row r="6" spans="1:27" ht="56.25" customHeight="1" thickBot="1" x14ac:dyDescent="0.25">
      <c r="B6" s="2"/>
      <c r="C6" s="8" t="s">
        <v>5</v>
      </c>
      <c r="D6" s="300" t="s">
        <v>6</v>
      </c>
      <c r="E6" s="301"/>
      <c r="F6" s="301"/>
      <c r="G6" s="301"/>
      <c r="H6" s="301"/>
      <c r="I6" s="301"/>
      <c r="J6" s="301"/>
      <c r="K6" s="301"/>
      <c r="L6" s="301"/>
      <c r="M6" s="302"/>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03" t="s">
        <v>10</v>
      </c>
      <c r="C9" s="10" t="s">
        <v>11</v>
      </c>
      <c r="D9" s="305" t="s">
        <v>12</v>
      </c>
      <c r="E9" s="305"/>
      <c r="F9" s="305"/>
      <c r="G9" s="305"/>
      <c r="H9" s="305"/>
      <c r="I9" s="305"/>
      <c r="J9" s="305"/>
      <c r="K9" s="305"/>
      <c r="L9" s="305"/>
      <c r="M9" s="306"/>
      <c r="N9" s="2"/>
      <c r="O9" s="2"/>
      <c r="P9" s="2"/>
      <c r="Q9" s="2"/>
      <c r="R9" s="2"/>
      <c r="S9" s="2"/>
      <c r="T9" s="2"/>
      <c r="U9" s="2"/>
      <c r="V9" s="2"/>
      <c r="W9" s="2"/>
      <c r="X9" s="2"/>
      <c r="Y9" s="2"/>
      <c r="Z9" s="2"/>
      <c r="AA9" s="2"/>
    </row>
    <row r="10" spans="1:27" s="11" customFormat="1" ht="15" customHeight="1" x14ac:dyDescent="0.2">
      <c r="A10" s="2"/>
      <c r="B10" s="304"/>
      <c r="C10" s="12" t="s">
        <v>13</v>
      </c>
      <c r="D10" s="307" t="s">
        <v>14</v>
      </c>
      <c r="E10" s="307"/>
      <c r="F10" s="307"/>
      <c r="G10" s="307"/>
      <c r="H10" s="307"/>
      <c r="I10" s="307"/>
      <c r="J10" s="307"/>
      <c r="K10" s="307"/>
      <c r="L10" s="307"/>
      <c r="M10" s="308"/>
      <c r="N10" s="2"/>
      <c r="O10" s="2"/>
      <c r="P10" s="2"/>
      <c r="Q10" s="2"/>
      <c r="R10" s="2"/>
      <c r="S10" s="2"/>
      <c r="T10" s="2"/>
      <c r="U10" s="2"/>
      <c r="V10" s="2"/>
      <c r="W10" s="2"/>
      <c r="X10" s="2"/>
      <c r="Y10" s="2"/>
      <c r="Z10" s="2"/>
      <c r="AA10" s="2"/>
    </row>
    <row r="11" spans="1:27" s="11" customFormat="1" ht="15" customHeight="1" x14ac:dyDescent="0.2">
      <c r="A11" s="2"/>
      <c r="B11" s="304"/>
      <c r="C11" s="12" t="s">
        <v>15</v>
      </c>
      <c r="D11" s="307" t="s">
        <v>16</v>
      </c>
      <c r="E11" s="307"/>
      <c r="F11" s="307"/>
      <c r="G11" s="307"/>
      <c r="H11" s="307"/>
      <c r="I11" s="307"/>
      <c r="J11" s="307"/>
      <c r="K11" s="307"/>
      <c r="L11" s="307"/>
      <c r="M11" s="308"/>
      <c r="N11" s="2"/>
      <c r="O11" s="2"/>
      <c r="P11" s="2"/>
      <c r="Q11" s="2"/>
      <c r="R11" s="2"/>
      <c r="S11" s="2"/>
      <c r="T11" s="2"/>
      <c r="U11" s="2"/>
      <c r="V11" s="2"/>
      <c r="W11" s="2"/>
      <c r="X11" s="2"/>
      <c r="Y11" s="2"/>
      <c r="Z11" s="2"/>
      <c r="AA11" s="2"/>
    </row>
    <row r="12" spans="1:27" s="11" customFormat="1" ht="15" customHeight="1" x14ac:dyDescent="0.2">
      <c r="A12" s="2"/>
      <c r="B12" s="304"/>
      <c r="C12" s="12" t="s">
        <v>17</v>
      </c>
      <c r="D12" s="307" t="s">
        <v>18</v>
      </c>
      <c r="E12" s="307"/>
      <c r="F12" s="307"/>
      <c r="G12" s="307"/>
      <c r="H12" s="307"/>
      <c r="I12" s="307"/>
      <c r="J12" s="307"/>
      <c r="K12" s="307"/>
      <c r="L12" s="307"/>
      <c r="M12" s="308"/>
      <c r="N12" s="2"/>
      <c r="O12" s="2"/>
      <c r="P12" s="2"/>
      <c r="Q12" s="2"/>
      <c r="R12" s="2"/>
      <c r="S12" s="2"/>
      <c r="T12" s="2"/>
      <c r="U12" s="2"/>
      <c r="V12" s="2"/>
      <c r="W12" s="2"/>
      <c r="X12" s="2"/>
      <c r="Y12" s="2"/>
      <c r="Z12" s="2"/>
      <c r="AA12" s="2"/>
    </row>
    <row r="13" spans="1:27" ht="15" customHeight="1" x14ac:dyDescent="0.2">
      <c r="B13" s="288" t="s">
        <v>19</v>
      </c>
      <c r="C13" s="13" t="s">
        <v>19</v>
      </c>
      <c r="D13" s="290" t="s">
        <v>415</v>
      </c>
      <c r="E13" s="290"/>
      <c r="F13" s="290"/>
      <c r="G13" s="290"/>
      <c r="H13" s="290"/>
      <c r="I13" s="290"/>
      <c r="J13" s="290"/>
      <c r="K13" s="290"/>
      <c r="L13" s="290"/>
      <c r="M13" s="291"/>
      <c r="N13" s="2"/>
      <c r="O13" s="2"/>
    </row>
    <row r="14" spans="1:27" ht="15" customHeight="1" x14ac:dyDescent="0.2">
      <c r="B14" s="288"/>
      <c r="C14" s="14" t="s">
        <v>21</v>
      </c>
      <c r="D14" s="292" t="s">
        <v>22</v>
      </c>
      <c r="E14" s="292"/>
      <c r="F14" s="292"/>
      <c r="G14" s="292"/>
      <c r="H14" s="292"/>
      <c r="I14" s="292"/>
      <c r="J14" s="292"/>
      <c r="K14" s="292"/>
      <c r="L14" s="292"/>
      <c r="M14" s="293"/>
      <c r="N14" s="2"/>
      <c r="O14" s="2"/>
    </row>
    <row r="15" spans="1:27" ht="15" customHeight="1" x14ac:dyDescent="0.2">
      <c r="B15" s="288"/>
      <c r="C15" s="15" t="s">
        <v>23</v>
      </c>
      <c r="D15" s="292" t="s">
        <v>23</v>
      </c>
      <c r="E15" s="292"/>
      <c r="F15" s="292"/>
      <c r="G15" s="292"/>
      <c r="H15" s="292"/>
      <c r="I15" s="292"/>
      <c r="J15" s="292"/>
      <c r="K15" s="292"/>
      <c r="L15" s="292"/>
      <c r="M15" s="293"/>
      <c r="N15" s="2"/>
      <c r="O15" s="2"/>
    </row>
    <row r="16" spans="1:27" ht="15" customHeight="1" x14ac:dyDescent="0.2">
      <c r="B16" s="288"/>
      <c r="C16" s="15" t="s">
        <v>257</v>
      </c>
      <c r="D16" s="292" t="s">
        <v>258</v>
      </c>
      <c r="E16" s="292"/>
      <c r="F16" s="292"/>
      <c r="G16" s="292"/>
      <c r="H16" s="292"/>
      <c r="I16" s="292"/>
      <c r="J16" s="292"/>
      <c r="K16" s="292"/>
      <c r="L16" s="292"/>
      <c r="M16" s="272"/>
      <c r="N16" s="2"/>
      <c r="O16" s="2"/>
    </row>
    <row r="17" spans="2:16" ht="15" customHeight="1" thickBot="1" x14ac:dyDescent="0.25">
      <c r="B17" s="289"/>
      <c r="C17" s="16"/>
      <c r="D17" s="294"/>
      <c r="E17" s="294"/>
      <c r="F17" s="294"/>
      <c r="G17" s="294"/>
      <c r="H17" s="294"/>
      <c r="I17" s="294"/>
      <c r="J17" s="294"/>
      <c r="K17" s="294"/>
      <c r="L17" s="294"/>
      <c r="M17" s="295"/>
      <c r="N17" s="2"/>
      <c r="O17" s="2"/>
    </row>
    <row r="18" spans="2:16" x14ac:dyDescent="0.2">
      <c r="B18" s="9"/>
      <c r="C18" s="9"/>
      <c r="D18" s="9"/>
      <c r="E18" s="9"/>
      <c r="F18" s="9"/>
      <c r="G18" s="9"/>
      <c r="H18" s="9"/>
      <c r="I18" s="9"/>
      <c r="J18" s="9"/>
      <c r="K18" s="9"/>
      <c r="L18" s="9"/>
      <c r="M18" s="9"/>
      <c r="N18" s="2"/>
      <c r="O18" s="2"/>
    </row>
    <row r="19" spans="2:16" x14ac:dyDescent="0.2">
      <c r="B19" s="9" t="s">
        <v>24</v>
      </c>
      <c r="C19" s="9"/>
      <c r="D19" s="9"/>
      <c r="E19" s="9"/>
      <c r="F19" s="9"/>
      <c r="G19" s="9"/>
      <c r="H19" s="9"/>
      <c r="I19" s="9"/>
      <c r="J19" s="9"/>
      <c r="K19" s="9"/>
      <c r="L19" s="9"/>
      <c r="M19" s="9"/>
      <c r="N19" s="2"/>
      <c r="O19" s="2"/>
    </row>
    <row r="20" spans="2:16" x14ac:dyDescent="0.2">
      <c r="B20" s="9"/>
      <c r="C20" s="17">
        <v>42390</v>
      </c>
      <c r="D20" s="9"/>
      <c r="E20" s="9"/>
      <c r="F20" s="9"/>
      <c r="G20" s="9"/>
      <c r="H20" s="9"/>
      <c r="I20" s="9"/>
      <c r="J20" s="9"/>
      <c r="K20" s="9"/>
      <c r="L20" s="9"/>
      <c r="M20" s="9"/>
      <c r="N20" s="2"/>
      <c r="O20" s="2"/>
    </row>
    <row r="21" spans="2:16" x14ac:dyDescent="0.2">
      <c r="B21" s="9" t="s">
        <v>25</v>
      </c>
      <c r="C21" s="9"/>
      <c r="D21" s="9"/>
      <c r="E21" s="9"/>
      <c r="F21" s="9"/>
      <c r="G21" s="9"/>
      <c r="H21" s="9"/>
      <c r="I21" s="9"/>
      <c r="J21" s="9"/>
      <c r="K21" s="9"/>
      <c r="L21" s="9"/>
      <c r="M21" s="9"/>
      <c r="N21" s="2"/>
      <c r="O21" s="2"/>
    </row>
    <row r="22" spans="2:16" x14ac:dyDescent="0.2">
      <c r="B22" s="9"/>
      <c r="C22" s="18" t="s">
        <v>26</v>
      </c>
      <c r="D22" s="9"/>
      <c r="E22" s="9"/>
      <c r="F22" s="9"/>
      <c r="G22" s="9"/>
      <c r="H22" s="9"/>
      <c r="I22" s="9"/>
      <c r="J22" s="9"/>
      <c r="K22" s="9"/>
      <c r="L22" s="9"/>
      <c r="M22" s="9"/>
      <c r="N22" s="2"/>
      <c r="O22" s="2"/>
    </row>
    <row r="23" spans="2:16" x14ac:dyDescent="0.2">
      <c r="B23" s="9" t="s">
        <v>27</v>
      </c>
      <c r="C23" s="18"/>
      <c r="D23" s="9"/>
      <c r="E23" s="9"/>
      <c r="F23" s="9"/>
      <c r="G23" s="9"/>
      <c r="H23" s="9"/>
      <c r="I23" s="9"/>
      <c r="J23" s="9"/>
      <c r="K23" s="9"/>
      <c r="L23" s="9"/>
      <c r="M23" s="9"/>
      <c r="N23" s="2"/>
      <c r="O23" s="2"/>
    </row>
    <row r="24" spans="2:16" x14ac:dyDescent="0.2">
      <c r="B24" s="9"/>
      <c r="C24" s="18" t="s">
        <v>28</v>
      </c>
      <c r="D24" s="9"/>
      <c r="E24" s="9"/>
      <c r="F24" s="9"/>
      <c r="G24" s="9"/>
      <c r="H24" s="9"/>
      <c r="I24" s="9"/>
      <c r="J24" s="9"/>
      <c r="K24" s="9"/>
      <c r="L24" s="9"/>
      <c r="M24" s="9"/>
      <c r="N24" s="2"/>
      <c r="O24" s="2"/>
    </row>
    <row r="25" spans="2:16" x14ac:dyDescent="0.2">
      <c r="B25" s="9" t="s">
        <v>29</v>
      </c>
      <c r="C25" s="9"/>
      <c r="D25" s="9"/>
      <c r="E25" s="9"/>
      <c r="F25" s="9"/>
      <c r="G25" s="9"/>
      <c r="H25" s="9"/>
      <c r="I25" s="9"/>
      <c r="J25" s="9"/>
      <c r="K25" s="9"/>
      <c r="L25" s="9"/>
      <c r="M25" s="9"/>
      <c r="N25" s="2"/>
      <c r="O25" s="2"/>
    </row>
    <row r="26" spans="2:16" ht="38.25" customHeight="1" x14ac:dyDescent="0.2">
      <c r="B26" s="9"/>
      <c r="C26" s="286" t="str">
        <f>"This document should be cited as: NETL (2016). NETL Life Cycle Inventory Data – Unit Process: "&amp;D3&amp;". U.S. Department of Energy, National Energy Technology Laboratory. Last Updated: January 2016 (version 01). www.netl.doe.gov/LCA (http://www.netl.doe.gov/LCA)"</f>
        <v>This document should be cited as: NETL (2016). NETL Life Cycle Inventory Data – Unit Process: Fuel Efficiency for a Gasoline-Powered Passenger Vehicle. U.S. Department of Energy, National Energy Technology Laboratory. Last Updated: January 2016 (version 01). www.netl.doe.gov/LCA (http://www.netl.doe.gov/LCA)</v>
      </c>
      <c r="D26" s="286"/>
      <c r="E26" s="286"/>
      <c r="F26" s="286"/>
      <c r="G26" s="286"/>
      <c r="H26" s="286"/>
      <c r="I26" s="286"/>
      <c r="J26" s="286"/>
      <c r="K26" s="286"/>
      <c r="L26" s="286"/>
      <c r="M26" s="286"/>
      <c r="N26" s="2"/>
      <c r="O26" s="2"/>
    </row>
    <row r="27" spans="2:16" x14ac:dyDescent="0.2">
      <c r="B27" s="9" t="s">
        <v>30</v>
      </c>
      <c r="C27" s="9"/>
      <c r="D27" s="9"/>
      <c r="E27" s="9"/>
      <c r="F27" s="9"/>
      <c r="G27" s="18"/>
      <c r="H27" s="18"/>
      <c r="I27" s="18"/>
      <c r="J27" s="18"/>
      <c r="K27" s="18"/>
      <c r="L27" s="18"/>
      <c r="M27" s="18"/>
      <c r="N27" s="2"/>
      <c r="O27" s="2"/>
    </row>
    <row r="28" spans="2:16" x14ac:dyDescent="0.2">
      <c r="B28" s="18"/>
      <c r="C28" s="18" t="s">
        <v>31</v>
      </c>
      <c r="D28" s="18"/>
      <c r="E28" s="19" t="s">
        <v>32</v>
      </c>
      <c r="F28" s="20"/>
      <c r="G28" s="18" t="s">
        <v>33</v>
      </c>
      <c r="H28" s="18"/>
      <c r="I28" s="18"/>
      <c r="J28" s="18"/>
      <c r="K28" s="18"/>
      <c r="L28" s="18"/>
      <c r="M28" s="18"/>
      <c r="N28" s="2"/>
      <c r="O28" s="2"/>
      <c r="P28" s="18"/>
    </row>
    <row r="29" spans="2:16" x14ac:dyDescent="0.2">
      <c r="B29" s="18"/>
      <c r="C29" s="18" t="s">
        <v>34</v>
      </c>
      <c r="D29" s="18"/>
      <c r="E29" s="18"/>
      <c r="F29" s="18"/>
      <c r="G29" s="18"/>
      <c r="H29" s="18"/>
      <c r="I29" s="18"/>
      <c r="J29" s="18"/>
      <c r="K29" s="18"/>
      <c r="L29" s="18"/>
      <c r="M29" s="18"/>
      <c r="N29" s="2"/>
      <c r="O29" s="2"/>
      <c r="P29" s="18"/>
    </row>
    <row r="30" spans="2:16" x14ac:dyDescent="0.2">
      <c r="B30" s="18"/>
      <c r="C30" s="18" t="s">
        <v>35</v>
      </c>
      <c r="D30" s="18"/>
      <c r="E30" s="18"/>
      <c r="F30" s="18"/>
      <c r="G30" s="18"/>
      <c r="H30" s="18"/>
      <c r="I30" s="18"/>
      <c r="J30" s="18"/>
      <c r="K30" s="18"/>
      <c r="L30" s="18"/>
      <c r="M30" s="18"/>
      <c r="N30" s="18"/>
      <c r="O30" s="18"/>
      <c r="P30" s="18"/>
    </row>
    <row r="31" spans="2:16" x14ac:dyDescent="0.2">
      <c r="B31" s="18"/>
      <c r="C31" s="287" t="s">
        <v>36</v>
      </c>
      <c r="D31" s="287"/>
      <c r="E31" s="287"/>
      <c r="F31" s="287"/>
      <c r="G31" s="287"/>
      <c r="H31" s="287"/>
      <c r="I31" s="287"/>
      <c r="J31" s="287"/>
      <c r="K31" s="287"/>
      <c r="L31" s="287"/>
      <c r="M31" s="287"/>
      <c r="N31" s="18"/>
      <c r="O31" s="18"/>
      <c r="P31" s="18"/>
    </row>
    <row r="32" spans="2:16" x14ac:dyDescent="0.2">
      <c r="B32" s="18"/>
      <c r="C32" s="18"/>
      <c r="D32" s="18"/>
      <c r="E32" s="18"/>
      <c r="F32" s="18"/>
      <c r="G32" s="18"/>
      <c r="H32" s="18"/>
      <c r="I32" s="18"/>
      <c r="J32" s="18"/>
      <c r="K32" s="18"/>
      <c r="L32" s="18"/>
      <c r="M32" s="18"/>
      <c r="N32" s="18"/>
      <c r="O32" s="18"/>
    </row>
    <row r="33" spans="2:15" x14ac:dyDescent="0.2">
      <c r="B33" s="9" t="s">
        <v>37</v>
      </c>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18"/>
      <c r="C48" s="18"/>
      <c r="D48" s="18"/>
      <c r="E48" s="18"/>
      <c r="F48" s="18"/>
      <c r="G48" s="18"/>
      <c r="H48" s="18"/>
      <c r="I48" s="18"/>
      <c r="J48" s="18"/>
      <c r="K48" s="18"/>
      <c r="L48" s="18"/>
      <c r="M48" s="18"/>
      <c r="N48" s="18"/>
      <c r="O48" s="18"/>
    </row>
    <row r="49" spans="2:15" x14ac:dyDescent="0.2">
      <c r="B49" s="9" t="s">
        <v>38</v>
      </c>
      <c r="C49" s="18"/>
      <c r="D49" s="18"/>
      <c r="E49" s="18"/>
      <c r="F49" s="18"/>
      <c r="G49" s="18"/>
      <c r="H49" s="18"/>
      <c r="I49" s="18"/>
      <c r="J49" s="18"/>
      <c r="K49" s="18"/>
      <c r="L49" s="18"/>
      <c r="M49" s="18"/>
      <c r="N49" s="18"/>
      <c r="O49" s="18"/>
    </row>
    <row r="50" spans="2:15" x14ac:dyDescent="0.2">
      <c r="B50" s="18"/>
      <c r="C50" s="21" t="s">
        <v>39</v>
      </c>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70" zoomScaleNormal="70" workbookViewId="0">
      <selection activeCell="O28" sqref="O28"/>
    </sheetView>
  </sheetViews>
  <sheetFormatPr defaultRowHeight="15" x14ac:dyDescent="0.25"/>
  <sheetData>
    <row r="1" spans="1:9" x14ac:dyDescent="0.25">
      <c r="A1" s="285"/>
      <c r="B1" s="285"/>
      <c r="C1" s="285"/>
      <c r="D1" s="285"/>
      <c r="E1" s="285"/>
      <c r="F1" s="285"/>
      <c r="G1" s="285"/>
      <c r="H1" s="285"/>
      <c r="I1" s="285"/>
    </row>
    <row r="2" spans="1:9" x14ac:dyDescent="0.25">
      <c r="A2" s="285"/>
      <c r="B2" s="285"/>
      <c r="C2" s="285"/>
      <c r="D2" s="285"/>
      <c r="E2" s="285"/>
      <c r="F2" s="285"/>
      <c r="G2" s="285"/>
      <c r="H2" s="285"/>
      <c r="I2" s="285"/>
    </row>
    <row r="3" spans="1:9" x14ac:dyDescent="0.25">
      <c r="A3" s="285"/>
      <c r="B3" s="285"/>
      <c r="C3" s="285"/>
      <c r="D3" s="285"/>
      <c r="E3" s="285"/>
      <c r="F3" s="285"/>
      <c r="G3" s="285"/>
      <c r="H3" s="285"/>
      <c r="I3" s="285"/>
    </row>
    <row r="4" spans="1:9" x14ac:dyDescent="0.25">
      <c r="A4" s="285"/>
      <c r="B4" s="285"/>
      <c r="C4" s="285"/>
      <c r="D4" s="285"/>
      <c r="E4" s="285"/>
      <c r="F4" s="285"/>
      <c r="G4" s="285"/>
      <c r="H4" s="285"/>
      <c r="I4" s="285"/>
    </row>
    <row r="5" spans="1:9" x14ac:dyDescent="0.25">
      <c r="A5" s="285"/>
      <c r="B5" s="285"/>
      <c r="C5" s="285"/>
      <c r="D5" s="285"/>
      <c r="E5" s="285"/>
      <c r="F5" s="285"/>
      <c r="G5" s="285"/>
      <c r="H5" s="285"/>
      <c r="I5" s="285"/>
    </row>
    <row r="6" spans="1:9" x14ac:dyDescent="0.25">
      <c r="A6" s="285"/>
      <c r="B6" s="285"/>
      <c r="C6" s="285"/>
      <c r="D6" s="285"/>
      <c r="E6" s="285"/>
      <c r="F6" s="285"/>
      <c r="G6" s="285"/>
      <c r="H6" s="285"/>
      <c r="I6" s="285"/>
    </row>
    <row r="7" spans="1:9" x14ac:dyDescent="0.25">
      <c r="A7" s="285"/>
      <c r="B7" s="285"/>
      <c r="C7" s="285"/>
      <c r="D7" s="285"/>
      <c r="E7" s="285"/>
      <c r="F7" s="285"/>
      <c r="G7" s="285"/>
      <c r="H7" s="285"/>
      <c r="I7" s="285"/>
    </row>
    <row r="8" spans="1:9" x14ac:dyDescent="0.25">
      <c r="A8" s="285"/>
      <c r="B8" s="285"/>
      <c r="C8" s="285"/>
      <c r="D8" s="285"/>
      <c r="E8" s="285"/>
      <c r="F8" s="285"/>
      <c r="G8" s="285"/>
      <c r="H8" s="285"/>
      <c r="I8" s="285"/>
    </row>
    <row r="9" spans="1:9" x14ac:dyDescent="0.25">
      <c r="A9" s="285"/>
      <c r="B9" s="285"/>
      <c r="C9" s="285"/>
      <c r="D9" s="285"/>
      <c r="E9" s="285"/>
      <c r="F9" s="285"/>
      <c r="G9" s="285"/>
      <c r="H9" s="285"/>
      <c r="I9" s="285"/>
    </row>
    <row r="10" spans="1:9" x14ac:dyDescent="0.25">
      <c r="A10" s="285"/>
      <c r="B10" s="285"/>
      <c r="C10" s="285"/>
      <c r="D10" s="285"/>
      <c r="E10" s="285"/>
      <c r="F10" s="285"/>
      <c r="G10" s="285"/>
      <c r="H10" s="285"/>
      <c r="I10" s="285"/>
    </row>
    <row r="11" spans="1:9" x14ac:dyDescent="0.25">
      <c r="A11" s="285"/>
      <c r="B11" s="285"/>
      <c r="C11" s="285"/>
      <c r="D11" s="285"/>
      <c r="E11" s="285"/>
      <c r="F11" s="285"/>
      <c r="G11" s="285"/>
      <c r="H11" s="285"/>
      <c r="I11" s="285"/>
    </row>
    <row r="12" spans="1:9" x14ac:dyDescent="0.25">
      <c r="A12" s="285"/>
      <c r="B12" s="285"/>
      <c r="C12" s="285"/>
      <c r="D12" s="285"/>
      <c r="E12" s="285"/>
      <c r="F12" s="285"/>
      <c r="G12" s="285"/>
      <c r="H12" s="285"/>
      <c r="I12" s="285"/>
    </row>
    <row r="13" spans="1:9" x14ac:dyDescent="0.25">
      <c r="A13" s="285"/>
      <c r="B13" s="285"/>
      <c r="C13" s="285"/>
      <c r="D13" s="285"/>
      <c r="E13" s="285"/>
      <c r="F13" s="285"/>
      <c r="G13" s="285"/>
      <c r="H13" s="285"/>
      <c r="I13" s="285"/>
    </row>
    <row r="14" spans="1:9" x14ac:dyDescent="0.25">
      <c r="A14" s="285"/>
      <c r="B14" s="285"/>
      <c r="C14" s="285"/>
      <c r="D14" s="285"/>
      <c r="E14" s="285"/>
      <c r="F14" s="285"/>
      <c r="G14" s="285"/>
      <c r="H14" s="285"/>
      <c r="I14" s="285"/>
    </row>
    <row r="15" spans="1:9" x14ac:dyDescent="0.25">
      <c r="A15" s="285"/>
      <c r="B15" s="285"/>
      <c r="C15" s="285"/>
      <c r="D15" s="285"/>
      <c r="E15" s="285"/>
      <c r="F15" s="285"/>
      <c r="G15" s="285"/>
      <c r="H15" s="285"/>
      <c r="I15" s="285"/>
    </row>
    <row r="16" spans="1:9" x14ac:dyDescent="0.25">
      <c r="A16" s="285"/>
      <c r="B16" s="285"/>
      <c r="C16" s="285"/>
      <c r="D16" s="285"/>
      <c r="E16" s="285"/>
      <c r="F16" s="285"/>
      <c r="G16" s="285"/>
      <c r="H16" s="285"/>
      <c r="I16" s="285"/>
    </row>
    <row r="17" spans="1:9" x14ac:dyDescent="0.25">
      <c r="A17" s="285"/>
      <c r="B17" s="285"/>
      <c r="C17" s="285"/>
      <c r="D17" s="285"/>
      <c r="E17" s="285"/>
      <c r="F17" s="285"/>
      <c r="G17" s="285"/>
      <c r="H17" s="285"/>
      <c r="I17" s="285"/>
    </row>
    <row r="18" spans="1:9" x14ac:dyDescent="0.25">
      <c r="A18" s="285"/>
      <c r="B18" s="285"/>
      <c r="C18" s="285"/>
      <c r="D18" s="285"/>
      <c r="E18" s="285"/>
      <c r="F18" s="285"/>
      <c r="G18" s="285"/>
      <c r="H18" s="285"/>
      <c r="I18" s="285"/>
    </row>
    <row r="19" spans="1:9" x14ac:dyDescent="0.25">
      <c r="A19" s="285"/>
      <c r="B19" s="285"/>
      <c r="C19" s="285"/>
      <c r="D19" s="285"/>
      <c r="E19" s="285"/>
      <c r="F19" s="285"/>
      <c r="G19" s="285"/>
      <c r="H19" s="285"/>
      <c r="I19" s="285"/>
    </row>
    <row r="20" spans="1:9" x14ac:dyDescent="0.25">
      <c r="A20" s="285"/>
      <c r="B20" s="285"/>
      <c r="C20" s="285"/>
      <c r="D20" s="285"/>
      <c r="E20" s="285"/>
      <c r="F20" s="285"/>
      <c r="G20" s="285"/>
      <c r="H20" s="285"/>
      <c r="I20" s="285"/>
    </row>
    <row r="21" spans="1:9" x14ac:dyDescent="0.25">
      <c r="A21" s="285"/>
      <c r="B21" s="285"/>
      <c r="C21" s="285"/>
      <c r="D21" s="285"/>
      <c r="E21" s="285"/>
      <c r="F21" s="285"/>
      <c r="G21" s="285"/>
      <c r="H21" s="285"/>
      <c r="I21" s="285"/>
    </row>
    <row r="22" spans="1:9" x14ac:dyDescent="0.25">
      <c r="A22" s="285"/>
      <c r="B22" s="285"/>
      <c r="C22" s="285"/>
      <c r="D22" s="285"/>
      <c r="E22" s="285"/>
      <c r="F22" s="285"/>
      <c r="G22" s="285"/>
      <c r="H22" s="285"/>
      <c r="I22" s="285"/>
    </row>
    <row r="23" spans="1:9" x14ac:dyDescent="0.25">
      <c r="A23" s="285"/>
      <c r="B23" s="285"/>
      <c r="C23" s="285"/>
      <c r="D23" s="285"/>
      <c r="E23" s="285"/>
      <c r="F23" s="285"/>
      <c r="G23" s="285"/>
      <c r="H23" s="285"/>
      <c r="I23" s="285"/>
    </row>
    <row r="24" spans="1:9" x14ac:dyDescent="0.25">
      <c r="A24" s="285"/>
      <c r="B24" s="285"/>
      <c r="C24" s="285"/>
      <c r="D24" s="285"/>
      <c r="E24" s="285"/>
      <c r="F24" s="285"/>
      <c r="G24" s="285"/>
      <c r="H24" s="285"/>
      <c r="I24" s="285"/>
    </row>
    <row r="25" spans="1:9" x14ac:dyDescent="0.25">
      <c r="A25" s="285"/>
      <c r="B25" s="285"/>
      <c r="C25" s="285"/>
      <c r="D25" s="285"/>
      <c r="E25" s="285"/>
      <c r="F25" s="285"/>
      <c r="G25" s="285"/>
      <c r="H25" s="285"/>
      <c r="I25" s="28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6"/>
  <sheetViews>
    <sheetView showGridLines="0" tabSelected="1" zoomScale="90" zoomScaleNormal="90" zoomScalePageLayoutView="40" workbookViewId="0">
      <selection activeCell="M44" sqref="M44"/>
    </sheetView>
  </sheetViews>
  <sheetFormatPr defaultColWidth="9.140625" defaultRowHeight="12.75" x14ac:dyDescent="0.2"/>
  <cols>
    <col min="1" max="1" width="1.85546875" style="2" customWidth="1"/>
    <col min="2" max="2" width="3.5703125" style="78"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96" t="s">
        <v>0</v>
      </c>
      <c r="C1" s="296"/>
      <c r="D1" s="296"/>
      <c r="E1" s="296"/>
      <c r="F1" s="296"/>
      <c r="G1" s="296"/>
      <c r="H1" s="296"/>
      <c r="I1" s="296"/>
      <c r="J1" s="296"/>
      <c r="K1" s="296"/>
      <c r="L1" s="296"/>
      <c r="M1" s="296"/>
      <c r="N1" s="296"/>
      <c r="O1" s="296"/>
      <c r="P1" s="296"/>
      <c r="Q1" s="296"/>
    </row>
    <row r="2" spans="1:25" ht="20.25" x14ac:dyDescent="0.3">
      <c r="B2" s="296" t="s">
        <v>40</v>
      </c>
      <c r="C2" s="296"/>
      <c r="D2" s="296"/>
      <c r="E2" s="296"/>
      <c r="F2" s="296"/>
      <c r="G2" s="296"/>
      <c r="H2" s="296"/>
      <c r="I2" s="296"/>
      <c r="J2" s="296"/>
      <c r="K2" s="296"/>
      <c r="L2" s="296"/>
      <c r="M2" s="296"/>
      <c r="N2" s="296"/>
      <c r="O2" s="296"/>
      <c r="P2" s="296"/>
      <c r="Q2" s="296"/>
    </row>
    <row r="3" spans="1:25" ht="5.25" customHeight="1" x14ac:dyDescent="0.2">
      <c r="B3" s="9"/>
      <c r="C3" s="2"/>
      <c r="D3" s="2"/>
      <c r="E3" s="2"/>
      <c r="F3" s="2"/>
      <c r="G3" s="2"/>
      <c r="H3" s="2"/>
      <c r="J3" s="2"/>
      <c r="K3" s="2"/>
      <c r="L3" s="2"/>
      <c r="M3" s="2"/>
      <c r="N3" s="2"/>
      <c r="O3" s="2"/>
      <c r="P3" s="2"/>
    </row>
    <row r="4" spans="1:25" ht="13.5" thickBot="1" x14ac:dyDescent="0.25">
      <c r="B4" s="325" t="s">
        <v>41</v>
      </c>
      <c r="C4" s="325"/>
      <c r="D4" s="22" t="s">
        <v>425</v>
      </c>
      <c r="E4" s="23"/>
      <c r="F4" s="2"/>
      <c r="G4" s="2"/>
      <c r="H4" s="2"/>
      <c r="J4" s="2"/>
      <c r="K4" s="2"/>
      <c r="L4" s="2"/>
      <c r="M4" s="2"/>
      <c r="N4" s="2"/>
      <c r="O4" s="2"/>
      <c r="P4" s="2"/>
    </row>
    <row r="5" spans="1:25" ht="13.5" thickBot="1" x14ac:dyDescent="0.25">
      <c r="B5" s="325" t="s">
        <v>42</v>
      </c>
      <c r="C5" s="325"/>
      <c r="D5" s="24">
        <v>1</v>
      </c>
      <c r="E5" s="25" t="s">
        <v>239</v>
      </c>
      <c r="F5" s="26" t="s">
        <v>43</v>
      </c>
      <c r="G5" s="330" t="s">
        <v>268</v>
      </c>
      <c r="H5" s="330"/>
      <c r="I5" s="330"/>
      <c r="J5" s="330"/>
      <c r="K5" s="27"/>
      <c r="L5" s="27"/>
      <c r="M5" s="28" t="s">
        <v>17</v>
      </c>
      <c r="N5" s="29" t="str">
        <f>DQI!I8</f>
        <v>2,2,2,1,1</v>
      </c>
      <c r="O5" s="30"/>
      <c r="P5" s="18" t="s">
        <v>44</v>
      </c>
    </row>
    <row r="6" spans="1:25" ht="27.75" customHeight="1" x14ac:dyDescent="0.2">
      <c r="B6" s="331" t="s">
        <v>45</v>
      </c>
      <c r="C6" s="332"/>
      <c r="D6" s="333" t="s">
        <v>428</v>
      </c>
      <c r="E6" s="334"/>
      <c r="F6" s="334"/>
      <c r="G6" s="334"/>
      <c r="H6" s="334"/>
      <c r="I6" s="334"/>
      <c r="J6" s="334"/>
      <c r="K6" s="334"/>
      <c r="L6" s="334"/>
      <c r="M6" s="334"/>
      <c r="N6" s="334"/>
      <c r="O6" s="335"/>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313" t="s">
        <v>46</v>
      </c>
      <c r="C8" s="314"/>
      <c r="D8" s="314"/>
      <c r="E8" s="314"/>
      <c r="F8" s="314"/>
      <c r="G8" s="314"/>
      <c r="H8" s="314"/>
      <c r="I8" s="314"/>
      <c r="J8" s="314"/>
      <c r="K8" s="314"/>
      <c r="L8" s="314"/>
      <c r="M8" s="314"/>
      <c r="N8" s="314"/>
      <c r="O8" s="314"/>
      <c r="P8" s="315"/>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325" t="s">
        <v>47</v>
      </c>
      <c r="C10" s="325"/>
      <c r="D10" s="336" t="s">
        <v>426</v>
      </c>
      <c r="E10" s="337"/>
      <c r="F10" s="2"/>
      <c r="G10" s="34" t="s">
        <v>48</v>
      </c>
      <c r="H10" s="35"/>
      <c r="I10" s="35"/>
      <c r="J10" s="35"/>
      <c r="K10" s="35"/>
      <c r="L10" s="35"/>
      <c r="M10" s="35"/>
      <c r="N10" s="35"/>
      <c r="O10" s="36"/>
      <c r="P10" s="2"/>
    </row>
    <row r="11" spans="1:25" x14ac:dyDescent="0.2">
      <c r="B11" s="338" t="s">
        <v>49</v>
      </c>
      <c r="C11" s="339"/>
      <c r="D11" s="322"/>
      <c r="E11" s="337"/>
      <c r="F11" s="2"/>
      <c r="G11" s="37" t="str">
        <f>CONCATENATE("Reference Flow: ",D5," ",E5," of ",G5)</f>
        <v>Reference Flow: 1 km of Vehicle Travel</v>
      </c>
      <c r="H11" s="38"/>
      <c r="I11" s="38"/>
      <c r="J11" s="38"/>
      <c r="K11" s="38"/>
      <c r="L11" s="38"/>
      <c r="M11" s="38"/>
      <c r="N11" s="38"/>
      <c r="O11" s="39"/>
      <c r="P11" s="2"/>
    </row>
    <row r="12" spans="1:25" x14ac:dyDescent="0.2">
      <c r="B12" s="325" t="s">
        <v>50</v>
      </c>
      <c r="C12" s="325"/>
      <c r="D12" s="326">
        <v>2015</v>
      </c>
      <c r="E12" s="326"/>
      <c r="F12" s="2"/>
      <c r="G12" s="37"/>
      <c r="H12" s="38"/>
      <c r="I12" s="38"/>
      <c r="J12" s="38"/>
      <c r="K12" s="38"/>
      <c r="L12" s="38"/>
      <c r="M12" s="38"/>
      <c r="N12" s="38"/>
      <c r="O12" s="39"/>
      <c r="P12" s="2"/>
    </row>
    <row r="13" spans="1:25" ht="12.75" customHeight="1" x14ac:dyDescent="0.2">
      <c r="B13" s="325" t="s">
        <v>51</v>
      </c>
      <c r="C13" s="325"/>
      <c r="D13" s="326" t="s">
        <v>105</v>
      </c>
      <c r="E13" s="326"/>
      <c r="F13" s="2"/>
      <c r="G13" s="327" t="s">
        <v>430</v>
      </c>
      <c r="H13" s="328"/>
      <c r="I13" s="328"/>
      <c r="J13" s="328"/>
      <c r="K13" s="328"/>
      <c r="L13" s="328"/>
      <c r="M13" s="328"/>
      <c r="N13" s="328"/>
      <c r="O13" s="329"/>
      <c r="P13" s="2"/>
    </row>
    <row r="14" spans="1:25" x14ac:dyDescent="0.2">
      <c r="B14" s="325" t="s">
        <v>52</v>
      </c>
      <c r="C14" s="325"/>
      <c r="D14" s="326" t="s">
        <v>102</v>
      </c>
      <c r="E14" s="326"/>
      <c r="F14" s="2"/>
      <c r="G14" s="327"/>
      <c r="H14" s="328"/>
      <c r="I14" s="328"/>
      <c r="J14" s="328"/>
      <c r="K14" s="328"/>
      <c r="L14" s="328"/>
      <c r="M14" s="328"/>
      <c r="N14" s="328"/>
      <c r="O14" s="329"/>
      <c r="P14" s="2"/>
    </row>
    <row r="15" spans="1:25" x14ac:dyDescent="0.2">
      <c r="B15" s="325" t="s">
        <v>53</v>
      </c>
      <c r="C15" s="325"/>
      <c r="D15" s="326" t="s">
        <v>353</v>
      </c>
      <c r="E15" s="326"/>
      <c r="F15" s="2"/>
      <c r="G15" s="327"/>
      <c r="H15" s="328"/>
      <c r="I15" s="328"/>
      <c r="J15" s="328"/>
      <c r="K15" s="328"/>
      <c r="L15" s="328"/>
      <c r="M15" s="328"/>
      <c r="N15" s="328"/>
      <c r="O15" s="329"/>
      <c r="P15" s="2"/>
    </row>
    <row r="16" spans="1:25" x14ac:dyDescent="0.2">
      <c r="B16" s="325" t="s">
        <v>54</v>
      </c>
      <c r="C16" s="325"/>
      <c r="D16" s="326" t="s">
        <v>94</v>
      </c>
      <c r="E16" s="326"/>
      <c r="F16" s="2"/>
      <c r="G16" s="327"/>
      <c r="H16" s="328"/>
      <c r="I16" s="328"/>
      <c r="J16" s="328"/>
      <c r="K16" s="328"/>
      <c r="L16" s="328"/>
      <c r="M16" s="328"/>
      <c r="N16" s="328"/>
      <c r="O16" s="329"/>
      <c r="P16" s="2"/>
    </row>
    <row r="17" spans="1:25" ht="23.45" customHeight="1" x14ac:dyDescent="0.2">
      <c r="B17" s="316" t="s">
        <v>55</v>
      </c>
      <c r="C17" s="317"/>
      <c r="D17" s="318"/>
      <c r="E17" s="318"/>
      <c r="F17" s="2"/>
      <c r="G17" s="40" t="s">
        <v>256</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313" t="s">
        <v>56</v>
      </c>
      <c r="C20" s="314"/>
      <c r="D20" s="314"/>
      <c r="E20" s="314"/>
      <c r="F20" s="314"/>
      <c r="G20" s="314"/>
      <c r="H20" s="314"/>
      <c r="I20" s="314"/>
      <c r="J20" s="314"/>
      <c r="K20" s="314"/>
      <c r="L20" s="314"/>
      <c r="M20" s="314"/>
      <c r="N20" s="314"/>
      <c r="O20" s="314"/>
      <c r="P20" s="315"/>
      <c r="Q20" s="32"/>
      <c r="R20" s="32"/>
      <c r="S20" s="32"/>
      <c r="T20" s="32"/>
      <c r="U20" s="32"/>
      <c r="V20" s="32"/>
      <c r="W20" s="32"/>
      <c r="X20" s="32"/>
      <c r="Y20" s="32"/>
    </row>
    <row r="21" spans="1:25" x14ac:dyDescent="0.2">
      <c r="B21" s="9"/>
      <c r="C21" s="2"/>
      <c r="D21" s="2"/>
      <c r="E21" s="2"/>
      <c r="F21" s="2"/>
      <c r="G21" s="43" t="s">
        <v>57</v>
      </c>
      <c r="H21" s="2"/>
      <c r="J21" s="2"/>
      <c r="K21" s="2"/>
      <c r="L21" s="2"/>
      <c r="M21" s="2"/>
      <c r="N21" s="2"/>
      <c r="O21" s="2"/>
      <c r="P21" s="2"/>
    </row>
    <row r="22" spans="1:25" x14ac:dyDescent="0.2">
      <c r="B22" s="9"/>
      <c r="C22" s="44" t="s">
        <v>58</v>
      </c>
      <c r="D22" s="44" t="s">
        <v>59</v>
      </c>
      <c r="E22" s="44" t="s">
        <v>60</v>
      </c>
      <c r="F22" s="44" t="s">
        <v>61</v>
      </c>
      <c r="G22" s="44" t="s">
        <v>62</v>
      </c>
      <c r="H22" s="44" t="s">
        <v>63</v>
      </c>
      <c r="I22" s="44" t="s">
        <v>64</v>
      </c>
      <c r="J22" s="319" t="s">
        <v>65</v>
      </c>
      <c r="K22" s="320"/>
      <c r="L22" s="320"/>
      <c r="M22" s="320"/>
      <c r="N22" s="320"/>
      <c r="O22" s="320"/>
      <c r="P22" s="321"/>
    </row>
    <row r="23" spans="1:25" x14ac:dyDescent="0.2">
      <c r="B23" s="18">
        <f t="shared" ref="B23:B28" si="0">LEN(C23)</f>
        <v>13</v>
      </c>
      <c r="C23" s="45" t="s">
        <v>253</v>
      </c>
      <c r="D23" s="46"/>
      <c r="E23" s="101">
        <f>PS!C7</f>
        <v>5.3391999863696971E-2</v>
      </c>
      <c r="F23" s="47"/>
      <c r="G23" s="48"/>
      <c r="H23" s="49" t="s">
        <v>245</v>
      </c>
      <c r="I23" s="47" t="s">
        <v>246</v>
      </c>
      <c r="J23" s="322" t="s">
        <v>252</v>
      </c>
      <c r="K23" s="323"/>
      <c r="L23" s="323"/>
      <c r="M23" s="323"/>
      <c r="N23" s="323"/>
      <c r="O23" s="323"/>
      <c r="P23" s="324"/>
    </row>
    <row r="24" spans="1:25" x14ac:dyDescent="0.2">
      <c r="B24" s="18">
        <f t="shared" si="0"/>
        <v>0</v>
      </c>
      <c r="C24" s="45"/>
      <c r="D24" s="46"/>
      <c r="E24" s="101"/>
      <c r="F24" s="47"/>
      <c r="G24" s="48"/>
      <c r="H24" s="49"/>
      <c r="I24" s="47"/>
      <c r="J24" s="322"/>
      <c r="K24" s="323"/>
      <c r="L24" s="323"/>
      <c r="M24" s="323"/>
      <c r="N24" s="323"/>
      <c r="O24" s="323"/>
      <c r="P24" s="324"/>
    </row>
    <row r="25" spans="1:25" x14ac:dyDescent="0.2">
      <c r="B25" s="18">
        <f t="shared" si="0"/>
        <v>0</v>
      </c>
      <c r="C25" s="45"/>
      <c r="D25" s="46"/>
      <c r="E25" s="101"/>
      <c r="F25" s="47"/>
      <c r="G25" s="48"/>
      <c r="H25" s="49"/>
      <c r="I25" s="47"/>
      <c r="J25" s="322"/>
      <c r="K25" s="323"/>
      <c r="L25" s="323"/>
      <c r="M25" s="323"/>
      <c r="N25" s="323"/>
      <c r="O25" s="323"/>
      <c r="P25" s="324"/>
    </row>
    <row r="26" spans="1:25" x14ac:dyDescent="0.2">
      <c r="B26" s="18">
        <f t="shared" si="0"/>
        <v>0</v>
      </c>
      <c r="C26" s="45"/>
      <c r="D26" s="46"/>
      <c r="E26" s="101"/>
      <c r="F26" s="47"/>
      <c r="G26" s="48"/>
      <c r="H26" s="49"/>
      <c r="I26" s="47"/>
      <c r="J26" s="322"/>
      <c r="K26" s="323"/>
      <c r="L26" s="323"/>
      <c r="M26" s="323"/>
      <c r="N26" s="323"/>
      <c r="O26" s="323"/>
      <c r="P26" s="324"/>
    </row>
    <row r="27" spans="1:25" x14ac:dyDescent="0.2">
      <c r="B27" s="18">
        <f t="shared" si="0"/>
        <v>0</v>
      </c>
      <c r="C27" s="45"/>
      <c r="D27" s="46"/>
      <c r="E27" s="101"/>
      <c r="F27" s="47"/>
      <c r="G27" s="48"/>
      <c r="H27" s="49"/>
      <c r="I27" s="47"/>
      <c r="J27" s="322"/>
      <c r="K27" s="323"/>
      <c r="L27" s="323"/>
      <c r="M27" s="323"/>
      <c r="N27" s="323"/>
      <c r="O27" s="323"/>
      <c r="P27" s="324"/>
    </row>
    <row r="28" spans="1:25" x14ac:dyDescent="0.2">
      <c r="B28" s="18">
        <f t="shared" si="0"/>
        <v>0</v>
      </c>
      <c r="C28" s="45"/>
      <c r="D28" s="46"/>
      <c r="E28" s="101"/>
      <c r="F28" s="47"/>
      <c r="G28" s="48"/>
      <c r="H28" s="49"/>
      <c r="I28" s="47"/>
      <c r="J28" s="322"/>
      <c r="K28" s="323"/>
      <c r="L28" s="323"/>
      <c r="M28" s="323"/>
      <c r="N28" s="323"/>
      <c r="O28" s="323"/>
      <c r="P28" s="324"/>
    </row>
    <row r="29" spans="1:25" x14ac:dyDescent="0.2">
      <c r="B29" s="18"/>
      <c r="C29" s="45"/>
      <c r="D29" s="46"/>
      <c r="E29" s="101"/>
      <c r="F29" s="47"/>
      <c r="G29" s="48"/>
      <c r="H29" s="49"/>
      <c r="I29" s="47"/>
      <c r="J29" s="260"/>
      <c r="K29" s="260"/>
      <c r="L29" s="260"/>
      <c r="M29" s="260"/>
      <c r="N29" s="260"/>
      <c r="O29" s="260"/>
      <c r="P29" s="261"/>
    </row>
    <row r="30" spans="1:25" x14ac:dyDescent="0.2">
      <c r="B30" s="9"/>
      <c r="C30" s="50" t="s">
        <v>66</v>
      </c>
      <c r="D30" s="51" t="s">
        <v>67</v>
      </c>
      <c r="E30" s="52"/>
      <c r="F30" s="52"/>
      <c r="G30" s="52"/>
      <c r="H30" s="53"/>
      <c r="I30" s="54"/>
      <c r="J30" s="55"/>
      <c r="K30" s="55"/>
      <c r="L30" s="55"/>
      <c r="M30" s="55"/>
      <c r="N30" s="55"/>
      <c r="O30" s="55"/>
      <c r="P30" s="56"/>
    </row>
    <row r="31" spans="1:25" ht="13.5" thickBot="1" x14ac:dyDescent="0.25">
      <c r="B31" s="9"/>
      <c r="C31" s="2"/>
      <c r="D31" s="2"/>
      <c r="E31" s="2"/>
      <c r="F31" s="2"/>
      <c r="G31" s="2"/>
      <c r="H31" s="2"/>
      <c r="J31" s="2"/>
      <c r="K31" s="2"/>
      <c r="L31" s="2"/>
      <c r="M31" s="2"/>
      <c r="N31" s="2"/>
      <c r="O31" s="2"/>
      <c r="P31" s="2"/>
    </row>
    <row r="32" spans="1:25" s="33" customFormat="1" ht="13.5" thickBot="1" x14ac:dyDescent="0.25">
      <c r="A32" s="32"/>
      <c r="B32" s="313" t="s">
        <v>68</v>
      </c>
      <c r="C32" s="314"/>
      <c r="D32" s="314"/>
      <c r="E32" s="314"/>
      <c r="F32" s="314"/>
      <c r="G32" s="314"/>
      <c r="H32" s="314"/>
      <c r="I32" s="314"/>
      <c r="J32" s="314"/>
      <c r="K32" s="314"/>
      <c r="L32" s="314"/>
      <c r="M32" s="314"/>
      <c r="N32" s="314"/>
      <c r="O32" s="314"/>
      <c r="P32" s="315"/>
      <c r="Q32" s="32"/>
      <c r="R32" s="32"/>
      <c r="S32" s="32"/>
      <c r="T32" s="32"/>
      <c r="U32" s="32"/>
      <c r="V32" s="32"/>
      <c r="W32" s="32"/>
      <c r="X32" s="32"/>
      <c r="Y32" s="32"/>
    </row>
    <row r="33" spans="1:25" x14ac:dyDescent="0.2">
      <c r="B33" s="9"/>
      <c r="C33" s="2"/>
      <c r="D33" s="2"/>
      <c r="E33" s="2"/>
      <c r="F33" s="2"/>
      <c r="G33" s="2"/>
      <c r="H33" s="43" t="s">
        <v>69</v>
      </c>
      <c r="J33" s="2"/>
      <c r="K33" s="2"/>
      <c r="L33" s="2"/>
      <c r="M33" s="2"/>
      <c r="N33" s="2"/>
      <c r="O33" s="2"/>
      <c r="P33" s="2"/>
    </row>
    <row r="34" spans="1:25" x14ac:dyDescent="0.2">
      <c r="B34" s="9"/>
      <c r="C34" s="44" t="s">
        <v>70</v>
      </c>
      <c r="D34" s="44" t="s">
        <v>71</v>
      </c>
      <c r="E34" s="44" t="s">
        <v>60</v>
      </c>
      <c r="F34" s="44" t="s">
        <v>72</v>
      </c>
      <c r="G34" s="44" t="s">
        <v>70</v>
      </c>
      <c r="H34" s="44" t="s">
        <v>63</v>
      </c>
      <c r="I34" s="44" t="s">
        <v>73</v>
      </c>
      <c r="J34" s="44" t="s">
        <v>74</v>
      </c>
      <c r="K34" s="44" t="s">
        <v>75</v>
      </c>
      <c r="L34" s="44" t="s">
        <v>76</v>
      </c>
      <c r="M34" s="44" t="s">
        <v>64</v>
      </c>
      <c r="N34" s="311" t="s">
        <v>65</v>
      </c>
      <c r="O34" s="311"/>
      <c r="P34" s="311"/>
      <c r="X34" s="32"/>
      <c r="Y34" s="32"/>
    </row>
    <row r="35" spans="1:25" ht="14.25" customHeight="1" x14ac:dyDescent="0.2">
      <c r="B35" s="9"/>
      <c r="C35" s="45" t="s">
        <v>253</v>
      </c>
      <c r="D35" s="277" t="s">
        <v>429</v>
      </c>
      <c r="E35" s="57">
        <v>1</v>
      </c>
      <c r="F35" s="57" t="s">
        <v>267</v>
      </c>
      <c r="G35" s="58">
        <f>IF($C35="",1,VLOOKUP($C35,$C$22:$H$30,3,FALSE))</f>
        <v>5.3391999863696971E-2</v>
      </c>
      <c r="H35" s="59" t="str">
        <f>IF($C35="","",VLOOKUP($C35,$C$22:$H$30,6,FALSE))</f>
        <v>kg/km</v>
      </c>
      <c r="I35" s="60">
        <f>IF(D35="","",E35*G35*$D$5)</f>
        <v>5.3391999863696971E-2</v>
      </c>
      <c r="J35" s="57" t="s">
        <v>267</v>
      </c>
      <c r="K35" s="61" t="s">
        <v>91</v>
      </c>
      <c r="L35" s="57"/>
      <c r="M35" s="47" t="s">
        <v>246</v>
      </c>
      <c r="N35" s="312" t="s">
        <v>427</v>
      </c>
      <c r="O35" s="312"/>
      <c r="P35" s="312"/>
      <c r="X35" s="32"/>
      <c r="Y35" s="32"/>
    </row>
    <row r="36" spans="1:25" x14ac:dyDescent="0.2">
      <c r="B36" s="9"/>
      <c r="C36" s="45"/>
      <c r="D36" s="63"/>
      <c r="E36" s="57"/>
      <c r="F36" s="57"/>
      <c r="G36" s="58">
        <f>IF($C36="",1,VLOOKUP($C36,$C$22:$H$30,3,FALSE))</f>
        <v>1</v>
      </c>
      <c r="H36" s="59" t="str">
        <f>IF($C36="","",VLOOKUP($C36,$C$22:$H$30,6,FALSE))</f>
        <v/>
      </c>
      <c r="I36" s="60" t="str">
        <f t="shared" ref="I36:I38" si="1">IF(D36="","",E36*G36*$D$5)</f>
        <v/>
      </c>
      <c r="J36" s="57"/>
      <c r="K36" s="61"/>
      <c r="L36" s="57"/>
      <c r="M36" s="62"/>
      <c r="N36" s="312"/>
      <c r="O36" s="312"/>
      <c r="P36" s="312"/>
      <c r="X36" s="32"/>
      <c r="Y36" s="32"/>
    </row>
    <row r="37" spans="1:25" x14ac:dyDescent="0.2">
      <c r="B37" s="9"/>
      <c r="C37" s="64"/>
      <c r="D37" s="65"/>
      <c r="E37" s="57"/>
      <c r="F37" s="57"/>
      <c r="G37" s="58">
        <f>IF($C37="",1,VLOOKUP($C37,$C$22:$H$30,3,FALSE))</f>
        <v>1</v>
      </c>
      <c r="H37" s="59" t="str">
        <f>IF($C37="","",VLOOKUP($C37,$C$22:$H$30,6,FALSE))</f>
        <v/>
      </c>
      <c r="I37" s="60" t="str">
        <f t="shared" si="1"/>
        <v/>
      </c>
      <c r="J37" s="57"/>
      <c r="K37" s="61"/>
      <c r="L37" s="57"/>
      <c r="M37" s="62"/>
      <c r="N37" s="312"/>
      <c r="O37" s="312"/>
      <c r="P37" s="312"/>
      <c r="X37" s="32"/>
      <c r="Y37" s="32"/>
    </row>
    <row r="38" spans="1:25" x14ac:dyDescent="0.2">
      <c r="B38" s="9"/>
      <c r="C38" s="57"/>
      <c r="D38" s="64"/>
      <c r="E38" s="57"/>
      <c r="F38" s="57"/>
      <c r="G38" s="58">
        <f>IF($C38="",1,VLOOKUP($C38,$C$22:$H$30,3,FALSE))</f>
        <v>1</v>
      </c>
      <c r="H38" s="59" t="str">
        <f>IF($C38="","",VLOOKUP($C38,$C$22:$H$30,6,FALSE))</f>
        <v/>
      </c>
      <c r="I38" s="60" t="str">
        <f t="shared" si="1"/>
        <v/>
      </c>
      <c r="J38" s="57"/>
      <c r="K38" s="61"/>
      <c r="L38" s="57"/>
      <c r="M38" s="62"/>
      <c r="N38" s="312"/>
      <c r="O38" s="312"/>
      <c r="P38" s="312"/>
      <c r="X38" s="32"/>
      <c r="Y38" s="32"/>
    </row>
    <row r="39" spans="1:25" x14ac:dyDescent="0.2">
      <c r="B39" s="9"/>
      <c r="C39" s="66" t="s">
        <v>66</v>
      </c>
      <c r="D39" s="51" t="s">
        <v>67</v>
      </c>
      <c r="E39" s="67" t="s">
        <v>77</v>
      </c>
      <c r="F39" s="51"/>
      <c r="G39" s="51"/>
      <c r="H39" s="51"/>
      <c r="I39" s="67" t="s">
        <v>78</v>
      </c>
      <c r="J39" s="51"/>
      <c r="K39" s="67"/>
      <c r="L39" s="51" t="s">
        <v>79</v>
      </c>
      <c r="M39" s="68"/>
      <c r="N39" s="310"/>
      <c r="O39" s="310"/>
      <c r="P39" s="310"/>
      <c r="X39" s="32"/>
      <c r="Y39" s="32"/>
    </row>
    <row r="40" spans="1:25" s="2" customFormat="1" ht="13.5" thickBot="1" x14ac:dyDescent="0.25">
      <c r="B40" s="9"/>
      <c r="X40" s="32"/>
      <c r="Y40" s="32"/>
    </row>
    <row r="41" spans="1:25" s="33" customFormat="1" ht="13.5" thickBot="1" x14ac:dyDescent="0.25">
      <c r="A41" s="32"/>
      <c r="B41" s="313" t="s">
        <v>80</v>
      </c>
      <c r="C41" s="314"/>
      <c r="D41" s="314"/>
      <c r="E41" s="314"/>
      <c r="F41" s="314"/>
      <c r="G41" s="314"/>
      <c r="H41" s="314"/>
      <c r="I41" s="314"/>
      <c r="J41" s="314"/>
      <c r="K41" s="314"/>
      <c r="L41" s="314"/>
      <c r="M41" s="314"/>
      <c r="N41" s="314"/>
      <c r="O41" s="314"/>
      <c r="P41" s="315"/>
      <c r="Q41" s="32"/>
      <c r="R41" s="32"/>
      <c r="S41" s="32"/>
      <c r="T41" s="32"/>
      <c r="U41" s="32"/>
      <c r="V41" s="32"/>
      <c r="W41" s="32"/>
      <c r="X41" s="32"/>
      <c r="Y41" s="32"/>
    </row>
    <row r="42" spans="1:25" x14ac:dyDescent="0.2">
      <c r="B42" s="9"/>
      <c r="C42" s="2"/>
      <c r="D42" s="2"/>
      <c r="E42" s="2"/>
      <c r="F42" s="2"/>
      <c r="G42" s="2"/>
      <c r="H42" s="43" t="s">
        <v>81</v>
      </c>
      <c r="J42" s="2"/>
      <c r="K42" s="2"/>
      <c r="L42" s="2"/>
      <c r="M42" s="2"/>
      <c r="N42" s="2"/>
      <c r="O42" s="2"/>
      <c r="P42" s="2"/>
      <c r="X42" s="32"/>
      <c r="Y42" s="32"/>
    </row>
    <row r="43" spans="1:25" x14ac:dyDescent="0.2">
      <c r="B43" s="9"/>
      <c r="C43" s="44" t="s">
        <v>70</v>
      </c>
      <c r="D43" s="44" t="s">
        <v>71</v>
      </c>
      <c r="E43" s="44" t="s">
        <v>60</v>
      </c>
      <c r="F43" s="44" t="s">
        <v>72</v>
      </c>
      <c r="G43" s="44" t="s">
        <v>70</v>
      </c>
      <c r="H43" s="44" t="s">
        <v>63</v>
      </c>
      <c r="I43" s="44" t="s">
        <v>73</v>
      </c>
      <c r="J43" s="44" t="s">
        <v>74</v>
      </c>
      <c r="K43" s="44" t="s">
        <v>75</v>
      </c>
      <c r="L43" s="44" t="s">
        <v>76</v>
      </c>
      <c r="M43" s="44" t="s">
        <v>64</v>
      </c>
      <c r="N43" s="311" t="s">
        <v>65</v>
      </c>
      <c r="O43" s="311"/>
      <c r="P43" s="311"/>
      <c r="X43" s="32"/>
      <c r="Y43" s="32"/>
    </row>
    <row r="44" spans="1:25" x14ac:dyDescent="0.2">
      <c r="B44" s="9"/>
      <c r="C44" s="45"/>
      <c r="D44" s="69" t="str">
        <f>CONCATENATE(G5," [Valuable substances]")</f>
        <v>Vehicle Travel [Valuable substances]</v>
      </c>
      <c r="E44" s="70">
        <v>1</v>
      </c>
      <c r="F44" s="70" t="s">
        <v>267</v>
      </c>
      <c r="G44" s="58">
        <f>IF($C44="",1,VLOOKUP($C44,$C$22:$H$30,3,FALSE))</f>
        <v>1</v>
      </c>
      <c r="H44" s="59" t="str">
        <f>IF($C44="","",VLOOKUP($C44,$C$22:$H$30,6,FALSE))</f>
        <v/>
      </c>
      <c r="I44" s="60">
        <f>IF(D44="","",E44*G44*$D$5)</f>
        <v>1</v>
      </c>
      <c r="J44" s="70" t="s">
        <v>239</v>
      </c>
      <c r="K44" s="61" t="s">
        <v>91</v>
      </c>
      <c r="L44" s="57"/>
      <c r="M44" s="47"/>
      <c r="N44" s="309" t="s">
        <v>82</v>
      </c>
      <c r="O44" s="309"/>
      <c r="P44" s="309"/>
      <c r="X44" s="32"/>
      <c r="Y44" s="32"/>
    </row>
    <row r="45" spans="1:25" x14ac:dyDescent="0.2">
      <c r="B45" s="9"/>
      <c r="C45" s="64"/>
      <c r="D45" s="71"/>
      <c r="E45" s="64"/>
      <c r="F45" s="70"/>
      <c r="G45" s="58"/>
      <c r="H45" s="59"/>
      <c r="I45" s="60"/>
      <c r="J45" s="64"/>
      <c r="K45" s="61"/>
      <c r="L45" s="57"/>
      <c r="M45" s="62"/>
      <c r="N45" s="309"/>
      <c r="O45" s="309"/>
      <c r="P45" s="309"/>
      <c r="X45" s="32"/>
      <c r="Y45" s="32"/>
    </row>
    <row r="46" spans="1:25" x14ac:dyDescent="0.2">
      <c r="B46" s="9"/>
      <c r="C46" s="64"/>
      <c r="D46" s="71"/>
      <c r="E46" s="64"/>
      <c r="F46" s="70"/>
      <c r="G46" s="58"/>
      <c r="H46" s="59"/>
      <c r="I46" s="60"/>
      <c r="J46" s="64"/>
      <c r="K46" s="61"/>
      <c r="L46" s="57"/>
      <c r="M46" s="62"/>
      <c r="N46" s="309"/>
      <c r="O46" s="309"/>
      <c r="P46" s="309"/>
      <c r="X46" s="32"/>
      <c r="Y46" s="32"/>
    </row>
    <row r="47" spans="1:25" x14ac:dyDescent="0.2">
      <c r="B47" s="9"/>
      <c r="C47" s="64"/>
      <c r="D47" s="72"/>
      <c r="E47" s="64"/>
      <c r="F47" s="70"/>
      <c r="G47" s="58"/>
      <c r="H47" s="59"/>
      <c r="I47" s="60"/>
      <c r="J47" s="64"/>
      <c r="K47" s="61"/>
      <c r="L47" s="57"/>
      <c r="M47" s="62"/>
      <c r="N47" s="309"/>
      <c r="O47" s="309"/>
      <c r="P47" s="309"/>
      <c r="X47" s="32"/>
      <c r="Y47" s="32"/>
    </row>
    <row r="48" spans="1:25" x14ac:dyDescent="0.2">
      <c r="B48" s="9"/>
      <c r="C48" s="64"/>
      <c r="D48" s="71"/>
      <c r="E48" s="64"/>
      <c r="F48" s="70"/>
      <c r="G48" s="58"/>
      <c r="H48" s="59"/>
      <c r="I48" s="60"/>
      <c r="J48" s="64"/>
      <c r="K48" s="61"/>
      <c r="L48" s="57"/>
      <c r="M48" s="62"/>
      <c r="N48" s="309"/>
      <c r="O48" s="309"/>
      <c r="P48" s="309"/>
      <c r="X48" s="32"/>
      <c r="Y48" s="32"/>
    </row>
    <row r="49" spans="2:25" x14ac:dyDescent="0.2">
      <c r="B49" s="9"/>
      <c r="C49" s="64"/>
      <c r="D49" s="73"/>
      <c r="E49" s="70"/>
      <c r="F49" s="70"/>
      <c r="G49" s="58">
        <f>IF($C49="",1,VLOOKUP($C49,$C$22:$H$30,3,FALSE))</f>
        <v>1</v>
      </c>
      <c r="H49" s="59" t="str">
        <f>IF($C49="","",VLOOKUP($C49,$C$22:$H$30,6,FALSE))</f>
        <v/>
      </c>
      <c r="I49" s="60" t="str">
        <f>IF(D49="","",E49*G49*$D$5)</f>
        <v/>
      </c>
      <c r="J49" s="70"/>
      <c r="K49" s="61"/>
      <c r="L49" s="57"/>
      <c r="M49" s="62"/>
      <c r="N49" s="309"/>
      <c r="O49" s="309"/>
      <c r="P49" s="309"/>
      <c r="X49" s="32"/>
      <c r="Y49" s="32"/>
    </row>
    <row r="50" spans="2:25" x14ac:dyDescent="0.2">
      <c r="B50" s="9"/>
      <c r="C50" s="66" t="s">
        <v>66</v>
      </c>
      <c r="D50" s="74" t="s">
        <v>67</v>
      </c>
      <c r="E50" s="67" t="s">
        <v>77</v>
      </c>
      <c r="F50" s="51"/>
      <c r="G50" s="75"/>
      <c r="H50" s="76"/>
      <c r="I50" s="76"/>
      <c r="J50" s="51"/>
      <c r="K50" s="67"/>
      <c r="L50" s="51" t="s">
        <v>79</v>
      </c>
      <c r="M50" s="68"/>
      <c r="N50" s="310"/>
      <c r="O50" s="310"/>
      <c r="P50" s="310"/>
      <c r="X50" s="32"/>
      <c r="Y50" s="32"/>
    </row>
    <row r="51" spans="2:25" x14ac:dyDescent="0.2">
      <c r="B51" s="9"/>
      <c r="C51" s="2"/>
      <c r="D51" s="2"/>
      <c r="E51" s="2"/>
      <c r="F51" s="2"/>
      <c r="G51" s="2"/>
      <c r="H51" s="2"/>
      <c r="J51" s="2"/>
      <c r="K51" s="2"/>
      <c r="L51" s="2"/>
      <c r="M51" s="2"/>
      <c r="N51" s="2"/>
      <c r="O51" s="2"/>
      <c r="P51" s="2"/>
      <c r="X51" s="32"/>
      <c r="Y51" s="32"/>
    </row>
    <row r="52" spans="2:25" x14ac:dyDescent="0.2">
      <c r="B52" s="9"/>
      <c r="C52" s="2"/>
      <c r="D52" s="2"/>
      <c r="E52" s="2"/>
      <c r="F52" s="2"/>
      <c r="G52" s="2"/>
      <c r="H52" s="2"/>
      <c r="J52" s="2"/>
      <c r="K52" s="2"/>
      <c r="L52" s="2"/>
      <c r="M52" s="2"/>
      <c r="N52" s="2"/>
      <c r="O52" s="2"/>
      <c r="P52" s="2"/>
    </row>
    <row r="53" spans="2:25" x14ac:dyDescent="0.2">
      <c r="B53" s="9"/>
      <c r="C53" s="2"/>
      <c r="D53" s="2"/>
      <c r="E53" s="2"/>
      <c r="F53" s="2"/>
      <c r="G53" s="2"/>
      <c r="H53" s="2"/>
      <c r="J53" s="2"/>
      <c r="K53" s="2"/>
      <c r="L53" s="2"/>
      <c r="M53" s="2"/>
      <c r="N53" s="2"/>
      <c r="O53" s="2"/>
      <c r="P53" s="2"/>
    </row>
    <row r="54" spans="2:25" x14ac:dyDescent="0.2">
      <c r="B54" s="9"/>
      <c r="C54" s="2"/>
      <c r="D54" s="2"/>
      <c r="E54" s="2"/>
      <c r="F54" s="2"/>
      <c r="G54" s="2"/>
      <c r="H54" s="2"/>
      <c r="J54" s="2"/>
      <c r="K54" s="2"/>
      <c r="L54" s="2"/>
      <c r="M54" s="2"/>
      <c r="N54" s="2"/>
      <c r="O54" s="2"/>
      <c r="P54" s="2"/>
    </row>
    <row r="55" spans="2:25" x14ac:dyDescent="0.2">
      <c r="B55" s="9"/>
      <c r="C55" s="2"/>
      <c r="D55" s="2"/>
      <c r="E55" s="2"/>
      <c r="F55" s="2"/>
      <c r="G55" s="2"/>
      <c r="H55" s="2"/>
      <c r="J55" s="2"/>
      <c r="K55" s="2"/>
      <c r="L55" s="2"/>
      <c r="M55" s="2"/>
      <c r="N55" s="2"/>
      <c r="O55" s="2"/>
      <c r="P55" s="2"/>
    </row>
    <row r="56" spans="2:25" x14ac:dyDescent="0.2">
      <c r="B56" s="9"/>
      <c r="C56" s="2"/>
      <c r="D56" s="2"/>
      <c r="E56" s="2"/>
      <c r="F56" s="2"/>
      <c r="G56" s="2"/>
      <c r="H56" s="2"/>
      <c r="J56" s="2"/>
      <c r="K56" s="2"/>
      <c r="L56" s="2"/>
      <c r="M56" s="2"/>
      <c r="N56" s="2"/>
      <c r="O56" s="2"/>
      <c r="P56" s="2"/>
    </row>
    <row r="57" spans="2:25" x14ac:dyDescent="0.2">
      <c r="B57" s="9"/>
      <c r="C57" s="2"/>
      <c r="D57" s="2"/>
      <c r="E57" s="2"/>
      <c r="F57" s="2"/>
      <c r="G57" s="2"/>
      <c r="H57" s="2"/>
      <c r="J57" s="2"/>
      <c r="K57" s="2"/>
      <c r="L57" s="2"/>
      <c r="M57" s="2"/>
      <c r="N57" s="2"/>
      <c r="O57" s="2"/>
      <c r="P57" s="2"/>
    </row>
    <row r="58" spans="2:25" x14ac:dyDescent="0.2">
      <c r="B58" s="9"/>
      <c r="C58" s="2"/>
      <c r="D58" s="2"/>
      <c r="E58" s="2"/>
      <c r="F58" s="2"/>
      <c r="G58" s="2"/>
      <c r="H58" s="2"/>
      <c r="J58" s="2"/>
      <c r="K58" s="2"/>
      <c r="L58" s="2"/>
      <c r="M58" s="2"/>
      <c r="N58" s="2"/>
      <c r="O58" s="2"/>
      <c r="P58" s="2"/>
    </row>
    <row r="59" spans="2:25" x14ac:dyDescent="0.2">
      <c r="B59" s="9"/>
      <c r="C59" s="2"/>
      <c r="D59" s="2"/>
      <c r="E59" s="2"/>
      <c r="F59" s="2"/>
      <c r="G59" s="2"/>
      <c r="H59" s="2"/>
      <c r="J59" s="2"/>
      <c r="K59" s="2"/>
      <c r="L59" s="2"/>
      <c r="M59" s="2"/>
      <c r="N59" s="2"/>
      <c r="O59" s="2"/>
      <c r="P59" s="2"/>
    </row>
    <row r="60" spans="2:25" x14ac:dyDescent="0.2">
      <c r="B60" s="9"/>
      <c r="C60" s="2"/>
      <c r="D60" s="2"/>
      <c r="E60" s="2"/>
      <c r="F60" s="2"/>
      <c r="G60" s="2"/>
      <c r="H60" s="2"/>
      <c r="J60" s="2"/>
      <c r="K60" s="2"/>
      <c r="L60" s="2"/>
      <c r="M60" s="2"/>
      <c r="N60" s="2"/>
      <c r="O60" s="2"/>
      <c r="P60" s="2"/>
    </row>
    <row r="61" spans="2:25" x14ac:dyDescent="0.2">
      <c r="B61" s="9"/>
      <c r="C61" s="2"/>
      <c r="D61" s="2"/>
      <c r="E61" s="2"/>
      <c r="F61" s="2"/>
      <c r="G61" s="2"/>
      <c r="H61" s="2"/>
      <c r="J61" s="2"/>
      <c r="K61" s="2"/>
      <c r="L61" s="2"/>
      <c r="M61" s="2"/>
      <c r="N61" s="2"/>
      <c r="O61" s="2"/>
      <c r="P61" s="2"/>
    </row>
    <row r="62" spans="2:25" x14ac:dyDescent="0.2">
      <c r="B62" s="9"/>
      <c r="C62" s="2"/>
      <c r="D62" s="2"/>
      <c r="E62" s="2"/>
      <c r="F62" s="2"/>
      <c r="G62" s="2"/>
      <c r="H62" s="2"/>
      <c r="J62" s="2"/>
      <c r="K62" s="2"/>
      <c r="L62" s="2"/>
      <c r="M62" s="2"/>
      <c r="N62" s="2"/>
      <c r="O62" s="2"/>
      <c r="P62" s="2"/>
    </row>
    <row r="63" spans="2:25" x14ac:dyDescent="0.2">
      <c r="B63" s="9"/>
      <c r="C63" s="2"/>
      <c r="D63" s="2"/>
      <c r="E63" s="2"/>
      <c r="F63" s="2"/>
      <c r="G63" s="2"/>
      <c r="H63" s="2"/>
      <c r="J63" s="2"/>
      <c r="K63" s="2"/>
      <c r="L63" s="2"/>
      <c r="M63" s="2"/>
      <c r="N63" s="2"/>
      <c r="O63" s="2"/>
      <c r="P63" s="2"/>
    </row>
    <row r="64" spans="2:25"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1:25" x14ac:dyDescent="0.2">
      <c r="B97" s="9"/>
      <c r="C97" s="2"/>
      <c r="D97" s="2"/>
      <c r="E97" s="2"/>
      <c r="F97" s="2"/>
      <c r="G97" s="2"/>
      <c r="H97" s="2"/>
      <c r="J97" s="2"/>
      <c r="K97" s="2"/>
      <c r="L97" s="2"/>
      <c r="M97" s="2"/>
      <c r="N97" s="2"/>
      <c r="O97" s="2"/>
      <c r="P97" s="2"/>
    </row>
    <row r="98" spans="1:25" x14ac:dyDescent="0.2">
      <c r="B98" s="9"/>
      <c r="C98" s="2"/>
      <c r="D98" s="2"/>
      <c r="E98" s="2"/>
      <c r="F98" s="2"/>
      <c r="G98" s="2"/>
      <c r="H98" s="2"/>
      <c r="J98" s="2"/>
      <c r="K98" s="2"/>
      <c r="L98" s="2"/>
      <c r="M98" s="2"/>
      <c r="N98" s="2"/>
      <c r="O98" s="2"/>
      <c r="P98" s="2"/>
    </row>
    <row r="99" spans="1:25" x14ac:dyDescent="0.2">
      <c r="B99" s="9"/>
      <c r="C99" s="2"/>
      <c r="D99" s="2"/>
      <c r="E99" s="2"/>
      <c r="F99" s="2"/>
      <c r="G99" s="2"/>
      <c r="H99" s="2"/>
      <c r="J99" s="2"/>
      <c r="K99" s="2"/>
      <c r="L99" s="2"/>
      <c r="M99" s="2"/>
      <c r="N99" s="2"/>
      <c r="O99" s="2"/>
      <c r="P99" s="2"/>
    </row>
    <row r="100" spans="1:25" x14ac:dyDescent="0.2">
      <c r="B100" s="9"/>
      <c r="C100" s="2"/>
      <c r="D100" s="2"/>
      <c r="E100" s="2"/>
      <c r="F100" s="2"/>
      <c r="G100" s="2"/>
      <c r="H100" s="2"/>
      <c r="J100" s="2"/>
      <c r="K100" s="2"/>
      <c r="L100" s="2"/>
      <c r="M100" s="2"/>
      <c r="N100" s="2"/>
      <c r="O100" s="2"/>
      <c r="P100" s="2"/>
    </row>
    <row r="101" spans="1:25" x14ac:dyDescent="0.2">
      <c r="B101" s="9"/>
      <c r="C101" s="2"/>
      <c r="D101" s="2"/>
      <c r="E101" s="2"/>
      <c r="F101" s="2"/>
      <c r="G101" s="2"/>
      <c r="H101" s="2"/>
      <c r="J101" s="2"/>
      <c r="K101" s="2"/>
      <c r="L101" s="2"/>
      <c r="M101" s="2"/>
      <c r="N101" s="2"/>
      <c r="O101" s="2"/>
      <c r="P101" s="2"/>
    </row>
    <row r="102" spans="1:25" x14ac:dyDescent="0.2">
      <c r="B102" s="9"/>
      <c r="C102" s="2"/>
      <c r="D102" s="2"/>
      <c r="E102" s="2"/>
      <c r="F102" s="2"/>
      <c r="G102" s="2"/>
      <c r="H102" s="2"/>
      <c r="J102" s="2"/>
      <c r="K102" s="2"/>
      <c r="L102" s="2"/>
      <c r="M102" s="2"/>
      <c r="N102" s="2"/>
      <c r="O102" s="2"/>
      <c r="P102" s="2"/>
    </row>
    <row r="103" spans="1:25" x14ac:dyDescent="0.2">
      <c r="B103" s="9"/>
      <c r="C103" s="2"/>
      <c r="D103" s="2"/>
      <c r="E103" s="2"/>
      <c r="F103" s="2"/>
      <c r="G103" s="2"/>
      <c r="H103" s="2"/>
      <c r="J103" s="2"/>
      <c r="K103" s="2"/>
      <c r="L103" s="2"/>
      <c r="M103" s="2"/>
      <c r="N103" s="2"/>
      <c r="O103" s="2"/>
      <c r="P103" s="2"/>
    </row>
    <row r="104" spans="1:25" x14ac:dyDescent="0.2">
      <c r="B104" s="9"/>
      <c r="C104" s="2"/>
      <c r="D104" s="2"/>
      <c r="E104" s="2"/>
      <c r="F104" s="2"/>
      <c r="G104" s="2"/>
      <c r="H104" s="2"/>
      <c r="J104" s="2"/>
      <c r="K104" s="2"/>
      <c r="L104" s="2"/>
      <c r="M104" s="2"/>
      <c r="N104" s="2"/>
      <c r="O104" s="2"/>
      <c r="P104" s="2"/>
    </row>
    <row r="105" spans="1:25" x14ac:dyDescent="0.2">
      <c r="B105" s="9"/>
      <c r="C105" s="2"/>
      <c r="D105" s="2"/>
      <c r="E105" s="2"/>
      <c r="F105" s="2"/>
      <c r="G105" s="2"/>
      <c r="H105" s="2"/>
      <c r="J105" s="2"/>
      <c r="K105" s="2"/>
      <c r="L105" s="2"/>
      <c r="M105" s="2"/>
      <c r="N105" s="2"/>
      <c r="O105" s="2"/>
      <c r="P105" s="2"/>
    </row>
    <row r="106" spans="1:25" x14ac:dyDescent="0.2">
      <c r="B106" s="77" t="s">
        <v>83</v>
      </c>
      <c r="C106" s="2"/>
      <c r="D106" s="2"/>
      <c r="E106" s="2"/>
      <c r="F106" s="2"/>
      <c r="G106" s="2"/>
      <c r="H106" s="2"/>
      <c r="J106" s="2"/>
      <c r="K106" s="2"/>
      <c r="L106" s="2"/>
      <c r="M106" s="2"/>
      <c r="N106" s="2"/>
      <c r="O106" s="2"/>
      <c r="P106" s="2"/>
    </row>
    <row r="107" spans="1:25" s="78" customFormat="1" x14ac:dyDescent="0.2">
      <c r="A107" s="9"/>
      <c r="B107" s="9"/>
      <c r="C107" s="9" t="s">
        <v>84</v>
      </c>
      <c r="D107" s="9" t="s">
        <v>85</v>
      </c>
      <c r="E107" s="9" t="s">
        <v>86</v>
      </c>
      <c r="F107" s="9"/>
      <c r="G107" s="9"/>
      <c r="H107" s="9" t="s">
        <v>76</v>
      </c>
      <c r="I107" s="9"/>
      <c r="J107" s="9" t="s">
        <v>75</v>
      </c>
      <c r="K107" s="9"/>
      <c r="L107" s="9"/>
      <c r="M107" s="9"/>
      <c r="N107" s="9"/>
      <c r="O107" s="9"/>
      <c r="P107" s="9"/>
      <c r="Q107" s="9"/>
      <c r="R107" s="9"/>
      <c r="S107" s="9"/>
      <c r="T107" s="9"/>
      <c r="U107" s="9"/>
      <c r="V107" s="9"/>
      <c r="W107" s="9"/>
      <c r="X107" s="9"/>
      <c r="Y107" s="9"/>
    </row>
    <row r="108" spans="1:25" x14ac:dyDescent="0.2">
      <c r="B108" s="9"/>
      <c r="C108" s="79" t="s">
        <v>79</v>
      </c>
      <c r="D108" s="79" t="s">
        <v>79</v>
      </c>
      <c r="E108" s="79" t="s">
        <v>79</v>
      </c>
      <c r="F108" s="2"/>
      <c r="G108" s="2"/>
      <c r="H108" s="79" t="s">
        <v>79</v>
      </c>
      <c r="J108" s="2"/>
      <c r="K108" s="2"/>
      <c r="L108" s="2"/>
      <c r="M108" s="2"/>
      <c r="N108" s="2"/>
      <c r="O108" s="2"/>
      <c r="P108" s="2"/>
    </row>
    <row r="109" spans="1:25" x14ac:dyDescent="0.2">
      <c r="B109" s="9"/>
      <c r="C109" s="18" t="s">
        <v>87</v>
      </c>
      <c r="D109" s="2" t="s">
        <v>88</v>
      </c>
      <c r="E109" s="2" t="s">
        <v>89</v>
      </c>
      <c r="F109" s="2"/>
      <c r="G109" s="2"/>
      <c r="H109" s="2" t="s">
        <v>90</v>
      </c>
      <c r="J109" s="2" t="s">
        <v>91</v>
      </c>
      <c r="K109" s="2"/>
      <c r="L109" s="2"/>
      <c r="M109" s="2"/>
      <c r="N109" s="2"/>
      <c r="O109" s="2"/>
      <c r="P109" s="2"/>
    </row>
    <row r="110" spans="1:25" x14ac:dyDescent="0.2">
      <c r="B110" s="9"/>
      <c r="C110" s="2" t="s">
        <v>92</v>
      </c>
      <c r="D110" s="2" t="s">
        <v>93</v>
      </c>
      <c r="E110" s="2" t="s">
        <v>94</v>
      </c>
      <c r="F110" s="2"/>
      <c r="G110" s="2"/>
      <c r="H110" s="2" t="s">
        <v>95</v>
      </c>
      <c r="J110" s="2" t="s">
        <v>96</v>
      </c>
      <c r="K110" s="2"/>
      <c r="L110" s="2"/>
      <c r="M110" s="2"/>
      <c r="N110" s="2"/>
      <c r="O110" s="2"/>
      <c r="P110" s="2"/>
    </row>
    <row r="111" spans="1:25" x14ac:dyDescent="0.2">
      <c r="B111" s="9"/>
      <c r="C111" s="2" t="s">
        <v>97</v>
      </c>
      <c r="D111" s="2" t="s">
        <v>98</v>
      </c>
      <c r="E111" s="2" t="s">
        <v>99</v>
      </c>
      <c r="F111" s="2"/>
      <c r="G111" s="2"/>
      <c r="H111" s="2" t="s">
        <v>100</v>
      </c>
      <c r="J111" s="2"/>
      <c r="K111" s="2"/>
      <c r="L111" s="2"/>
      <c r="M111" s="2"/>
      <c r="N111" s="2"/>
      <c r="O111" s="2"/>
      <c r="P111" s="2"/>
    </row>
    <row r="112" spans="1:25" x14ac:dyDescent="0.2">
      <c r="B112" s="9"/>
      <c r="C112" s="2" t="s">
        <v>101</v>
      </c>
      <c r="D112" s="2" t="s">
        <v>102</v>
      </c>
      <c r="E112" s="2" t="s">
        <v>103</v>
      </c>
      <c r="F112" s="2"/>
      <c r="G112" s="2"/>
      <c r="H112" s="2" t="s">
        <v>104</v>
      </c>
      <c r="J112" s="2"/>
      <c r="K112" s="2"/>
      <c r="L112" s="2"/>
      <c r="M112" s="2"/>
      <c r="N112" s="2"/>
      <c r="O112" s="2"/>
      <c r="P112" s="2"/>
    </row>
    <row r="113" spans="2:16" x14ac:dyDescent="0.2">
      <c r="B113" s="9"/>
      <c r="C113" s="2" t="s">
        <v>105</v>
      </c>
      <c r="D113" s="2"/>
      <c r="E113" s="2" t="s">
        <v>106</v>
      </c>
      <c r="F113" s="2"/>
      <c r="G113" s="2"/>
      <c r="H113" s="2" t="s">
        <v>106</v>
      </c>
      <c r="J113" s="2"/>
      <c r="K113" s="2"/>
      <c r="L113" s="2"/>
      <c r="M113" s="2"/>
      <c r="N113" s="2"/>
      <c r="O113" s="2"/>
      <c r="P113" s="2"/>
    </row>
    <row r="114" spans="2:16" x14ac:dyDescent="0.2">
      <c r="B114" s="9"/>
      <c r="C114" s="2" t="s">
        <v>107</v>
      </c>
      <c r="D114" s="2"/>
      <c r="E114" s="2"/>
      <c r="F114" s="2"/>
      <c r="G114" s="2"/>
      <c r="H114" s="2"/>
      <c r="J114" s="2"/>
      <c r="K114" s="2"/>
      <c r="L114" s="2"/>
      <c r="M114" s="2"/>
      <c r="N114" s="2"/>
      <c r="O114" s="2"/>
      <c r="P114" s="2"/>
    </row>
    <row r="115" spans="2:16" x14ac:dyDescent="0.2">
      <c r="B115" s="9"/>
      <c r="C115" s="2" t="s">
        <v>108</v>
      </c>
      <c r="D115" s="2"/>
      <c r="E115" s="2"/>
      <c r="F115" s="2"/>
      <c r="G115" s="2"/>
      <c r="H115" s="2"/>
      <c r="J115" s="2"/>
      <c r="K115" s="2"/>
      <c r="L115" s="2"/>
      <c r="M115" s="2"/>
      <c r="N115" s="2"/>
      <c r="O115" s="2"/>
      <c r="P115" s="2"/>
    </row>
    <row r="116" spans="2:16" x14ac:dyDescent="0.2">
      <c r="B116" s="9"/>
      <c r="C116" s="2" t="s">
        <v>109</v>
      </c>
      <c r="D116" s="2"/>
      <c r="E116" s="2"/>
      <c r="F116" s="2"/>
      <c r="G116" s="2"/>
      <c r="H116" s="2"/>
      <c r="J116" s="2"/>
      <c r="K116" s="2"/>
      <c r="L116" s="2"/>
      <c r="M116" s="2"/>
      <c r="N116" s="2"/>
      <c r="O116" s="2"/>
      <c r="P116" s="2"/>
    </row>
    <row r="117" spans="2:16" x14ac:dyDescent="0.2">
      <c r="B117" s="9"/>
      <c r="C117" s="18" t="s">
        <v>110</v>
      </c>
      <c r="D117" s="2"/>
      <c r="E117" s="2"/>
      <c r="F117" s="2"/>
      <c r="G117" s="2"/>
      <c r="H117" s="2"/>
      <c r="J117" s="2"/>
      <c r="K117" s="2"/>
      <c r="L117" s="2"/>
      <c r="M117" s="2"/>
      <c r="N117" s="2"/>
      <c r="O117" s="2"/>
      <c r="P117" s="2"/>
    </row>
    <row r="118" spans="2:16" x14ac:dyDescent="0.2">
      <c r="B118" s="9"/>
    </row>
    <row r="119" spans="2:16" x14ac:dyDescent="0.2">
      <c r="B119" s="9"/>
    </row>
    <row r="120" spans="2:16" x14ac:dyDescent="0.2">
      <c r="B120" s="9"/>
    </row>
    <row r="121" spans="2:16" x14ac:dyDescent="0.2">
      <c r="B121" s="9"/>
    </row>
    <row r="122" spans="2:16" x14ac:dyDescent="0.2">
      <c r="B122" s="9"/>
    </row>
    <row r="123" spans="2:16" x14ac:dyDescent="0.2">
      <c r="B123" s="9"/>
    </row>
    <row r="124" spans="2:16" x14ac:dyDescent="0.2">
      <c r="B124" s="9"/>
    </row>
    <row r="125" spans="2:16" x14ac:dyDescent="0.2">
      <c r="B125" s="9"/>
    </row>
    <row r="126" spans="2:16" x14ac:dyDescent="0.2">
      <c r="B126" s="9"/>
    </row>
    <row r="127" spans="2:16" x14ac:dyDescent="0.2">
      <c r="B127" s="9"/>
    </row>
    <row r="128" spans="2:16"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sheetData>
  <sheetProtection formatCells="0" formatRows="0" insertRows="0" insertHyperlinks="0" deleteRows="0" selectLockedCells="1"/>
  <mergeCells count="4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34:P34"/>
    <mergeCell ref="B17:C17"/>
    <mergeCell ref="D17:E17"/>
    <mergeCell ref="B20:P20"/>
    <mergeCell ref="J22:P22"/>
    <mergeCell ref="J23:P23"/>
    <mergeCell ref="J24:P24"/>
    <mergeCell ref="J25:P25"/>
    <mergeCell ref="J26:P26"/>
    <mergeCell ref="J27:P27"/>
    <mergeCell ref="B32:P32"/>
    <mergeCell ref="J28:P28"/>
    <mergeCell ref="N43:P43"/>
    <mergeCell ref="N35:P35"/>
    <mergeCell ref="N36:P36"/>
    <mergeCell ref="N37:P37"/>
    <mergeCell ref="N38:P38"/>
    <mergeCell ref="N39:P39"/>
    <mergeCell ref="B41:P41"/>
    <mergeCell ref="N49:P49"/>
    <mergeCell ref="N50:P50"/>
    <mergeCell ref="N44:P44"/>
    <mergeCell ref="N45:P45"/>
    <mergeCell ref="N46:P46"/>
    <mergeCell ref="N47:P47"/>
    <mergeCell ref="N48:P48"/>
  </mergeCells>
  <conditionalFormatting sqref="H35:H38 H44:H50">
    <cfRule type="cellIs" dxfId="6" priority="2" stopIfTrue="1" operator="equal">
      <formula>0</formula>
    </cfRule>
  </conditionalFormatting>
  <conditionalFormatting sqref="G35:G38 G44:G50">
    <cfRule type="cellIs" dxfId="5" priority="1" stopIfTrue="1" operator="equal">
      <formula>1</formula>
    </cfRule>
  </conditionalFormatting>
  <dataValidations count="7">
    <dataValidation type="list" allowBlank="1" showInputMessage="1" showErrorMessage="1" sqref="WVT983036:WVT983043 L44:L49 WLX983036:WLX983043 WCB983036:WCB983043 VSF983036:VSF983043 VIJ983036:VIJ983043 UYN983036:UYN983043 UOR983036:UOR983043 UEV983036:UEV983043 TUZ983036:TUZ983043 TLD983036:TLD983043 TBH983036:TBH983043 SRL983036:SRL983043 SHP983036:SHP983043 RXT983036:RXT983043 RNX983036:RNX983043 REB983036:REB983043 QUF983036:QUF983043 QKJ983036:QKJ983043 QAN983036:QAN983043 PQR983036:PQR983043 PGV983036:PGV983043 OWZ983036:OWZ983043 OND983036:OND983043 ODH983036:ODH983043 NTL983036:NTL983043 NJP983036:NJP983043 MZT983036:MZT983043 MPX983036:MPX983043 MGB983036:MGB983043 LWF983036:LWF983043 LMJ983036:LMJ983043 LCN983036:LCN983043 KSR983036:KSR983043 KIV983036:KIV983043 JYZ983036:JYZ983043 JPD983036:JPD983043 JFH983036:JFH983043 IVL983036:IVL983043 ILP983036:ILP983043 IBT983036:IBT983043 HRX983036:HRX983043 HIB983036:HIB983043 GYF983036:GYF983043 GOJ983036:GOJ983043 GEN983036:GEN983043 FUR983036:FUR983043 FKV983036:FKV983043 FAZ983036:FAZ983043 ERD983036:ERD983043 EHH983036:EHH983043 DXL983036:DXL983043 DNP983036:DNP983043 DDT983036:DDT983043 CTX983036:CTX983043 CKB983036:CKB983043 CAF983036:CAF983043 BQJ983036:BQJ983043 BGN983036:BGN983043 AWR983036:AWR983043 AMV983036:AMV983043 ACZ983036:ACZ983043 TD983036:TD983043 JH983036:JH983043 L983036:L983043 WVT917500:WVT917507 WLX917500:WLX917507 WCB917500:WCB917507 VSF917500:VSF917507 VIJ917500:VIJ917507 UYN917500:UYN917507 UOR917500:UOR917507 UEV917500:UEV917507 TUZ917500:TUZ917507 TLD917500:TLD917507 TBH917500:TBH917507 SRL917500:SRL917507 SHP917500:SHP917507 RXT917500:RXT917507 RNX917500:RNX917507 REB917500:REB917507 QUF917500:QUF917507 QKJ917500:QKJ917507 QAN917500:QAN917507 PQR917500:PQR917507 PGV917500:PGV917507 OWZ917500:OWZ917507 OND917500:OND917507 ODH917500:ODH917507 NTL917500:NTL917507 NJP917500:NJP917507 MZT917500:MZT917507 MPX917500:MPX917507 MGB917500:MGB917507 LWF917500:LWF917507 LMJ917500:LMJ917507 LCN917500:LCN917507 KSR917500:KSR917507 KIV917500:KIV917507 JYZ917500:JYZ917507 JPD917500:JPD917507 JFH917500:JFH917507 IVL917500:IVL917507 ILP917500:ILP917507 IBT917500:IBT917507 HRX917500:HRX917507 HIB917500:HIB917507 GYF917500:GYF917507 GOJ917500:GOJ917507 GEN917500:GEN917507 FUR917500:FUR917507 FKV917500:FKV917507 FAZ917500:FAZ917507 ERD917500:ERD917507 EHH917500:EHH917507 DXL917500:DXL917507 DNP917500:DNP917507 DDT917500:DDT917507 CTX917500:CTX917507 CKB917500:CKB917507 CAF917500:CAF917507 BQJ917500:BQJ917507 BGN917500:BGN917507 AWR917500:AWR917507 AMV917500:AMV917507 ACZ917500:ACZ917507 TD917500:TD917507 JH917500:JH917507 L917500:L917507 WVT851964:WVT851971 WLX851964:WLX851971 WCB851964:WCB851971 VSF851964:VSF851971 VIJ851964:VIJ851971 UYN851964:UYN851971 UOR851964:UOR851971 UEV851964:UEV851971 TUZ851964:TUZ851971 TLD851964:TLD851971 TBH851964:TBH851971 SRL851964:SRL851971 SHP851964:SHP851971 RXT851964:RXT851971 RNX851964:RNX851971 REB851964:REB851971 QUF851964:QUF851971 QKJ851964:QKJ851971 QAN851964:QAN851971 PQR851964:PQR851971 PGV851964:PGV851971 OWZ851964:OWZ851971 OND851964:OND851971 ODH851964:ODH851971 NTL851964:NTL851971 NJP851964:NJP851971 MZT851964:MZT851971 MPX851964:MPX851971 MGB851964:MGB851971 LWF851964:LWF851971 LMJ851964:LMJ851971 LCN851964:LCN851971 KSR851964:KSR851971 KIV851964:KIV851971 JYZ851964:JYZ851971 JPD851964:JPD851971 JFH851964:JFH851971 IVL851964:IVL851971 ILP851964:ILP851971 IBT851964:IBT851971 HRX851964:HRX851971 HIB851964:HIB851971 GYF851964:GYF851971 GOJ851964:GOJ851971 GEN851964:GEN851971 FUR851964:FUR851971 FKV851964:FKV851971 FAZ851964:FAZ851971 ERD851964:ERD851971 EHH851964:EHH851971 DXL851964:DXL851971 DNP851964:DNP851971 DDT851964:DDT851971 CTX851964:CTX851971 CKB851964:CKB851971 CAF851964:CAF851971 BQJ851964:BQJ851971 BGN851964:BGN851971 AWR851964:AWR851971 AMV851964:AMV851971 ACZ851964:ACZ851971 TD851964:TD851971 JH851964:JH851971 L851964:L851971 WVT786428:WVT786435 WLX786428:WLX786435 WCB786428:WCB786435 VSF786428:VSF786435 VIJ786428:VIJ786435 UYN786428:UYN786435 UOR786428:UOR786435 UEV786428:UEV786435 TUZ786428:TUZ786435 TLD786428:TLD786435 TBH786428:TBH786435 SRL786428:SRL786435 SHP786428:SHP786435 RXT786428:RXT786435 RNX786428:RNX786435 REB786428:REB786435 QUF786428:QUF786435 QKJ786428:QKJ786435 QAN786428:QAN786435 PQR786428:PQR786435 PGV786428:PGV786435 OWZ786428:OWZ786435 OND786428:OND786435 ODH786428:ODH786435 NTL786428:NTL786435 NJP786428:NJP786435 MZT786428:MZT786435 MPX786428:MPX786435 MGB786428:MGB786435 LWF786428:LWF786435 LMJ786428:LMJ786435 LCN786428:LCN786435 KSR786428:KSR786435 KIV786428:KIV786435 JYZ786428:JYZ786435 JPD786428:JPD786435 JFH786428:JFH786435 IVL786428:IVL786435 ILP786428:ILP786435 IBT786428:IBT786435 HRX786428:HRX786435 HIB786428:HIB786435 GYF786428:GYF786435 GOJ786428:GOJ786435 GEN786428:GEN786435 FUR786428:FUR786435 FKV786428:FKV786435 FAZ786428:FAZ786435 ERD786428:ERD786435 EHH786428:EHH786435 DXL786428:DXL786435 DNP786428:DNP786435 DDT786428:DDT786435 CTX786428:CTX786435 CKB786428:CKB786435 CAF786428:CAF786435 BQJ786428:BQJ786435 BGN786428:BGN786435 AWR786428:AWR786435 AMV786428:AMV786435 ACZ786428:ACZ786435 TD786428:TD786435 JH786428:JH786435 L786428:L786435 WVT720892:WVT720899 WLX720892:WLX720899 WCB720892:WCB720899 VSF720892:VSF720899 VIJ720892:VIJ720899 UYN720892:UYN720899 UOR720892:UOR720899 UEV720892:UEV720899 TUZ720892:TUZ720899 TLD720892:TLD720899 TBH720892:TBH720899 SRL720892:SRL720899 SHP720892:SHP720899 RXT720892:RXT720899 RNX720892:RNX720899 REB720892:REB720899 QUF720892:QUF720899 QKJ720892:QKJ720899 QAN720892:QAN720899 PQR720892:PQR720899 PGV720892:PGV720899 OWZ720892:OWZ720899 OND720892:OND720899 ODH720892:ODH720899 NTL720892:NTL720899 NJP720892:NJP720899 MZT720892:MZT720899 MPX720892:MPX720899 MGB720892:MGB720899 LWF720892:LWF720899 LMJ720892:LMJ720899 LCN720892:LCN720899 KSR720892:KSR720899 KIV720892:KIV720899 JYZ720892:JYZ720899 JPD720892:JPD720899 JFH720892:JFH720899 IVL720892:IVL720899 ILP720892:ILP720899 IBT720892:IBT720899 HRX720892:HRX720899 HIB720892:HIB720899 GYF720892:GYF720899 GOJ720892:GOJ720899 GEN720892:GEN720899 FUR720892:FUR720899 FKV720892:FKV720899 FAZ720892:FAZ720899 ERD720892:ERD720899 EHH720892:EHH720899 DXL720892:DXL720899 DNP720892:DNP720899 DDT720892:DDT720899 CTX720892:CTX720899 CKB720892:CKB720899 CAF720892:CAF720899 BQJ720892:BQJ720899 BGN720892:BGN720899 AWR720892:AWR720899 AMV720892:AMV720899 ACZ720892:ACZ720899 TD720892:TD720899 JH720892:JH720899 L720892:L720899 WVT655356:WVT655363 WLX655356:WLX655363 WCB655356:WCB655363 VSF655356:VSF655363 VIJ655356:VIJ655363 UYN655356:UYN655363 UOR655356:UOR655363 UEV655356:UEV655363 TUZ655356:TUZ655363 TLD655356:TLD655363 TBH655356:TBH655363 SRL655356:SRL655363 SHP655356:SHP655363 RXT655356:RXT655363 RNX655356:RNX655363 REB655356:REB655363 QUF655356:QUF655363 QKJ655356:QKJ655363 QAN655356:QAN655363 PQR655356:PQR655363 PGV655356:PGV655363 OWZ655356:OWZ655363 OND655356:OND655363 ODH655356:ODH655363 NTL655356:NTL655363 NJP655356:NJP655363 MZT655356:MZT655363 MPX655356:MPX655363 MGB655356:MGB655363 LWF655356:LWF655363 LMJ655356:LMJ655363 LCN655356:LCN655363 KSR655356:KSR655363 KIV655356:KIV655363 JYZ655356:JYZ655363 JPD655356:JPD655363 JFH655356:JFH655363 IVL655356:IVL655363 ILP655356:ILP655363 IBT655356:IBT655363 HRX655356:HRX655363 HIB655356:HIB655363 GYF655356:GYF655363 GOJ655356:GOJ655363 GEN655356:GEN655363 FUR655356:FUR655363 FKV655356:FKV655363 FAZ655356:FAZ655363 ERD655356:ERD655363 EHH655356:EHH655363 DXL655356:DXL655363 DNP655356:DNP655363 DDT655356:DDT655363 CTX655356:CTX655363 CKB655356:CKB655363 CAF655356:CAF655363 BQJ655356:BQJ655363 BGN655356:BGN655363 AWR655356:AWR655363 AMV655356:AMV655363 ACZ655356:ACZ655363 TD655356:TD655363 JH655356:JH655363 L655356:L655363 WVT589820:WVT589827 WLX589820:WLX589827 WCB589820:WCB589827 VSF589820:VSF589827 VIJ589820:VIJ589827 UYN589820:UYN589827 UOR589820:UOR589827 UEV589820:UEV589827 TUZ589820:TUZ589827 TLD589820:TLD589827 TBH589820:TBH589827 SRL589820:SRL589827 SHP589820:SHP589827 RXT589820:RXT589827 RNX589820:RNX589827 REB589820:REB589827 QUF589820:QUF589827 QKJ589820:QKJ589827 QAN589820:QAN589827 PQR589820:PQR589827 PGV589820:PGV589827 OWZ589820:OWZ589827 OND589820:OND589827 ODH589820:ODH589827 NTL589820:NTL589827 NJP589820:NJP589827 MZT589820:MZT589827 MPX589820:MPX589827 MGB589820:MGB589827 LWF589820:LWF589827 LMJ589820:LMJ589827 LCN589820:LCN589827 KSR589820:KSR589827 KIV589820:KIV589827 JYZ589820:JYZ589827 JPD589820:JPD589827 JFH589820:JFH589827 IVL589820:IVL589827 ILP589820:ILP589827 IBT589820:IBT589827 HRX589820:HRX589827 HIB589820:HIB589827 GYF589820:GYF589827 GOJ589820:GOJ589827 GEN589820:GEN589827 FUR589820:FUR589827 FKV589820:FKV589827 FAZ589820:FAZ589827 ERD589820:ERD589827 EHH589820:EHH589827 DXL589820:DXL589827 DNP589820:DNP589827 DDT589820:DDT589827 CTX589820:CTX589827 CKB589820:CKB589827 CAF589820:CAF589827 BQJ589820:BQJ589827 BGN589820:BGN589827 AWR589820:AWR589827 AMV589820:AMV589827 ACZ589820:ACZ589827 TD589820:TD589827 JH589820:JH589827 L589820:L589827 WVT524284:WVT524291 WLX524284:WLX524291 WCB524284:WCB524291 VSF524284:VSF524291 VIJ524284:VIJ524291 UYN524284:UYN524291 UOR524284:UOR524291 UEV524284:UEV524291 TUZ524284:TUZ524291 TLD524284:TLD524291 TBH524284:TBH524291 SRL524284:SRL524291 SHP524284:SHP524291 RXT524284:RXT524291 RNX524284:RNX524291 REB524284:REB524291 QUF524284:QUF524291 QKJ524284:QKJ524291 QAN524284:QAN524291 PQR524284:PQR524291 PGV524284:PGV524291 OWZ524284:OWZ524291 OND524284:OND524291 ODH524284:ODH524291 NTL524284:NTL524291 NJP524284:NJP524291 MZT524284:MZT524291 MPX524284:MPX524291 MGB524284:MGB524291 LWF524284:LWF524291 LMJ524284:LMJ524291 LCN524284:LCN524291 KSR524284:KSR524291 KIV524284:KIV524291 JYZ524284:JYZ524291 JPD524284:JPD524291 JFH524284:JFH524291 IVL524284:IVL524291 ILP524284:ILP524291 IBT524284:IBT524291 HRX524284:HRX524291 HIB524284:HIB524291 GYF524284:GYF524291 GOJ524284:GOJ524291 GEN524284:GEN524291 FUR524284:FUR524291 FKV524284:FKV524291 FAZ524284:FAZ524291 ERD524284:ERD524291 EHH524284:EHH524291 DXL524284:DXL524291 DNP524284:DNP524291 DDT524284:DDT524291 CTX524284:CTX524291 CKB524284:CKB524291 CAF524284:CAF524291 BQJ524284:BQJ524291 BGN524284:BGN524291 AWR524284:AWR524291 AMV524284:AMV524291 ACZ524284:ACZ524291 TD524284:TD524291 JH524284:JH524291 L524284:L524291 WVT458748:WVT458755 WLX458748:WLX458755 WCB458748:WCB458755 VSF458748:VSF458755 VIJ458748:VIJ458755 UYN458748:UYN458755 UOR458748:UOR458755 UEV458748:UEV458755 TUZ458748:TUZ458755 TLD458748:TLD458755 TBH458748:TBH458755 SRL458748:SRL458755 SHP458748:SHP458755 RXT458748:RXT458755 RNX458748:RNX458755 REB458748:REB458755 QUF458748:QUF458755 QKJ458748:QKJ458755 QAN458748:QAN458755 PQR458748:PQR458755 PGV458748:PGV458755 OWZ458748:OWZ458755 OND458748:OND458755 ODH458748:ODH458755 NTL458748:NTL458755 NJP458748:NJP458755 MZT458748:MZT458755 MPX458748:MPX458755 MGB458748:MGB458755 LWF458748:LWF458755 LMJ458748:LMJ458755 LCN458748:LCN458755 KSR458748:KSR458755 KIV458748:KIV458755 JYZ458748:JYZ458755 JPD458748:JPD458755 JFH458748:JFH458755 IVL458748:IVL458755 ILP458748:ILP458755 IBT458748:IBT458755 HRX458748:HRX458755 HIB458748:HIB458755 GYF458748:GYF458755 GOJ458748:GOJ458755 GEN458748:GEN458755 FUR458748:FUR458755 FKV458748:FKV458755 FAZ458748:FAZ458755 ERD458748:ERD458755 EHH458748:EHH458755 DXL458748:DXL458755 DNP458748:DNP458755 DDT458748:DDT458755 CTX458748:CTX458755 CKB458748:CKB458755 CAF458748:CAF458755 BQJ458748:BQJ458755 BGN458748:BGN458755 AWR458748:AWR458755 AMV458748:AMV458755 ACZ458748:ACZ458755 TD458748:TD458755 JH458748:JH458755 L458748:L458755 WVT393212:WVT393219 WLX393212:WLX393219 WCB393212:WCB393219 VSF393212:VSF393219 VIJ393212:VIJ393219 UYN393212:UYN393219 UOR393212:UOR393219 UEV393212:UEV393219 TUZ393212:TUZ393219 TLD393212:TLD393219 TBH393212:TBH393219 SRL393212:SRL393219 SHP393212:SHP393219 RXT393212:RXT393219 RNX393212:RNX393219 REB393212:REB393219 QUF393212:QUF393219 QKJ393212:QKJ393219 QAN393212:QAN393219 PQR393212:PQR393219 PGV393212:PGV393219 OWZ393212:OWZ393219 OND393212:OND393219 ODH393212:ODH393219 NTL393212:NTL393219 NJP393212:NJP393219 MZT393212:MZT393219 MPX393212:MPX393219 MGB393212:MGB393219 LWF393212:LWF393219 LMJ393212:LMJ393219 LCN393212:LCN393219 KSR393212:KSR393219 KIV393212:KIV393219 JYZ393212:JYZ393219 JPD393212:JPD393219 JFH393212:JFH393219 IVL393212:IVL393219 ILP393212:ILP393219 IBT393212:IBT393219 HRX393212:HRX393219 HIB393212:HIB393219 GYF393212:GYF393219 GOJ393212:GOJ393219 GEN393212:GEN393219 FUR393212:FUR393219 FKV393212:FKV393219 FAZ393212:FAZ393219 ERD393212:ERD393219 EHH393212:EHH393219 DXL393212:DXL393219 DNP393212:DNP393219 DDT393212:DDT393219 CTX393212:CTX393219 CKB393212:CKB393219 CAF393212:CAF393219 BQJ393212:BQJ393219 BGN393212:BGN393219 AWR393212:AWR393219 AMV393212:AMV393219 ACZ393212:ACZ393219 TD393212:TD393219 JH393212:JH393219 L393212:L393219 WVT327676:WVT327683 WLX327676:WLX327683 WCB327676:WCB327683 VSF327676:VSF327683 VIJ327676:VIJ327683 UYN327676:UYN327683 UOR327676:UOR327683 UEV327676:UEV327683 TUZ327676:TUZ327683 TLD327676:TLD327683 TBH327676:TBH327683 SRL327676:SRL327683 SHP327676:SHP327683 RXT327676:RXT327683 RNX327676:RNX327683 REB327676:REB327683 QUF327676:QUF327683 QKJ327676:QKJ327683 QAN327676:QAN327683 PQR327676:PQR327683 PGV327676:PGV327683 OWZ327676:OWZ327683 OND327676:OND327683 ODH327676:ODH327683 NTL327676:NTL327683 NJP327676:NJP327683 MZT327676:MZT327683 MPX327676:MPX327683 MGB327676:MGB327683 LWF327676:LWF327683 LMJ327676:LMJ327683 LCN327676:LCN327683 KSR327676:KSR327683 KIV327676:KIV327683 JYZ327676:JYZ327683 JPD327676:JPD327683 JFH327676:JFH327683 IVL327676:IVL327683 ILP327676:ILP327683 IBT327676:IBT327683 HRX327676:HRX327683 HIB327676:HIB327683 GYF327676:GYF327683 GOJ327676:GOJ327683 GEN327676:GEN327683 FUR327676:FUR327683 FKV327676:FKV327683 FAZ327676:FAZ327683 ERD327676:ERD327683 EHH327676:EHH327683 DXL327676:DXL327683 DNP327676:DNP327683 DDT327676:DDT327683 CTX327676:CTX327683 CKB327676:CKB327683 CAF327676:CAF327683 BQJ327676:BQJ327683 BGN327676:BGN327683 AWR327676:AWR327683 AMV327676:AMV327683 ACZ327676:ACZ327683 TD327676:TD327683 JH327676:JH327683 L327676:L327683 WVT262140:WVT262147 WLX262140:WLX262147 WCB262140:WCB262147 VSF262140:VSF262147 VIJ262140:VIJ262147 UYN262140:UYN262147 UOR262140:UOR262147 UEV262140:UEV262147 TUZ262140:TUZ262147 TLD262140:TLD262147 TBH262140:TBH262147 SRL262140:SRL262147 SHP262140:SHP262147 RXT262140:RXT262147 RNX262140:RNX262147 REB262140:REB262147 QUF262140:QUF262147 QKJ262140:QKJ262147 QAN262140:QAN262147 PQR262140:PQR262147 PGV262140:PGV262147 OWZ262140:OWZ262147 OND262140:OND262147 ODH262140:ODH262147 NTL262140:NTL262147 NJP262140:NJP262147 MZT262140:MZT262147 MPX262140:MPX262147 MGB262140:MGB262147 LWF262140:LWF262147 LMJ262140:LMJ262147 LCN262140:LCN262147 KSR262140:KSR262147 KIV262140:KIV262147 JYZ262140:JYZ262147 JPD262140:JPD262147 JFH262140:JFH262147 IVL262140:IVL262147 ILP262140:ILP262147 IBT262140:IBT262147 HRX262140:HRX262147 HIB262140:HIB262147 GYF262140:GYF262147 GOJ262140:GOJ262147 GEN262140:GEN262147 FUR262140:FUR262147 FKV262140:FKV262147 FAZ262140:FAZ262147 ERD262140:ERD262147 EHH262140:EHH262147 DXL262140:DXL262147 DNP262140:DNP262147 DDT262140:DDT262147 CTX262140:CTX262147 CKB262140:CKB262147 CAF262140:CAF262147 BQJ262140:BQJ262147 BGN262140:BGN262147 AWR262140:AWR262147 AMV262140:AMV262147 ACZ262140:ACZ262147 TD262140:TD262147 JH262140:JH262147 L262140:L262147 WVT196604:WVT196611 WLX196604:WLX196611 WCB196604:WCB196611 VSF196604:VSF196611 VIJ196604:VIJ196611 UYN196604:UYN196611 UOR196604:UOR196611 UEV196604:UEV196611 TUZ196604:TUZ196611 TLD196604:TLD196611 TBH196604:TBH196611 SRL196604:SRL196611 SHP196604:SHP196611 RXT196604:RXT196611 RNX196604:RNX196611 REB196604:REB196611 QUF196604:QUF196611 QKJ196604:QKJ196611 QAN196604:QAN196611 PQR196604:PQR196611 PGV196604:PGV196611 OWZ196604:OWZ196611 OND196604:OND196611 ODH196604:ODH196611 NTL196604:NTL196611 NJP196604:NJP196611 MZT196604:MZT196611 MPX196604:MPX196611 MGB196604:MGB196611 LWF196604:LWF196611 LMJ196604:LMJ196611 LCN196604:LCN196611 KSR196604:KSR196611 KIV196604:KIV196611 JYZ196604:JYZ196611 JPD196604:JPD196611 JFH196604:JFH196611 IVL196604:IVL196611 ILP196604:ILP196611 IBT196604:IBT196611 HRX196604:HRX196611 HIB196604:HIB196611 GYF196604:GYF196611 GOJ196604:GOJ196611 GEN196604:GEN196611 FUR196604:FUR196611 FKV196604:FKV196611 FAZ196604:FAZ196611 ERD196604:ERD196611 EHH196604:EHH196611 DXL196604:DXL196611 DNP196604:DNP196611 DDT196604:DDT196611 CTX196604:CTX196611 CKB196604:CKB196611 CAF196604:CAF196611 BQJ196604:BQJ196611 BGN196604:BGN196611 AWR196604:AWR196611 AMV196604:AMV196611 ACZ196604:ACZ196611 TD196604:TD196611 JH196604:JH196611 L196604:L196611 WVT131068:WVT131075 WLX131068:WLX131075 WCB131068:WCB131075 VSF131068:VSF131075 VIJ131068:VIJ131075 UYN131068:UYN131075 UOR131068:UOR131075 UEV131068:UEV131075 TUZ131068:TUZ131075 TLD131068:TLD131075 TBH131068:TBH131075 SRL131068:SRL131075 SHP131068:SHP131075 RXT131068:RXT131075 RNX131068:RNX131075 REB131068:REB131075 QUF131068:QUF131075 QKJ131068:QKJ131075 QAN131068:QAN131075 PQR131068:PQR131075 PGV131068:PGV131075 OWZ131068:OWZ131075 OND131068:OND131075 ODH131068:ODH131075 NTL131068:NTL131075 NJP131068:NJP131075 MZT131068:MZT131075 MPX131068:MPX131075 MGB131068:MGB131075 LWF131068:LWF131075 LMJ131068:LMJ131075 LCN131068:LCN131075 KSR131068:KSR131075 KIV131068:KIV131075 JYZ131068:JYZ131075 JPD131068:JPD131075 JFH131068:JFH131075 IVL131068:IVL131075 ILP131068:ILP131075 IBT131068:IBT131075 HRX131068:HRX131075 HIB131068:HIB131075 GYF131068:GYF131075 GOJ131068:GOJ131075 GEN131068:GEN131075 FUR131068:FUR131075 FKV131068:FKV131075 FAZ131068:FAZ131075 ERD131068:ERD131075 EHH131068:EHH131075 DXL131068:DXL131075 DNP131068:DNP131075 DDT131068:DDT131075 CTX131068:CTX131075 CKB131068:CKB131075 CAF131068:CAF131075 BQJ131068:BQJ131075 BGN131068:BGN131075 AWR131068:AWR131075 AMV131068:AMV131075 ACZ131068:ACZ131075 TD131068:TD131075 JH131068:JH131075 L131068:L131075 WVT65532:WVT65539 WLX65532:WLX65539 WCB65532:WCB65539 VSF65532:VSF65539 VIJ65532:VIJ65539 UYN65532:UYN65539 UOR65532:UOR65539 UEV65532:UEV65539 TUZ65532:TUZ65539 TLD65532:TLD65539 TBH65532:TBH65539 SRL65532:SRL65539 SHP65532:SHP65539 RXT65532:RXT65539 RNX65532:RNX65539 REB65532:REB65539 QUF65532:QUF65539 QKJ65532:QKJ65539 QAN65532:QAN65539 PQR65532:PQR65539 PGV65532:PGV65539 OWZ65532:OWZ65539 OND65532:OND65539 ODH65532:ODH65539 NTL65532:NTL65539 NJP65532:NJP65539 MZT65532:MZT65539 MPX65532:MPX65539 MGB65532:MGB65539 LWF65532:LWF65539 LMJ65532:LMJ65539 LCN65532:LCN65539 KSR65532:KSR65539 KIV65532:KIV65539 JYZ65532:JYZ65539 JPD65532:JPD65539 JFH65532:JFH65539 IVL65532:IVL65539 ILP65532:ILP65539 IBT65532:IBT65539 HRX65532:HRX65539 HIB65532:HIB65539 GYF65532:GYF65539 GOJ65532:GOJ65539 GEN65532:GEN65539 FUR65532:FUR65539 FKV65532:FKV65539 FAZ65532:FAZ65539 ERD65532:ERD65539 EHH65532:EHH65539 DXL65532:DXL65539 DNP65532:DNP65539 DDT65532:DDT65539 CTX65532:CTX65539 CKB65532:CKB65539 CAF65532:CAF65539 BQJ65532:BQJ65539 BGN65532:BGN65539 AWR65532:AWR65539 AMV65532:AMV65539 ACZ65532:ACZ65539 TD65532:TD65539 JH65532:JH65539 L65532:L65539 WVT35:WVT37 WLX35:WLX37 WCB35:WCB37 VSF35:VSF37 VIJ35:VIJ37 UYN35:UYN37 UOR35:UOR37 UEV35:UEV37 TUZ35:TUZ37 TLD35:TLD37 TBH35:TBH37 SRL35:SRL37 SHP35:SHP37 RXT35:RXT37 RNX35:RNX37 REB35:REB37 QUF35:QUF37 QKJ35:QKJ37 QAN35:QAN37 PQR35:PQR37 PGV35:PGV37 OWZ35:OWZ37 OND35:OND37 ODH35:ODH37 NTL35:NTL37 NJP35:NJP37 MZT35:MZT37 MPX35:MPX37 MGB35:MGB37 LWF35:LWF37 LMJ35:LMJ37 LCN35:LCN37 KSR35:KSR37 KIV35:KIV37 JYZ35:JYZ37 JPD35:JPD37 JFH35:JFH37 IVL35:IVL37 ILP35:ILP37 IBT35:IBT37 HRX35:HRX37 HIB35:HIB37 GYF35:GYF37 GOJ35:GOJ37 GEN35:GEN37 FUR35:FUR37 FKV35:FKV37 FAZ35:FAZ37 ERD35:ERD37 EHH35:EHH37 DXL35:DXL37 DNP35:DNP37 DDT35:DDT37 CTX35:CTX37 CKB35:CKB37 CAF35:CAF37 BQJ35:BQJ37 BGN35:BGN37 AWR35:AWR37 AMV35:AMV37 ACZ35:ACZ37 TD35:TD37 JH35:JH37 L35:L38 WVT983050:WVT983088 WLX983050:WLX983088 WCB983050:WCB983088 VSF983050:VSF983088 VIJ983050:VIJ983088 UYN983050:UYN983088 UOR983050:UOR983088 UEV983050:UEV983088 TUZ983050:TUZ983088 TLD983050:TLD983088 TBH983050:TBH983088 SRL983050:SRL983088 SHP983050:SHP983088 RXT983050:RXT983088 RNX983050:RNX983088 REB983050:REB983088 QUF983050:QUF983088 QKJ983050:QKJ983088 QAN983050:QAN983088 PQR983050:PQR983088 PGV983050:PGV983088 OWZ983050:OWZ983088 OND983050:OND983088 ODH983050:ODH983088 NTL983050:NTL983088 NJP983050:NJP983088 MZT983050:MZT983088 MPX983050:MPX983088 MGB983050:MGB983088 LWF983050:LWF983088 LMJ983050:LMJ983088 LCN983050:LCN983088 KSR983050:KSR983088 KIV983050:KIV983088 JYZ983050:JYZ983088 JPD983050:JPD983088 JFH983050:JFH983088 IVL983050:IVL983088 ILP983050:ILP983088 IBT983050:IBT983088 HRX983050:HRX983088 HIB983050:HIB983088 GYF983050:GYF983088 GOJ983050:GOJ983088 GEN983050:GEN983088 FUR983050:FUR983088 FKV983050:FKV983088 FAZ983050:FAZ983088 ERD983050:ERD983088 EHH983050:EHH983088 DXL983050:DXL983088 DNP983050:DNP983088 DDT983050:DDT983088 CTX983050:CTX983088 CKB983050:CKB983088 CAF983050:CAF983088 BQJ983050:BQJ983088 BGN983050:BGN983088 AWR983050:AWR983088 AMV983050:AMV983088 ACZ983050:ACZ983088 TD983050:TD983088 JH983050:JH983088 L983050:L983088 WVT917514:WVT917552 WLX917514:WLX917552 WCB917514:WCB917552 VSF917514:VSF917552 VIJ917514:VIJ917552 UYN917514:UYN917552 UOR917514:UOR917552 UEV917514:UEV917552 TUZ917514:TUZ917552 TLD917514:TLD917552 TBH917514:TBH917552 SRL917514:SRL917552 SHP917514:SHP917552 RXT917514:RXT917552 RNX917514:RNX917552 REB917514:REB917552 QUF917514:QUF917552 QKJ917514:QKJ917552 QAN917514:QAN917552 PQR917514:PQR917552 PGV917514:PGV917552 OWZ917514:OWZ917552 OND917514:OND917552 ODH917514:ODH917552 NTL917514:NTL917552 NJP917514:NJP917552 MZT917514:MZT917552 MPX917514:MPX917552 MGB917514:MGB917552 LWF917514:LWF917552 LMJ917514:LMJ917552 LCN917514:LCN917552 KSR917514:KSR917552 KIV917514:KIV917552 JYZ917514:JYZ917552 JPD917514:JPD917552 JFH917514:JFH917552 IVL917514:IVL917552 ILP917514:ILP917552 IBT917514:IBT917552 HRX917514:HRX917552 HIB917514:HIB917552 GYF917514:GYF917552 GOJ917514:GOJ917552 GEN917514:GEN917552 FUR917514:FUR917552 FKV917514:FKV917552 FAZ917514:FAZ917552 ERD917514:ERD917552 EHH917514:EHH917552 DXL917514:DXL917552 DNP917514:DNP917552 DDT917514:DDT917552 CTX917514:CTX917552 CKB917514:CKB917552 CAF917514:CAF917552 BQJ917514:BQJ917552 BGN917514:BGN917552 AWR917514:AWR917552 AMV917514:AMV917552 ACZ917514:ACZ917552 TD917514:TD917552 JH917514:JH917552 L917514:L917552 WVT851978:WVT852016 WLX851978:WLX852016 WCB851978:WCB852016 VSF851978:VSF852016 VIJ851978:VIJ852016 UYN851978:UYN852016 UOR851978:UOR852016 UEV851978:UEV852016 TUZ851978:TUZ852016 TLD851978:TLD852016 TBH851978:TBH852016 SRL851978:SRL852016 SHP851978:SHP852016 RXT851978:RXT852016 RNX851978:RNX852016 REB851978:REB852016 QUF851978:QUF852016 QKJ851978:QKJ852016 QAN851978:QAN852016 PQR851978:PQR852016 PGV851978:PGV852016 OWZ851978:OWZ852016 OND851978:OND852016 ODH851978:ODH852016 NTL851978:NTL852016 NJP851978:NJP852016 MZT851978:MZT852016 MPX851978:MPX852016 MGB851978:MGB852016 LWF851978:LWF852016 LMJ851978:LMJ852016 LCN851978:LCN852016 KSR851978:KSR852016 KIV851978:KIV852016 JYZ851978:JYZ852016 JPD851978:JPD852016 JFH851978:JFH852016 IVL851978:IVL852016 ILP851978:ILP852016 IBT851978:IBT852016 HRX851978:HRX852016 HIB851978:HIB852016 GYF851978:GYF852016 GOJ851978:GOJ852016 GEN851978:GEN852016 FUR851978:FUR852016 FKV851978:FKV852016 FAZ851978:FAZ852016 ERD851978:ERD852016 EHH851978:EHH852016 DXL851978:DXL852016 DNP851978:DNP852016 DDT851978:DDT852016 CTX851978:CTX852016 CKB851978:CKB852016 CAF851978:CAF852016 BQJ851978:BQJ852016 BGN851978:BGN852016 AWR851978:AWR852016 AMV851978:AMV852016 ACZ851978:ACZ852016 TD851978:TD852016 JH851978:JH852016 L851978:L852016 WVT786442:WVT786480 WLX786442:WLX786480 WCB786442:WCB786480 VSF786442:VSF786480 VIJ786442:VIJ786480 UYN786442:UYN786480 UOR786442:UOR786480 UEV786442:UEV786480 TUZ786442:TUZ786480 TLD786442:TLD786480 TBH786442:TBH786480 SRL786442:SRL786480 SHP786442:SHP786480 RXT786442:RXT786480 RNX786442:RNX786480 REB786442:REB786480 QUF786442:QUF786480 QKJ786442:QKJ786480 QAN786442:QAN786480 PQR786442:PQR786480 PGV786442:PGV786480 OWZ786442:OWZ786480 OND786442:OND786480 ODH786442:ODH786480 NTL786442:NTL786480 NJP786442:NJP786480 MZT786442:MZT786480 MPX786442:MPX786480 MGB786442:MGB786480 LWF786442:LWF786480 LMJ786442:LMJ786480 LCN786442:LCN786480 KSR786442:KSR786480 KIV786442:KIV786480 JYZ786442:JYZ786480 JPD786442:JPD786480 JFH786442:JFH786480 IVL786442:IVL786480 ILP786442:ILP786480 IBT786442:IBT786480 HRX786442:HRX786480 HIB786442:HIB786480 GYF786442:GYF786480 GOJ786442:GOJ786480 GEN786442:GEN786480 FUR786442:FUR786480 FKV786442:FKV786480 FAZ786442:FAZ786480 ERD786442:ERD786480 EHH786442:EHH786480 DXL786442:DXL786480 DNP786442:DNP786480 DDT786442:DDT786480 CTX786442:CTX786480 CKB786442:CKB786480 CAF786442:CAF786480 BQJ786442:BQJ786480 BGN786442:BGN786480 AWR786442:AWR786480 AMV786442:AMV786480 ACZ786442:ACZ786480 TD786442:TD786480 JH786442:JH786480 L786442:L786480 WVT720906:WVT720944 WLX720906:WLX720944 WCB720906:WCB720944 VSF720906:VSF720944 VIJ720906:VIJ720944 UYN720906:UYN720944 UOR720906:UOR720944 UEV720906:UEV720944 TUZ720906:TUZ720944 TLD720906:TLD720944 TBH720906:TBH720944 SRL720906:SRL720944 SHP720906:SHP720944 RXT720906:RXT720944 RNX720906:RNX720944 REB720906:REB720944 QUF720906:QUF720944 QKJ720906:QKJ720944 QAN720906:QAN720944 PQR720906:PQR720944 PGV720906:PGV720944 OWZ720906:OWZ720944 OND720906:OND720944 ODH720906:ODH720944 NTL720906:NTL720944 NJP720906:NJP720944 MZT720906:MZT720944 MPX720906:MPX720944 MGB720906:MGB720944 LWF720906:LWF720944 LMJ720906:LMJ720944 LCN720906:LCN720944 KSR720906:KSR720944 KIV720906:KIV720944 JYZ720906:JYZ720944 JPD720906:JPD720944 JFH720906:JFH720944 IVL720906:IVL720944 ILP720906:ILP720944 IBT720906:IBT720944 HRX720906:HRX720944 HIB720906:HIB720944 GYF720906:GYF720944 GOJ720906:GOJ720944 GEN720906:GEN720944 FUR720906:FUR720944 FKV720906:FKV720944 FAZ720906:FAZ720944 ERD720906:ERD720944 EHH720906:EHH720944 DXL720906:DXL720944 DNP720906:DNP720944 DDT720906:DDT720944 CTX720906:CTX720944 CKB720906:CKB720944 CAF720906:CAF720944 BQJ720906:BQJ720944 BGN720906:BGN720944 AWR720906:AWR720944 AMV720906:AMV720944 ACZ720906:ACZ720944 TD720906:TD720944 JH720906:JH720944 L720906:L720944 WVT655370:WVT655408 WLX655370:WLX655408 WCB655370:WCB655408 VSF655370:VSF655408 VIJ655370:VIJ655408 UYN655370:UYN655408 UOR655370:UOR655408 UEV655370:UEV655408 TUZ655370:TUZ655408 TLD655370:TLD655408 TBH655370:TBH655408 SRL655370:SRL655408 SHP655370:SHP655408 RXT655370:RXT655408 RNX655370:RNX655408 REB655370:REB655408 QUF655370:QUF655408 QKJ655370:QKJ655408 QAN655370:QAN655408 PQR655370:PQR655408 PGV655370:PGV655408 OWZ655370:OWZ655408 OND655370:OND655408 ODH655370:ODH655408 NTL655370:NTL655408 NJP655370:NJP655408 MZT655370:MZT655408 MPX655370:MPX655408 MGB655370:MGB655408 LWF655370:LWF655408 LMJ655370:LMJ655408 LCN655370:LCN655408 KSR655370:KSR655408 KIV655370:KIV655408 JYZ655370:JYZ655408 JPD655370:JPD655408 JFH655370:JFH655408 IVL655370:IVL655408 ILP655370:ILP655408 IBT655370:IBT655408 HRX655370:HRX655408 HIB655370:HIB655408 GYF655370:GYF655408 GOJ655370:GOJ655408 GEN655370:GEN655408 FUR655370:FUR655408 FKV655370:FKV655408 FAZ655370:FAZ655408 ERD655370:ERD655408 EHH655370:EHH655408 DXL655370:DXL655408 DNP655370:DNP655408 DDT655370:DDT655408 CTX655370:CTX655408 CKB655370:CKB655408 CAF655370:CAF655408 BQJ655370:BQJ655408 BGN655370:BGN655408 AWR655370:AWR655408 AMV655370:AMV655408 ACZ655370:ACZ655408 TD655370:TD655408 JH655370:JH655408 L655370:L655408 WVT589834:WVT589872 WLX589834:WLX589872 WCB589834:WCB589872 VSF589834:VSF589872 VIJ589834:VIJ589872 UYN589834:UYN589872 UOR589834:UOR589872 UEV589834:UEV589872 TUZ589834:TUZ589872 TLD589834:TLD589872 TBH589834:TBH589872 SRL589834:SRL589872 SHP589834:SHP589872 RXT589834:RXT589872 RNX589834:RNX589872 REB589834:REB589872 QUF589834:QUF589872 QKJ589834:QKJ589872 QAN589834:QAN589872 PQR589834:PQR589872 PGV589834:PGV589872 OWZ589834:OWZ589872 OND589834:OND589872 ODH589834:ODH589872 NTL589834:NTL589872 NJP589834:NJP589872 MZT589834:MZT589872 MPX589834:MPX589872 MGB589834:MGB589872 LWF589834:LWF589872 LMJ589834:LMJ589872 LCN589834:LCN589872 KSR589834:KSR589872 KIV589834:KIV589872 JYZ589834:JYZ589872 JPD589834:JPD589872 JFH589834:JFH589872 IVL589834:IVL589872 ILP589834:ILP589872 IBT589834:IBT589872 HRX589834:HRX589872 HIB589834:HIB589872 GYF589834:GYF589872 GOJ589834:GOJ589872 GEN589834:GEN589872 FUR589834:FUR589872 FKV589834:FKV589872 FAZ589834:FAZ589872 ERD589834:ERD589872 EHH589834:EHH589872 DXL589834:DXL589872 DNP589834:DNP589872 DDT589834:DDT589872 CTX589834:CTX589872 CKB589834:CKB589872 CAF589834:CAF589872 BQJ589834:BQJ589872 BGN589834:BGN589872 AWR589834:AWR589872 AMV589834:AMV589872 ACZ589834:ACZ589872 TD589834:TD589872 JH589834:JH589872 L589834:L589872 WVT524298:WVT524336 WLX524298:WLX524336 WCB524298:WCB524336 VSF524298:VSF524336 VIJ524298:VIJ524336 UYN524298:UYN524336 UOR524298:UOR524336 UEV524298:UEV524336 TUZ524298:TUZ524336 TLD524298:TLD524336 TBH524298:TBH524336 SRL524298:SRL524336 SHP524298:SHP524336 RXT524298:RXT524336 RNX524298:RNX524336 REB524298:REB524336 QUF524298:QUF524336 QKJ524298:QKJ524336 QAN524298:QAN524336 PQR524298:PQR524336 PGV524298:PGV524336 OWZ524298:OWZ524336 OND524298:OND524336 ODH524298:ODH524336 NTL524298:NTL524336 NJP524298:NJP524336 MZT524298:MZT524336 MPX524298:MPX524336 MGB524298:MGB524336 LWF524298:LWF524336 LMJ524298:LMJ524336 LCN524298:LCN524336 KSR524298:KSR524336 KIV524298:KIV524336 JYZ524298:JYZ524336 JPD524298:JPD524336 JFH524298:JFH524336 IVL524298:IVL524336 ILP524298:ILP524336 IBT524298:IBT524336 HRX524298:HRX524336 HIB524298:HIB524336 GYF524298:GYF524336 GOJ524298:GOJ524336 GEN524298:GEN524336 FUR524298:FUR524336 FKV524298:FKV524336 FAZ524298:FAZ524336 ERD524298:ERD524336 EHH524298:EHH524336 DXL524298:DXL524336 DNP524298:DNP524336 DDT524298:DDT524336 CTX524298:CTX524336 CKB524298:CKB524336 CAF524298:CAF524336 BQJ524298:BQJ524336 BGN524298:BGN524336 AWR524298:AWR524336 AMV524298:AMV524336 ACZ524298:ACZ524336 TD524298:TD524336 JH524298:JH524336 L524298:L524336 WVT458762:WVT458800 WLX458762:WLX458800 WCB458762:WCB458800 VSF458762:VSF458800 VIJ458762:VIJ458800 UYN458762:UYN458800 UOR458762:UOR458800 UEV458762:UEV458800 TUZ458762:TUZ458800 TLD458762:TLD458800 TBH458762:TBH458800 SRL458762:SRL458800 SHP458762:SHP458800 RXT458762:RXT458800 RNX458762:RNX458800 REB458762:REB458800 QUF458762:QUF458800 QKJ458762:QKJ458800 QAN458762:QAN458800 PQR458762:PQR458800 PGV458762:PGV458800 OWZ458762:OWZ458800 OND458762:OND458800 ODH458762:ODH458800 NTL458762:NTL458800 NJP458762:NJP458800 MZT458762:MZT458800 MPX458762:MPX458800 MGB458762:MGB458800 LWF458762:LWF458800 LMJ458762:LMJ458800 LCN458762:LCN458800 KSR458762:KSR458800 KIV458762:KIV458800 JYZ458762:JYZ458800 JPD458762:JPD458800 JFH458762:JFH458800 IVL458762:IVL458800 ILP458762:ILP458800 IBT458762:IBT458800 HRX458762:HRX458800 HIB458762:HIB458800 GYF458762:GYF458800 GOJ458762:GOJ458800 GEN458762:GEN458800 FUR458762:FUR458800 FKV458762:FKV458800 FAZ458762:FAZ458800 ERD458762:ERD458800 EHH458762:EHH458800 DXL458762:DXL458800 DNP458762:DNP458800 DDT458762:DDT458800 CTX458762:CTX458800 CKB458762:CKB458800 CAF458762:CAF458800 BQJ458762:BQJ458800 BGN458762:BGN458800 AWR458762:AWR458800 AMV458762:AMV458800 ACZ458762:ACZ458800 TD458762:TD458800 JH458762:JH458800 L458762:L458800 WVT393226:WVT393264 WLX393226:WLX393264 WCB393226:WCB393264 VSF393226:VSF393264 VIJ393226:VIJ393264 UYN393226:UYN393264 UOR393226:UOR393264 UEV393226:UEV393264 TUZ393226:TUZ393264 TLD393226:TLD393264 TBH393226:TBH393264 SRL393226:SRL393264 SHP393226:SHP393264 RXT393226:RXT393264 RNX393226:RNX393264 REB393226:REB393264 QUF393226:QUF393264 QKJ393226:QKJ393264 QAN393226:QAN393264 PQR393226:PQR393264 PGV393226:PGV393264 OWZ393226:OWZ393264 OND393226:OND393264 ODH393226:ODH393264 NTL393226:NTL393264 NJP393226:NJP393264 MZT393226:MZT393264 MPX393226:MPX393264 MGB393226:MGB393264 LWF393226:LWF393264 LMJ393226:LMJ393264 LCN393226:LCN393264 KSR393226:KSR393264 KIV393226:KIV393264 JYZ393226:JYZ393264 JPD393226:JPD393264 JFH393226:JFH393264 IVL393226:IVL393264 ILP393226:ILP393264 IBT393226:IBT393264 HRX393226:HRX393264 HIB393226:HIB393264 GYF393226:GYF393264 GOJ393226:GOJ393264 GEN393226:GEN393264 FUR393226:FUR393264 FKV393226:FKV393264 FAZ393226:FAZ393264 ERD393226:ERD393264 EHH393226:EHH393264 DXL393226:DXL393264 DNP393226:DNP393264 DDT393226:DDT393264 CTX393226:CTX393264 CKB393226:CKB393264 CAF393226:CAF393264 BQJ393226:BQJ393264 BGN393226:BGN393264 AWR393226:AWR393264 AMV393226:AMV393264 ACZ393226:ACZ393264 TD393226:TD393264 JH393226:JH393264 L393226:L393264 WVT327690:WVT327728 WLX327690:WLX327728 WCB327690:WCB327728 VSF327690:VSF327728 VIJ327690:VIJ327728 UYN327690:UYN327728 UOR327690:UOR327728 UEV327690:UEV327728 TUZ327690:TUZ327728 TLD327690:TLD327728 TBH327690:TBH327728 SRL327690:SRL327728 SHP327690:SHP327728 RXT327690:RXT327728 RNX327690:RNX327728 REB327690:REB327728 QUF327690:QUF327728 QKJ327690:QKJ327728 QAN327690:QAN327728 PQR327690:PQR327728 PGV327690:PGV327728 OWZ327690:OWZ327728 OND327690:OND327728 ODH327690:ODH327728 NTL327690:NTL327728 NJP327690:NJP327728 MZT327690:MZT327728 MPX327690:MPX327728 MGB327690:MGB327728 LWF327690:LWF327728 LMJ327690:LMJ327728 LCN327690:LCN327728 KSR327690:KSR327728 KIV327690:KIV327728 JYZ327690:JYZ327728 JPD327690:JPD327728 JFH327690:JFH327728 IVL327690:IVL327728 ILP327690:ILP327728 IBT327690:IBT327728 HRX327690:HRX327728 HIB327690:HIB327728 GYF327690:GYF327728 GOJ327690:GOJ327728 GEN327690:GEN327728 FUR327690:FUR327728 FKV327690:FKV327728 FAZ327690:FAZ327728 ERD327690:ERD327728 EHH327690:EHH327728 DXL327690:DXL327728 DNP327690:DNP327728 DDT327690:DDT327728 CTX327690:CTX327728 CKB327690:CKB327728 CAF327690:CAF327728 BQJ327690:BQJ327728 BGN327690:BGN327728 AWR327690:AWR327728 AMV327690:AMV327728 ACZ327690:ACZ327728 TD327690:TD327728 JH327690:JH327728 L327690:L327728 WVT262154:WVT262192 WLX262154:WLX262192 WCB262154:WCB262192 VSF262154:VSF262192 VIJ262154:VIJ262192 UYN262154:UYN262192 UOR262154:UOR262192 UEV262154:UEV262192 TUZ262154:TUZ262192 TLD262154:TLD262192 TBH262154:TBH262192 SRL262154:SRL262192 SHP262154:SHP262192 RXT262154:RXT262192 RNX262154:RNX262192 REB262154:REB262192 QUF262154:QUF262192 QKJ262154:QKJ262192 QAN262154:QAN262192 PQR262154:PQR262192 PGV262154:PGV262192 OWZ262154:OWZ262192 OND262154:OND262192 ODH262154:ODH262192 NTL262154:NTL262192 NJP262154:NJP262192 MZT262154:MZT262192 MPX262154:MPX262192 MGB262154:MGB262192 LWF262154:LWF262192 LMJ262154:LMJ262192 LCN262154:LCN262192 KSR262154:KSR262192 KIV262154:KIV262192 JYZ262154:JYZ262192 JPD262154:JPD262192 JFH262154:JFH262192 IVL262154:IVL262192 ILP262154:ILP262192 IBT262154:IBT262192 HRX262154:HRX262192 HIB262154:HIB262192 GYF262154:GYF262192 GOJ262154:GOJ262192 GEN262154:GEN262192 FUR262154:FUR262192 FKV262154:FKV262192 FAZ262154:FAZ262192 ERD262154:ERD262192 EHH262154:EHH262192 DXL262154:DXL262192 DNP262154:DNP262192 DDT262154:DDT262192 CTX262154:CTX262192 CKB262154:CKB262192 CAF262154:CAF262192 BQJ262154:BQJ262192 BGN262154:BGN262192 AWR262154:AWR262192 AMV262154:AMV262192 ACZ262154:ACZ262192 TD262154:TD262192 JH262154:JH262192 L262154:L262192 WVT196618:WVT196656 WLX196618:WLX196656 WCB196618:WCB196656 VSF196618:VSF196656 VIJ196618:VIJ196656 UYN196618:UYN196656 UOR196618:UOR196656 UEV196618:UEV196656 TUZ196618:TUZ196656 TLD196618:TLD196656 TBH196618:TBH196656 SRL196618:SRL196656 SHP196618:SHP196656 RXT196618:RXT196656 RNX196618:RNX196656 REB196618:REB196656 QUF196618:QUF196656 QKJ196618:QKJ196656 QAN196618:QAN196656 PQR196618:PQR196656 PGV196618:PGV196656 OWZ196618:OWZ196656 OND196618:OND196656 ODH196618:ODH196656 NTL196618:NTL196656 NJP196618:NJP196656 MZT196618:MZT196656 MPX196618:MPX196656 MGB196618:MGB196656 LWF196618:LWF196656 LMJ196618:LMJ196656 LCN196618:LCN196656 KSR196618:KSR196656 KIV196618:KIV196656 JYZ196618:JYZ196656 JPD196618:JPD196656 JFH196618:JFH196656 IVL196618:IVL196656 ILP196618:ILP196656 IBT196618:IBT196656 HRX196618:HRX196656 HIB196618:HIB196656 GYF196618:GYF196656 GOJ196618:GOJ196656 GEN196618:GEN196656 FUR196618:FUR196656 FKV196618:FKV196656 FAZ196618:FAZ196656 ERD196618:ERD196656 EHH196618:EHH196656 DXL196618:DXL196656 DNP196618:DNP196656 DDT196618:DDT196656 CTX196618:CTX196656 CKB196618:CKB196656 CAF196618:CAF196656 BQJ196618:BQJ196656 BGN196618:BGN196656 AWR196618:AWR196656 AMV196618:AMV196656 ACZ196618:ACZ196656 TD196618:TD196656 JH196618:JH196656 L196618:L196656 WVT131082:WVT131120 WLX131082:WLX131120 WCB131082:WCB131120 VSF131082:VSF131120 VIJ131082:VIJ131120 UYN131082:UYN131120 UOR131082:UOR131120 UEV131082:UEV131120 TUZ131082:TUZ131120 TLD131082:TLD131120 TBH131082:TBH131120 SRL131082:SRL131120 SHP131082:SHP131120 RXT131082:RXT131120 RNX131082:RNX131120 REB131082:REB131120 QUF131082:QUF131120 QKJ131082:QKJ131120 QAN131082:QAN131120 PQR131082:PQR131120 PGV131082:PGV131120 OWZ131082:OWZ131120 OND131082:OND131120 ODH131082:ODH131120 NTL131082:NTL131120 NJP131082:NJP131120 MZT131082:MZT131120 MPX131082:MPX131120 MGB131082:MGB131120 LWF131082:LWF131120 LMJ131082:LMJ131120 LCN131082:LCN131120 KSR131082:KSR131120 KIV131082:KIV131120 JYZ131082:JYZ131120 JPD131082:JPD131120 JFH131082:JFH131120 IVL131082:IVL131120 ILP131082:ILP131120 IBT131082:IBT131120 HRX131082:HRX131120 HIB131082:HIB131120 GYF131082:GYF131120 GOJ131082:GOJ131120 GEN131082:GEN131120 FUR131082:FUR131120 FKV131082:FKV131120 FAZ131082:FAZ131120 ERD131082:ERD131120 EHH131082:EHH131120 DXL131082:DXL131120 DNP131082:DNP131120 DDT131082:DDT131120 CTX131082:CTX131120 CKB131082:CKB131120 CAF131082:CAF131120 BQJ131082:BQJ131120 BGN131082:BGN131120 AWR131082:AWR131120 AMV131082:AMV131120 ACZ131082:ACZ131120 TD131082:TD131120 JH131082:JH131120 L131082:L131120 WVT65546:WVT65584 WLX65546:WLX65584 WCB65546:WCB65584 VSF65546:VSF65584 VIJ65546:VIJ65584 UYN65546:UYN65584 UOR65546:UOR65584 UEV65546:UEV65584 TUZ65546:TUZ65584 TLD65546:TLD65584 TBH65546:TBH65584 SRL65546:SRL65584 SHP65546:SHP65584 RXT65546:RXT65584 RNX65546:RNX65584 REB65546:REB65584 QUF65546:QUF65584 QKJ65546:QKJ65584 QAN65546:QAN65584 PQR65546:PQR65584 PGV65546:PGV65584 OWZ65546:OWZ65584 OND65546:OND65584 ODH65546:ODH65584 NTL65546:NTL65584 NJP65546:NJP65584 MZT65546:MZT65584 MPX65546:MPX65584 MGB65546:MGB65584 LWF65546:LWF65584 LMJ65546:LMJ65584 LCN65546:LCN65584 KSR65546:KSR65584 KIV65546:KIV65584 JYZ65546:JYZ65584 JPD65546:JPD65584 JFH65546:JFH65584 IVL65546:IVL65584 ILP65546:ILP65584 IBT65546:IBT65584 HRX65546:HRX65584 HIB65546:HIB65584 GYF65546:GYF65584 GOJ65546:GOJ65584 GEN65546:GEN65584 FUR65546:FUR65584 FKV65546:FKV65584 FAZ65546:FAZ65584 ERD65546:ERD65584 EHH65546:EHH65584 DXL65546:DXL65584 DNP65546:DNP65584 DDT65546:DDT65584 CTX65546:CTX65584 CKB65546:CKB65584 CAF65546:CAF65584 BQJ65546:BQJ65584 BGN65546:BGN65584 AWR65546:AWR65584 AMV65546:AMV65584 ACZ65546:ACZ65584 TD65546:TD65584 JH65546:JH65584 L65546:L65584 WVT44:WVT48 WLX44:WLX48 WCB44:WCB48 VSF44:VSF48 VIJ44:VIJ48 UYN44:UYN48 UOR44:UOR48 UEV44:UEV48 TUZ44:TUZ48 TLD44:TLD48 TBH44:TBH48 SRL44:SRL48 SHP44:SHP48 RXT44:RXT48 RNX44:RNX48 REB44:REB48 QUF44:QUF48 QKJ44:QKJ48 QAN44:QAN48 PQR44:PQR48 PGV44:PGV48 OWZ44:OWZ48 OND44:OND48 ODH44:ODH48 NTL44:NTL48 NJP44:NJP48 MZT44:MZT48 MPX44:MPX48 MGB44:MGB48 LWF44:LWF48 LMJ44:LMJ48 LCN44:LCN48 KSR44:KSR48 KIV44:KIV48 JYZ44:JYZ48 JPD44:JPD48 JFH44:JFH48 IVL44:IVL48 ILP44:ILP48 IBT44:IBT48 HRX44:HRX48 HIB44:HIB48 GYF44:GYF48 GOJ44:GOJ48 GEN44:GEN48 FUR44:FUR48 FKV44:FKV48 FAZ44:FAZ48 ERD44:ERD48 EHH44:EHH48 DXL44:DXL48 DNP44:DNP48 DDT44:DDT48 CTX44:CTX48 CKB44:CKB48 CAF44:CAF48 BQJ44:BQJ48 BGN44:BGN48 AWR44:AWR48 AMV44:AMV48 ACZ44:ACZ48 TD44:TD48 JH44:JH48">
      <formula1>$H$108:$H$113</formula1>
    </dataValidation>
    <dataValidation type="list" allowBlank="1" showInputMessage="1" showErrorMessage="1" sqref="WVS983036:WVS983043 K44:K49 WLW983036:WLW983043 WCA983036:WCA983043 VSE983036:VSE983043 VII983036:VII983043 UYM983036:UYM983043 UOQ983036:UOQ983043 UEU983036:UEU983043 TUY983036:TUY983043 TLC983036:TLC983043 TBG983036:TBG983043 SRK983036:SRK983043 SHO983036:SHO983043 RXS983036:RXS983043 RNW983036:RNW983043 REA983036:REA983043 QUE983036:QUE983043 QKI983036:QKI983043 QAM983036:QAM983043 PQQ983036:PQQ983043 PGU983036:PGU983043 OWY983036:OWY983043 ONC983036:ONC983043 ODG983036:ODG983043 NTK983036:NTK983043 NJO983036:NJO983043 MZS983036:MZS983043 MPW983036:MPW983043 MGA983036:MGA983043 LWE983036:LWE983043 LMI983036:LMI983043 LCM983036:LCM983043 KSQ983036:KSQ983043 KIU983036:KIU983043 JYY983036:JYY983043 JPC983036:JPC983043 JFG983036:JFG983043 IVK983036:IVK983043 ILO983036:ILO983043 IBS983036:IBS983043 HRW983036:HRW983043 HIA983036:HIA983043 GYE983036:GYE983043 GOI983036:GOI983043 GEM983036:GEM983043 FUQ983036:FUQ983043 FKU983036:FKU983043 FAY983036:FAY983043 ERC983036:ERC983043 EHG983036:EHG983043 DXK983036:DXK983043 DNO983036:DNO983043 DDS983036:DDS983043 CTW983036:CTW983043 CKA983036:CKA983043 CAE983036:CAE983043 BQI983036:BQI983043 BGM983036:BGM983043 AWQ983036:AWQ983043 AMU983036:AMU983043 ACY983036:ACY983043 TC983036:TC983043 JG983036:JG983043 K983036:K983043 WVS917500:WVS917507 WLW917500:WLW917507 WCA917500:WCA917507 VSE917500:VSE917507 VII917500:VII917507 UYM917500:UYM917507 UOQ917500:UOQ917507 UEU917500:UEU917507 TUY917500:TUY917507 TLC917500:TLC917507 TBG917500:TBG917507 SRK917500:SRK917507 SHO917500:SHO917507 RXS917500:RXS917507 RNW917500:RNW917507 REA917500:REA917507 QUE917500:QUE917507 QKI917500:QKI917507 QAM917500:QAM917507 PQQ917500:PQQ917507 PGU917500:PGU917507 OWY917500:OWY917507 ONC917500:ONC917507 ODG917500:ODG917507 NTK917500:NTK917507 NJO917500:NJO917507 MZS917500:MZS917507 MPW917500:MPW917507 MGA917500:MGA917507 LWE917500:LWE917507 LMI917500:LMI917507 LCM917500:LCM917507 KSQ917500:KSQ917507 KIU917500:KIU917507 JYY917500:JYY917507 JPC917500:JPC917507 JFG917500:JFG917507 IVK917500:IVK917507 ILO917500:ILO917507 IBS917500:IBS917507 HRW917500:HRW917507 HIA917500:HIA917507 GYE917500:GYE917507 GOI917500:GOI917507 GEM917500:GEM917507 FUQ917500:FUQ917507 FKU917500:FKU917507 FAY917500:FAY917507 ERC917500:ERC917507 EHG917500:EHG917507 DXK917500:DXK917507 DNO917500:DNO917507 DDS917500:DDS917507 CTW917500:CTW917507 CKA917500:CKA917507 CAE917500:CAE917507 BQI917500:BQI917507 BGM917500:BGM917507 AWQ917500:AWQ917507 AMU917500:AMU917507 ACY917500:ACY917507 TC917500:TC917507 JG917500:JG917507 K917500:K917507 WVS851964:WVS851971 WLW851964:WLW851971 WCA851964:WCA851971 VSE851964:VSE851971 VII851964:VII851971 UYM851964:UYM851971 UOQ851964:UOQ851971 UEU851964:UEU851971 TUY851964:TUY851971 TLC851964:TLC851971 TBG851964:TBG851971 SRK851964:SRK851971 SHO851964:SHO851971 RXS851964:RXS851971 RNW851964:RNW851971 REA851964:REA851971 QUE851964:QUE851971 QKI851964:QKI851971 QAM851964:QAM851971 PQQ851964:PQQ851971 PGU851964:PGU851971 OWY851964:OWY851971 ONC851964:ONC851971 ODG851964:ODG851971 NTK851964:NTK851971 NJO851964:NJO851971 MZS851964:MZS851971 MPW851964:MPW851971 MGA851964:MGA851971 LWE851964:LWE851971 LMI851964:LMI851971 LCM851964:LCM851971 KSQ851964:KSQ851971 KIU851964:KIU851971 JYY851964:JYY851971 JPC851964:JPC851971 JFG851964:JFG851971 IVK851964:IVK851971 ILO851964:ILO851971 IBS851964:IBS851971 HRW851964:HRW851971 HIA851964:HIA851971 GYE851964:GYE851971 GOI851964:GOI851971 GEM851964:GEM851971 FUQ851964:FUQ851971 FKU851964:FKU851971 FAY851964:FAY851971 ERC851964:ERC851971 EHG851964:EHG851971 DXK851964:DXK851971 DNO851964:DNO851971 DDS851964:DDS851971 CTW851964:CTW851971 CKA851964:CKA851971 CAE851964:CAE851971 BQI851964:BQI851971 BGM851964:BGM851971 AWQ851964:AWQ851971 AMU851964:AMU851971 ACY851964:ACY851971 TC851964:TC851971 JG851964:JG851971 K851964:K851971 WVS786428:WVS786435 WLW786428:WLW786435 WCA786428:WCA786435 VSE786428:VSE786435 VII786428:VII786435 UYM786428:UYM786435 UOQ786428:UOQ786435 UEU786428:UEU786435 TUY786428:TUY786435 TLC786428:TLC786435 TBG786428:TBG786435 SRK786428:SRK786435 SHO786428:SHO786435 RXS786428:RXS786435 RNW786428:RNW786435 REA786428:REA786435 QUE786428:QUE786435 QKI786428:QKI786435 QAM786428:QAM786435 PQQ786428:PQQ786435 PGU786428:PGU786435 OWY786428:OWY786435 ONC786428:ONC786435 ODG786428:ODG786435 NTK786428:NTK786435 NJO786428:NJO786435 MZS786428:MZS786435 MPW786428:MPW786435 MGA786428:MGA786435 LWE786428:LWE786435 LMI786428:LMI786435 LCM786428:LCM786435 KSQ786428:KSQ786435 KIU786428:KIU786435 JYY786428:JYY786435 JPC786428:JPC786435 JFG786428:JFG786435 IVK786428:IVK786435 ILO786428:ILO786435 IBS786428:IBS786435 HRW786428:HRW786435 HIA786428:HIA786435 GYE786428:GYE786435 GOI786428:GOI786435 GEM786428:GEM786435 FUQ786428:FUQ786435 FKU786428:FKU786435 FAY786428:FAY786435 ERC786428:ERC786435 EHG786428:EHG786435 DXK786428:DXK786435 DNO786428:DNO786435 DDS786428:DDS786435 CTW786428:CTW786435 CKA786428:CKA786435 CAE786428:CAE786435 BQI786428:BQI786435 BGM786428:BGM786435 AWQ786428:AWQ786435 AMU786428:AMU786435 ACY786428:ACY786435 TC786428:TC786435 JG786428:JG786435 K786428:K786435 WVS720892:WVS720899 WLW720892:WLW720899 WCA720892:WCA720899 VSE720892:VSE720899 VII720892:VII720899 UYM720892:UYM720899 UOQ720892:UOQ720899 UEU720892:UEU720899 TUY720892:TUY720899 TLC720892:TLC720899 TBG720892:TBG720899 SRK720892:SRK720899 SHO720892:SHO720899 RXS720892:RXS720899 RNW720892:RNW720899 REA720892:REA720899 QUE720892:QUE720899 QKI720892:QKI720899 QAM720892:QAM720899 PQQ720892:PQQ720899 PGU720892:PGU720899 OWY720892:OWY720899 ONC720892:ONC720899 ODG720892:ODG720899 NTK720892:NTK720899 NJO720892:NJO720899 MZS720892:MZS720899 MPW720892:MPW720899 MGA720892:MGA720899 LWE720892:LWE720899 LMI720892:LMI720899 LCM720892:LCM720899 KSQ720892:KSQ720899 KIU720892:KIU720899 JYY720892:JYY720899 JPC720892:JPC720899 JFG720892:JFG720899 IVK720892:IVK720899 ILO720892:ILO720899 IBS720892:IBS720899 HRW720892:HRW720899 HIA720892:HIA720899 GYE720892:GYE720899 GOI720892:GOI720899 GEM720892:GEM720899 FUQ720892:FUQ720899 FKU720892:FKU720899 FAY720892:FAY720899 ERC720892:ERC720899 EHG720892:EHG720899 DXK720892:DXK720899 DNO720892:DNO720899 DDS720892:DDS720899 CTW720892:CTW720899 CKA720892:CKA720899 CAE720892:CAE720899 BQI720892:BQI720899 BGM720892:BGM720899 AWQ720892:AWQ720899 AMU720892:AMU720899 ACY720892:ACY720899 TC720892:TC720899 JG720892:JG720899 K720892:K720899 WVS655356:WVS655363 WLW655356:WLW655363 WCA655356:WCA655363 VSE655356:VSE655363 VII655356:VII655363 UYM655356:UYM655363 UOQ655356:UOQ655363 UEU655356:UEU655363 TUY655356:TUY655363 TLC655356:TLC655363 TBG655356:TBG655363 SRK655356:SRK655363 SHO655356:SHO655363 RXS655356:RXS655363 RNW655356:RNW655363 REA655356:REA655363 QUE655356:QUE655363 QKI655356:QKI655363 QAM655356:QAM655363 PQQ655356:PQQ655363 PGU655356:PGU655363 OWY655356:OWY655363 ONC655356:ONC655363 ODG655356:ODG655363 NTK655356:NTK655363 NJO655356:NJO655363 MZS655356:MZS655363 MPW655356:MPW655363 MGA655356:MGA655363 LWE655356:LWE655363 LMI655356:LMI655363 LCM655356:LCM655363 KSQ655356:KSQ655363 KIU655356:KIU655363 JYY655356:JYY655363 JPC655356:JPC655363 JFG655356:JFG655363 IVK655356:IVK655363 ILO655356:ILO655363 IBS655356:IBS655363 HRW655356:HRW655363 HIA655356:HIA655363 GYE655356:GYE655363 GOI655356:GOI655363 GEM655356:GEM655363 FUQ655356:FUQ655363 FKU655356:FKU655363 FAY655356:FAY655363 ERC655356:ERC655363 EHG655356:EHG655363 DXK655356:DXK655363 DNO655356:DNO655363 DDS655356:DDS655363 CTW655356:CTW655363 CKA655356:CKA655363 CAE655356:CAE655363 BQI655356:BQI655363 BGM655356:BGM655363 AWQ655356:AWQ655363 AMU655356:AMU655363 ACY655356:ACY655363 TC655356:TC655363 JG655356:JG655363 K655356:K655363 WVS589820:WVS589827 WLW589820:WLW589827 WCA589820:WCA589827 VSE589820:VSE589827 VII589820:VII589827 UYM589820:UYM589827 UOQ589820:UOQ589827 UEU589820:UEU589827 TUY589820:TUY589827 TLC589820:TLC589827 TBG589820:TBG589827 SRK589820:SRK589827 SHO589820:SHO589827 RXS589820:RXS589827 RNW589820:RNW589827 REA589820:REA589827 QUE589820:QUE589827 QKI589820:QKI589827 QAM589820:QAM589827 PQQ589820:PQQ589827 PGU589820:PGU589827 OWY589820:OWY589827 ONC589820:ONC589827 ODG589820:ODG589827 NTK589820:NTK589827 NJO589820:NJO589827 MZS589820:MZS589827 MPW589820:MPW589827 MGA589820:MGA589827 LWE589820:LWE589827 LMI589820:LMI589827 LCM589820:LCM589827 KSQ589820:KSQ589827 KIU589820:KIU589827 JYY589820:JYY589827 JPC589820:JPC589827 JFG589820:JFG589827 IVK589820:IVK589827 ILO589820:ILO589827 IBS589820:IBS589827 HRW589820:HRW589827 HIA589820:HIA589827 GYE589820:GYE589827 GOI589820:GOI589827 GEM589820:GEM589827 FUQ589820:FUQ589827 FKU589820:FKU589827 FAY589820:FAY589827 ERC589820:ERC589827 EHG589820:EHG589827 DXK589820:DXK589827 DNO589820:DNO589827 DDS589820:DDS589827 CTW589820:CTW589827 CKA589820:CKA589827 CAE589820:CAE589827 BQI589820:BQI589827 BGM589820:BGM589827 AWQ589820:AWQ589827 AMU589820:AMU589827 ACY589820:ACY589827 TC589820:TC589827 JG589820:JG589827 K589820:K589827 WVS524284:WVS524291 WLW524284:WLW524291 WCA524284:WCA524291 VSE524284:VSE524291 VII524284:VII524291 UYM524284:UYM524291 UOQ524284:UOQ524291 UEU524284:UEU524291 TUY524284:TUY524291 TLC524284:TLC524291 TBG524284:TBG524291 SRK524284:SRK524291 SHO524284:SHO524291 RXS524284:RXS524291 RNW524284:RNW524291 REA524284:REA524291 QUE524284:QUE524291 QKI524284:QKI524291 QAM524284:QAM524291 PQQ524284:PQQ524291 PGU524284:PGU524291 OWY524284:OWY524291 ONC524284:ONC524291 ODG524284:ODG524291 NTK524284:NTK524291 NJO524284:NJO524291 MZS524284:MZS524291 MPW524284:MPW524291 MGA524284:MGA524291 LWE524284:LWE524291 LMI524284:LMI524291 LCM524284:LCM524291 KSQ524284:KSQ524291 KIU524284:KIU524291 JYY524284:JYY524291 JPC524284:JPC524291 JFG524284:JFG524291 IVK524284:IVK524291 ILO524284:ILO524291 IBS524284:IBS524291 HRW524284:HRW524291 HIA524284:HIA524291 GYE524284:GYE524291 GOI524284:GOI524291 GEM524284:GEM524291 FUQ524284:FUQ524291 FKU524284:FKU524291 FAY524284:FAY524291 ERC524284:ERC524291 EHG524284:EHG524291 DXK524284:DXK524291 DNO524284:DNO524291 DDS524284:DDS524291 CTW524284:CTW524291 CKA524284:CKA524291 CAE524284:CAE524291 BQI524284:BQI524291 BGM524284:BGM524291 AWQ524284:AWQ524291 AMU524284:AMU524291 ACY524284:ACY524291 TC524284:TC524291 JG524284:JG524291 K524284:K524291 WVS458748:WVS458755 WLW458748:WLW458755 WCA458748:WCA458755 VSE458748:VSE458755 VII458748:VII458755 UYM458748:UYM458755 UOQ458748:UOQ458755 UEU458748:UEU458755 TUY458748:TUY458755 TLC458748:TLC458755 TBG458748:TBG458755 SRK458748:SRK458755 SHO458748:SHO458755 RXS458748:RXS458755 RNW458748:RNW458755 REA458748:REA458755 QUE458748:QUE458755 QKI458748:QKI458755 QAM458748:QAM458755 PQQ458748:PQQ458755 PGU458748:PGU458755 OWY458748:OWY458755 ONC458748:ONC458755 ODG458748:ODG458755 NTK458748:NTK458755 NJO458748:NJO458755 MZS458748:MZS458755 MPW458748:MPW458755 MGA458748:MGA458755 LWE458748:LWE458755 LMI458748:LMI458755 LCM458748:LCM458755 KSQ458748:KSQ458755 KIU458748:KIU458755 JYY458748:JYY458755 JPC458748:JPC458755 JFG458748:JFG458755 IVK458748:IVK458755 ILO458748:ILO458755 IBS458748:IBS458755 HRW458748:HRW458755 HIA458748:HIA458755 GYE458748:GYE458755 GOI458748:GOI458755 GEM458748:GEM458755 FUQ458748:FUQ458755 FKU458748:FKU458755 FAY458748:FAY458755 ERC458748:ERC458755 EHG458748:EHG458755 DXK458748:DXK458755 DNO458748:DNO458755 DDS458748:DDS458755 CTW458748:CTW458755 CKA458748:CKA458755 CAE458748:CAE458755 BQI458748:BQI458755 BGM458748:BGM458755 AWQ458748:AWQ458755 AMU458748:AMU458755 ACY458748:ACY458755 TC458748:TC458755 JG458748:JG458755 K458748:K458755 WVS393212:WVS393219 WLW393212:WLW393219 WCA393212:WCA393219 VSE393212:VSE393219 VII393212:VII393219 UYM393212:UYM393219 UOQ393212:UOQ393219 UEU393212:UEU393219 TUY393212:TUY393219 TLC393212:TLC393219 TBG393212:TBG393219 SRK393212:SRK393219 SHO393212:SHO393219 RXS393212:RXS393219 RNW393212:RNW393219 REA393212:REA393219 QUE393212:QUE393219 QKI393212:QKI393219 QAM393212:QAM393219 PQQ393212:PQQ393219 PGU393212:PGU393219 OWY393212:OWY393219 ONC393212:ONC393219 ODG393212:ODG393219 NTK393212:NTK393219 NJO393212:NJO393219 MZS393212:MZS393219 MPW393212:MPW393219 MGA393212:MGA393219 LWE393212:LWE393219 LMI393212:LMI393219 LCM393212:LCM393219 KSQ393212:KSQ393219 KIU393212:KIU393219 JYY393212:JYY393219 JPC393212:JPC393219 JFG393212:JFG393219 IVK393212:IVK393219 ILO393212:ILO393219 IBS393212:IBS393219 HRW393212:HRW393219 HIA393212:HIA393219 GYE393212:GYE393219 GOI393212:GOI393219 GEM393212:GEM393219 FUQ393212:FUQ393219 FKU393212:FKU393219 FAY393212:FAY393219 ERC393212:ERC393219 EHG393212:EHG393219 DXK393212:DXK393219 DNO393212:DNO393219 DDS393212:DDS393219 CTW393212:CTW393219 CKA393212:CKA393219 CAE393212:CAE393219 BQI393212:BQI393219 BGM393212:BGM393219 AWQ393212:AWQ393219 AMU393212:AMU393219 ACY393212:ACY393219 TC393212:TC393219 JG393212:JG393219 K393212:K393219 WVS327676:WVS327683 WLW327676:WLW327683 WCA327676:WCA327683 VSE327676:VSE327683 VII327676:VII327683 UYM327676:UYM327683 UOQ327676:UOQ327683 UEU327676:UEU327683 TUY327676:TUY327683 TLC327676:TLC327683 TBG327676:TBG327683 SRK327676:SRK327683 SHO327676:SHO327683 RXS327676:RXS327683 RNW327676:RNW327683 REA327676:REA327683 QUE327676:QUE327683 QKI327676:QKI327683 QAM327676:QAM327683 PQQ327676:PQQ327683 PGU327676:PGU327683 OWY327676:OWY327683 ONC327676:ONC327683 ODG327676:ODG327683 NTK327676:NTK327683 NJO327676:NJO327683 MZS327676:MZS327683 MPW327676:MPW327683 MGA327676:MGA327683 LWE327676:LWE327683 LMI327676:LMI327683 LCM327676:LCM327683 KSQ327676:KSQ327683 KIU327676:KIU327683 JYY327676:JYY327683 JPC327676:JPC327683 JFG327676:JFG327683 IVK327676:IVK327683 ILO327676:ILO327683 IBS327676:IBS327683 HRW327676:HRW327683 HIA327676:HIA327683 GYE327676:GYE327683 GOI327676:GOI327683 GEM327676:GEM327683 FUQ327676:FUQ327683 FKU327676:FKU327683 FAY327676:FAY327683 ERC327676:ERC327683 EHG327676:EHG327683 DXK327676:DXK327683 DNO327676:DNO327683 DDS327676:DDS327683 CTW327676:CTW327683 CKA327676:CKA327683 CAE327676:CAE327683 BQI327676:BQI327683 BGM327676:BGM327683 AWQ327676:AWQ327683 AMU327676:AMU327683 ACY327676:ACY327683 TC327676:TC327683 JG327676:JG327683 K327676:K327683 WVS262140:WVS262147 WLW262140:WLW262147 WCA262140:WCA262147 VSE262140:VSE262147 VII262140:VII262147 UYM262140:UYM262147 UOQ262140:UOQ262147 UEU262140:UEU262147 TUY262140:TUY262147 TLC262140:TLC262147 TBG262140:TBG262147 SRK262140:SRK262147 SHO262140:SHO262147 RXS262140:RXS262147 RNW262140:RNW262147 REA262140:REA262147 QUE262140:QUE262147 QKI262140:QKI262147 QAM262140:QAM262147 PQQ262140:PQQ262147 PGU262140:PGU262147 OWY262140:OWY262147 ONC262140:ONC262147 ODG262140:ODG262147 NTK262140:NTK262147 NJO262140:NJO262147 MZS262140:MZS262147 MPW262140:MPW262147 MGA262140:MGA262147 LWE262140:LWE262147 LMI262140:LMI262147 LCM262140:LCM262147 KSQ262140:KSQ262147 KIU262140:KIU262147 JYY262140:JYY262147 JPC262140:JPC262147 JFG262140:JFG262147 IVK262140:IVK262147 ILO262140:ILO262147 IBS262140:IBS262147 HRW262140:HRW262147 HIA262140:HIA262147 GYE262140:GYE262147 GOI262140:GOI262147 GEM262140:GEM262147 FUQ262140:FUQ262147 FKU262140:FKU262147 FAY262140:FAY262147 ERC262140:ERC262147 EHG262140:EHG262147 DXK262140:DXK262147 DNO262140:DNO262147 DDS262140:DDS262147 CTW262140:CTW262147 CKA262140:CKA262147 CAE262140:CAE262147 BQI262140:BQI262147 BGM262140:BGM262147 AWQ262140:AWQ262147 AMU262140:AMU262147 ACY262140:ACY262147 TC262140:TC262147 JG262140:JG262147 K262140:K262147 WVS196604:WVS196611 WLW196604:WLW196611 WCA196604:WCA196611 VSE196604:VSE196611 VII196604:VII196611 UYM196604:UYM196611 UOQ196604:UOQ196611 UEU196604:UEU196611 TUY196604:TUY196611 TLC196604:TLC196611 TBG196604:TBG196611 SRK196604:SRK196611 SHO196604:SHO196611 RXS196604:RXS196611 RNW196604:RNW196611 REA196604:REA196611 QUE196604:QUE196611 QKI196604:QKI196611 QAM196604:QAM196611 PQQ196604:PQQ196611 PGU196604:PGU196611 OWY196604:OWY196611 ONC196604:ONC196611 ODG196604:ODG196611 NTK196604:NTK196611 NJO196604:NJO196611 MZS196604:MZS196611 MPW196604:MPW196611 MGA196604:MGA196611 LWE196604:LWE196611 LMI196604:LMI196611 LCM196604:LCM196611 KSQ196604:KSQ196611 KIU196604:KIU196611 JYY196604:JYY196611 JPC196604:JPC196611 JFG196604:JFG196611 IVK196604:IVK196611 ILO196604:ILO196611 IBS196604:IBS196611 HRW196604:HRW196611 HIA196604:HIA196611 GYE196604:GYE196611 GOI196604:GOI196611 GEM196604:GEM196611 FUQ196604:FUQ196611 FKU196604:FKU196611 FAY196604:FAY196611 ERC196604:ERC196611 EHG196604:EHG196611 DXK196604:DXK196611 DNO196604:DNO196611 DDS196604:DDS196611 CTW196604:CTW196611 CKA196604:CKA196611 CAE196604:CAE196611 BQI196604:BQI196611 BGM196604:BGM196611 AWQ196604:AWQ196611 AMU196604:AMU196611 ACY196604:ACY196611 TC196604:TC196611 JG196604:JG196611 K196604:K196611 WVS131068:WVS131075 WLW131068:WLW131075 WCA131068:WCA131075 VSE131068:VSE131075 VII131068:VII131075 UYM131068:UYM131075 UOQ131068:UOQ131075 UEU131068:UEU131075 TUY131068:TUY131075 TLC131068:TLC131075 TBG131068:TBG131075 SRK131068:SRK131075 SHO131068:SHO131075 RXS131068:RXS131075 RNW131068:RNW131075 REA131068:REA131075 QUE131068:QUE131075 QKI131068:QKI131075 QAM131068:QAM131075 PQQ131068:PQQ131075 PGU131068:PGU131075 OWY131068:OWY131075 ONC131068:ONC131075 ODG131068:ODG131075 NTK131068:NTK131075 NJO131068:NJO131075 MZS131068:MZS131075 MPW131068:MPW131075 MGA131068:MGA131075 LWE131068:LWE131075 LMI131068:LMI131075 LCM131068:LCM131075 KSQ131068:KSQ131075 KIU131068:KIU131075 JYY131068:JYY131075 JPC131068:JPC131075 JFG131068:JFG131075 IVK131068:IVK131075 ILO131068:ILO131075 IBS131068:IBS131075 HRW131068:HRW131075 HIA131068:HIA131075 GYE131068:GYE131075 GOI131068:GOI131075 GEM131068:GEM131075 FUQ131068:FUQ131075 FKU131068:FKU131075 FAY131068:FAY131075 ERC131068:ERC131075 EHG131068:EHG131075 DXK131068:DXK131075 DNO131068:DNO131075 DDS131068:DDS131075 CTW131068:CTW131075 CKA131068:CKA131075 CAE131068:CAE131075 BQI131068:BQI131075 BGM131068:BGM131075 AWQ131068:AWQ131075 AMU131068:AMU131075 ACY131068:ACY131075 TC131068:TC131075 JG131068:JG131075 K131068:K131075 WVS65532:WVS65539 WLW65532:WLW65539 WCA65532:WCA65539 VSE65532:VSE65539 VII65532:VII65539 UYM65532:UYM65539 UOQ65532:UOQ65539 UEU65532:UEU65539 TUY65532:TUY65539 TLC65532:TLC65539 TBG65532:TBG65539 SRK65532:SRK65539 SHO65532:SHO65539 RXS65532:RXS65539 RNW65532:RNW65539 REA65532:REA65539 QUE65532:QUE65539 QKI65532:QKI65539 QAM65532:QAM65539 PQQ65532:PQQ65539 PGU65532:PGU65539 OWY65532:OWY65539 ONC65532:ONC65539 ODG65532:ODG65539 NTK65532:NTK65539 NJO65532:NJO65539 MZS65532:MZS65539 MPW65532:MPW65539 MGA65532:MGA65539 LWE65532:LWE65539 LMI65532:LMI65539 LCM65532:LCM65539 KSQ65532:KSQ65539 KIU65532:KIU65539 JYY65532:JYY65539 JPC65532:JPC65539 JFG65532:JFG65539 IVK65532:IVK65539 ILO65532:ILO65539 IBS65532:IBS65539 HRW65532:HRW65539 HIA65532:HIA65539 GYE65532:GYE65539 GOI65532:GOI65539 GEM65532:GEM65539 FUQ65532:FUQ65539 FKU65532:FKU65539 FAY65532:FAY65539 ERC65532:ERC65539 EHG65532:EHG65539 DXK65532:DXK65539 DNO65532:DNO65539 DDS65532:DDS65539 CTW65532:CTW65539 CKA65532:CKA65539 CAE65532:CAE65539 BQI65532:BQI65539 BGM65532:BGM65539 AWQ65532:AWQ65539 AMU65532:AMU65539 ACY65532:ACY65539 TC65532:TC65539 JG65532:JG65539 K65532:K65539 WVS35:WVS37 WLW35:WLW37 WCA35:WCA37 VSE35:VSE37 VII35:VII37 UYM35:UYM37 UOQ35:UOQ37 UEU35:UEU37 TUY35:TUY37 TLC35:TLC37 TBG35:TBG37 SRK35:SRK37 SHO35:SHO37 RXS35:RXS37 RNW35:RNW37 REA35:REA37 QUE35:QUE37 QKI35:QKI37 QAM35:QAM37 PQQ35:PQQ37 PGU35:PGU37 OWY35:OWY37 ONC35:ONC37 ODG35:ODG37 NTK35:NTK37 NJO35:NJO37 MZS35:MZS37 MPW35:MPW37 MGA35:MGA37 LWE35:LWE37 LMI35:LMI37 LCM35:LCM37 KSQ35:KSQ37 KIU35:KIU37 JYY35:JYY37 JPC35:JPC37 JFG35:JFG37 IVK35:IVK37 ILO35:ILO37 IBS35:IBS37 HRW35:HRW37 HIA35:HIA37 GYE35:GYE37 GOI35:GOI37 GEM35:GEM37 FUQ35:FUQ37 FKU35:FKU37 FAY35:FAY37 ERC35:ERC37 EHG35:EHG37 DXK35:DXK37 DNO35:DNO37 DDS35:DDS37 CTW35:CTW37 CKA35:CKA37 CAE35:CAE37 BQI35:BQI37 BGM35:BGM37 AWQ35:AWQ37 AMU35:AMU37 ACY35:ACY37 TC35:TC37 JG35:JG37 K35:K38 WVS983050:WVS983088 WLW983050:WLW983088 WCA983050:WCA983088 VSE983050:VSE983088 VII983050:VII983088 UYM983050:UYM983088 UOQ983050:UOQ983088 UEU983050:UEU983088 TUY983050:TUY983088 TLC983050:TLC983088 TBG983050:TBG983088 SRK983050:SRK983088 SHO983050:SHO983088 RXS983050:RXS983088 RNW983050:RNW983088 REA983050:REA983088 QUE983050:QUE983088 QKI983050:QKI983088 QAM983050:QAM983088 PQQ983050:PQQ983088 PGU983050:PGU983088 OWY983050:OWY983088 ONC983050:ONC983088 ODG983050:ODG983088 NTK983050:NTK983088 NJO983050:NJO983088 MZS983050:MZS983088 MPW983050:MPW983088 MGA983050:MGA983088 LWE983050:LWE983088 LMI983050:LMI983088 LCM983050:LCM983088 KSQ983050:KSQ983088 KIU983050:KIU983088 JYY983050:JYY983088 JPC983050:JPC983088 JFG983050:JFG983088 IVK983050:IVK983088 ILO983050:ILO983088 IBS983050:IBS983088 HRW983050:HRW983088 HIA983050:HIA983088 GYE983050:GYE983088 GOI983050:GOI983088 GEM983050:GEM983088 FUQ983050:FUQ983088 FKU983050:FKU983088 FAY983050:FAY983088 ERC983050:ERC983088 EHG983050:EHG983088 DXK983050:DXK983088 DNO983050:DNO983088 DDS983050:DDS983088 CTW983050:CTW983088 CKA983050:CKA983088 CAE983050:CAE983088 BQI983050:BQI983088 BGM983050:BGM983088 AWQ983050:AWQ983088 AMU983050:AMU983088 ACY983050:ACY983088 TC983050:TC983088 JG983050:JG983088 K983050:K983088 WVS917514:WVS917552 WLW917514:WLW917552 WCA917514:WCA917552 VSE917514:VSE917552 VII917514:VII917552 UYM917514:UYM917552 UOQ917514:UOQ917552 UEU917514:UEU917552 TUY917514:TUY917552 TLC917514:TLC917552 TBG917514:TBG917552 SRK917514:SRK917552 SHO917514:SHO917552 RXS917514:RXS917552 RNW917514:RNW917552 REA917514:REA917552 QUE917514:QUE917552 QKI917514:QKI917552 QAM917514:QAM917552 PQQ917514:PQQ917552 PGU917514:PGU917552 OWY917514:OWY917552 ONC917514:ONC917552 ODG917514:ODG917552 NTK917514:NTK917552 NJO917514:NJO917552 MZS917514:MZS917552 MPW917514:MPW917552 MGA917514:MGA917552 LWE917514:LWE917552 LMI917514:LMI917552 LCM917514:LCM917552 KSQ917514:KSQ917552 KIU917514:KIU917552 JYY917514:JYY917552 JPC917514:JPC917552 JFG917514:JFG917552 IVK917514:IVK917552 ILO917514:ILO917552 IBS917514:IBS917552 HRW917514:HRW917552 HIA917514:HIA917552 GYE917514:GYE917552 GOI917514:GOI917552 GEM917514:GEM917552 FUQ917514:FUQ917552 FKU917514:FKU917552 FAY917514:FAY917552 ERC917514:ERC917552 EHG917514:EHG917552 DXK917514:DXK917552 DNO917514:DNO917552 DDS917514:DDS917552 CTW917514:CTW917552 CKA917514:CKA917552 CAE917514:CAE917552 BQI917514:BQI917552 BGM917514:BGM917552 AWQ917514:AWQ917552 AMU917514:AMU917552 ACY917514:ACY917552 TC917514:TC917552 JG917514:JG917552 K917514:K917552 WVS851978:WVS852016 WLW851978:WLW852016 WCA851978:WCA852016 VSE851978:VSE852016 VII851978:VII852016 UYM851978:UYM852016 UOQ851978:UOQ852016 UEU851978:UEU852016 TUY851978:TUY852016 TLC851978:TLC852016 TBG851978:TBG852016 SRK851978:SRK852016 SHO851978:SHO852016 RXS851978:RXS852016 RNW851978:RNW852016 REA851978:REA852016 QUE851978:QUE852016 QKI851978:QKI852016 QAM851978:QAM852016 PQQ851978:PQQ852016 PGU851978:PGU852016 OWY851978:OWY852016 ONC851978:ONC852016 ODG851978:ODG852016 NTK851978:NTK852016 NJO851978:NJO852016 MZS851978:MZS852016 MPW851978:MPW852016 MGA851978:MGA852016 LWE851978:LWE852016 LMI851978:LMI852016 LCM851978:LCM852016 KSQ851978:KSQ852016 KIU851978:KIU852016 JYY851978:JYY852016 JPC851978:JPC852016 JFG851978:JFG852016 IVK851978:IVK852016 ILO851978:ILO852016 IBS851978:IBS852016 HRW851978:HRW852016 HIA851978:HIA852016 GYE851978:GYE852016 GOI851978:GOI852016 GEM851978:GEM852016 FUQ851978:FUQ852016 FKU851978:FKU852016 FAY851978:FAY852016 ERC851978:ERC852016 EHG851978:EHG852016 DXK851978:DXK852016 DNO851978:DNO852016 DDS851978:DDS852016 CTW851978:CTW852016 CKA851978:CKA852016 CAE851978:CAE852016 BQI851978:BQI852016 BGM851978:BGM852016 AWQ851978:AWQ852016 AMU851978:AMU852016 ACY851978:ACY852016 TC851978:TC852016 JG851978:JG852016 K851978:K852016 WVS786442:WVS786480 WLW786442:WLW786480 WCA786442:WCA786480 VSE786442:VSE786480 VII786442:VII786480 UYM786442:UYM786480 UOQ786442:UOQ786480 UEU786442:UEU786480 TUY786442:TUY786480 TLC786442:TLC786480 TBG786442:TBG786480 SRK786442:SRK786480 SHO786442:SHO786480 RXS786442:RXS786480 RNW786442:RNW786480 REA786442:REA786480 QUE786442:QUE786480 QKI786442:QKI786480 QAM786442:QAM786480 PQQ786442:PQQ786480 PGU786442:PGU786480 OWY786442:OWY786480 ONC786442:ONC786480 ODG786442:ODG786480 NTK786442:NTK786480 NJO786442:NJO786480 MZS786442:MZS786480 MPW786442:MPW786480 MGA786442:MGA786480 LWE786442:LWE786480 LMI786442:LMI786480 LCM786442:LCM786480 KSQ786442:KSQ786480 KIU786442:KIU786480 JYY786442:JYY786480 JPC786442:JPC786480 JFG786442:JFG786480 IVK786442:IVK786480 ILO786442:ILO786480 IBS786442:IBS786480 HRW786442:HRW786480 HIA786442:HIA786480 GYE786442:GYE786480 GOI786442:GOI786480 GEM786442:GEM786480 FUQ786442:FUQ786480 FKU786442:FKU786480 FAY786442:FAY786480 ERC786442:ERC786480 EHG786442:EHG786480 DXK786442:DXK786480 DNO786442:DNO786480 DDS786442:DDS786480 CTW786442:CTW786480 CKA786442:CKA786480 CAE786442:CAE786480 BQI786442:BQI786480 BGM786442:BGM786480 AWQ786442:AWQ786480 AMU786442:AMU786480 ACY786442:ACY786480 TC786442:TC786480 JG786442:JG786480 K786442:K786480 WVS720906:WVS720944 WLW720906:WLW720944 WCA720906:WCA720944 VSE720906:VSE720944 VII720906:VII720944 UYM720906:UYM720944 UOQ720906:UOQ720944 UEU720906:UEU720944 TUY720906:TUY720944 TLC720906:TLC720944 TBG720906:TBG720944 SRK720906:SRK720944 SHO720906:SHO720944 RXS720906:RXS720944 RNW720906:RNW720944 REA720906:REA720944 QUE720906:QUE720944 QKI720906:QKI720944 QAM720906:QAM720944 PQQ720906:PQQ720944 PGU720906:PGU720944 OWY720906:OWY720944 ONC720906:ONC720944 ODG720906:ODG720944 NTK720906:NTK720944 NJO720906:NJO720944 MZS720906:MZS720944 MPW720906:MPW720944 MGA720906:MGA720944 LWE720906:LWE720944 LMI720906:LMI720944 LCM720906:LCM720944 KSQ720906:KSQ720944 KIU720906:KIU720944 JYY720906:JYY720944 JPC720906:JPC720944 JFG720906:JFG720944 IVK720906:IVK720944 ILO720906:ILO720944 IBS720906:IBS720944 HRW720906:HRW720944 HIA720906:HIA720944 GYE720906:GYE720944 GOI720906:GOI720944 GEM720906:GEM720944 FUQ720906:FUQ720944 FKU720906:FKU720944 FAY720906:FAY720944 ERC720906:ERC720944 EHG720906:EHG720944 DXK720906:DXK720944 DNO720906:DNO720944 DDS720906:DDS720944 CTW720906:CTW720944 CKA720906:CKA720944 CAE720906:CAE720944 BQI720906:BQI720944 BGM720906:BGM720944 AWQ720906:AWQ720944 AMU720906:AMU720944 ACY720906:ACY720944 TC720906:TC720944 JG720906:JG720944 K720906:K720944 WVS655370:WVS655408 WLW655370:WLW655408 WCA655370:WCA655408 VSE655370:VSE655408 VII655370:VII655408 UYM655370:UYM655408 UOQ655370:UOQ655408 UEU655370:UEU655408 TUY655370:TUY655408 TLC655370:TLC655408 TBG655370:TBG655408 SRK655370:SRK655408 SHO655370:SHO655408 RXS655370:RXS655408 RNW655370:RNW655408 REA655370:REA655408 QUE655370:QUE655408 QKI655370:QKI655408 QAM655370:QAM655408 PQQ655370:PQQ655408 PGU655370:PGU655408 OWY655370:OWY655408 ONC655370:ONC655408 ODG655370:ODG655408 NTK655370:NTK655408 NJO655370:NJO655408 MZS655370:MZS655408 MPW655370:MPW655408 MGA655370:MGA655408 LWE655370:LWE655408 LMI655370:LMI655408 LCM655370:LCM655408 KSQ655370:KSQ655408 KIU655370:KIU655408 JYY655370:JYY655408 JPC655370:JPC655408 JFG655370:JFG655408 IVK655370:IVK655408 ILO655370:ILO655408 IBS655370:IBS655408 HRW655370:HRW655408 HIA655370:HIA655408 GYE655370:GYE655408 GOI655370:GOI655408 GEM655370:GEM655408 FUQ655370:FUQ655408 FKU655370:FKU655408 FAY655370:FAY655408 ERC655370:ERC655408 EHG655370:EHG655408 DXK655370:DXK655408 DNO655370:DNO655408 DDS655370:DDS655408 CTW655370:CTW655408 CKA655370:CKA655408 CAE655370:CAE655408 BQI655370:BQI655408 BGM655370:BGM655408 AWQ655370:AWQ655408 AMU655370:AMU655408 ACY655370:ACY655408 TC655370:TC655408 JG655370:JG655408 K655370:K655408 WVS589834:WVS589872 WLW589834:WLW589872 WCA589834:WCA589872 VSE589834:VSE589872 VII589834:VII589872 UYM589834:UYM589872 UOQ589834:UOQ589872 UEU589834:UEU589872 TUY589834:TUY589872 TLC589834:TLC589872 TBG589834:TBG589872 SRK589834:SRK589872 SHO589834:SHO589872 RXS589834:RXS589872 RNW589834:RNW589872 REA589834:REA589872 QUE589834:QUE589872 QKI589834:QKI589872 QAM589834:QAM589872 PQQ589834:PQQ589872 PGU589834:PGU589872 OWY589834:OWY589872 ONC589834:ONC589872 ODG589834:ODG589872 NTK589834:NTK589872 NJO589834:NJO589872 MZS589834:MZS589872 MPW589834:MPW589872 MGA589834:MGA589872 LWE589834:LWE589872 LMI589834:LMI589872 LCM589834:LCM589872 KSQ589834:KSQ589872 KIU589834:KIU589872 JYY589834:JYY589872 JPC589834:JPC589872 JFG589834:JFG589872 IVK589834:IVK589872 ILO589834:ILO589872 IBS589834:IBS589872 HRW589834:HRW589872 HIA589834:HIA589872 GYE589834:GYE589872 GOI589834:GOI589872 GEM589834:GEM589872 FUQ589834:FUQ589872 FKU589834:FKU589872 FAY589834:FAY589872 ERC589834:ERC589872 EHG589834:EHG589872 DXK589834:DXK589872 DNO589834:DNO589872 DDS589834:DDS589872 CTW589834:CTW589872 CKA589834:CKA589872 CAE589834:CAE589872 BQI589834:BQI589872 BGM589834:BGM589872 AWQ589834:AWQ589872 AMU589834:AMU589872 ACY589834:ACY589872 TC589834:TC589872 JG589834:JG589872 K589834:K589872 WVS524298:WVS524336 WLW524298:WLW524336 WCA524298:WCA524336 VSE524298:VSE524336 VII524298:VII524336 UYM524298:UYM524336 UOQ524298:UOQ524336 UEU524298:UEU524336 TUY524298:TUY524336 TLC524298:TLC524336 TBG524298:TBG524336 SRK524298:SRK524336 SHO524298:SHO524336 RXS524298:RXS524336 RNW524298:RNW524336 REA524298:REA524336 QUE524298:QUE524336 QKI524298:QKI524336 QAM524298:QAM524336 PQQ524298:PQQ524336 PGU524298:PGU524336 OWY524298:OWY524336 ONC524298:ONC524336 ODG524298:ODG524336 NTK524298:NTK524336 NJO524298:NJO524336 MZS524298:MZS524336 MPW524298:MPW524336 MGA524298:MGA524336 LWE524298:LWE524336 LMI524298:LMI524336 LCM524298:LCM524336 KSQ524298:KSQ524336 KIU524298:KIU524336 JYY524298:JYY524336 JPC524298:JPC524336 JFG524298:JFG524336 IVK524298:IVK524336 ILO524298:ILO524336 IBS524298:IBS524336 HRW524298:HRW524336 HIA524298:HIA524336 GYE524298:GYE524336 GOI524298:GOI524336 GEM524298:GEM524336 FUQ524298:FUQ524336 FKU524298:FKU524336 FAY524298:FAY524336 ERC524298:ERC524336 EHG524298:EHG524336 DXK524298:DXK524336 DNO524298:DNO524336 DDS524298:DDS524336 CTW524298:CTW524336 CKA524298:CKA524336 CAE524298:CAE524336 BQI524298:BQI524336 BGM524298:BGM524336 AWQ524298:AWQ524336 AMU524298:AMU524336 ACY524298:ACY524336 TC524298:TC524336 JG524298:JG524336 K524298:K524336 WVS458762:WVS458800 WLW458762:WLW458800 WCA458762:WCA458800 VSE458762:VSE458800 VII458762:VII458800 UYM458762:UYM458800 UOQ458762:UOQ458800 UEU458762:UEU458800 TUY458762:TUY458800 TLC458762:TLC458800 TBG458762:TBG458800 SRK458762:SRK458800 SHO458762:SHO458800 RXS458762:RXS458800 RNW458762:RNW458800 REA458762:REA458800 QUE458762:QUE458800 QKI458762:QKI458800 QAM458762:QAM458800 PQQ458762:PQQ458800 PGU458762:PGU458800 OWY458762:OWY458800 ONC458762:ONC458800 ODG458762:ODG458800 NTK458762:NTK458800 NJO458762:NJO458800 MZS458762:MZS458800 MPW458762:MPW458800 MGA458762:MGA458800 LWE458762:LWE458800 LMI458762:LMI458800 LCM458762:LCM458800 KSQ458762:KSQ458800 KIU458762:KIU458800 JYY458762:JYY458800 JPC458762:JPC458800 JFG458762:JFG458800 IVK458762:IVK458800 ILO458762:ILO458800 IBS458762:IBS458800 HRW458762:HRW458800 HIA458762:HIA458800 GYE458762:GYE458800 GOI458762:GOI458800 GEM458762:GEM458800 FUQ458762:FUQ458800 FKU458762:FKU458800 FAY458762:FAY458800 ERC458762:ERC458800 EHG458762:EHG458800 DXK458762:DXK458800 DNO458762:DNO458800 DDS458762:DDS458800 CTW458762:CTW458800 CKA458762:CKA458800 CAE458762:CAE458800 BQI458762:BQI458800 BGM458762:BGM458800 AWQ458762:AWQ458800 AMU458762:AMU458800 ACY458762:ACY458800 TC458762:TC458800 JG458762:JG458800 K458762:K458800 WVS393226:WVS393264 WLW393226:WLW393264 WCA393226:WCA393264 VSE393226:VSE393264 VII393226:VII393264 UYM393226:UYM393264 UOQ393226:UOQ393264 UEU393226:UEU393264 TUY393226:TUY393264 TLC393226:TLC393264 TBG393226:TBG393264 SRK393226:SRK393264 SHO393226:SHO393264 RXS393226:RXS393264 RNW393226:RNW393264 REA393226:REA393264 QUE393226:QUE393264 QKI393226:QKI393264 QAM393226:QAM393264 PQQ393226:PQQ393264 PGU393226:PGU393264 OWY393226:OWY393264 ONC393226:ONC393264 ODG393226:ODG393264 NTK393226:NTK393264 NJO393226:NJO393264 MZS393226:MZS393264 MPW393226:MPW393264 MGA393226:MGA393264 LWE393226:LWE393264 LMI393226:LMI393264 LCM393226:LCM393264 KSQ393226:KSQ393264 KIU393226:KIU393264 JYY393226:JYY393264 JPC393226:JPC393264 JFG393226:JFG393264 IVK393226:IVK393264 ILO393226:ILO393264 IBS393226:IBS393264 HRW393226:HRW393264 HIA393226:HIA393264 GYE393226:GYE393264 GOI393226:GOI393264 GEM393226:GEM393264 FUQ393226:FUQ393264 FKU393226:FKU393264 FAY393226:FAY393264 ERC393226:ERC393264 EHG393226:EHG393264 DXK393226:DXK393264 DNO393226:DNO393264 DDS393226:DDS393264 CTW393226:CTW393264 CKA393226:CKA393264 CAE393226:CAE393264 BQI393226:BQI393264 BGM393226:BGM393264 AWQ393226:AWQ393264 AMU393226:AMU393264 ACY393226:ACY393264 TC393226:TC393264 JG393226:JG393264 K393226:K393264 WVS327690:WVS327728 WLW327690:WLW327728 WCA327690:WCA327728 VSE327690:VSE327728 VII327690:VII327728 UYM327690:UYM327728 UOQ327690:UOQ327728 UEU327690:UEU327728 TUY327690:TUY327728 TLC327690:TLC327728 TBG327690:TBG327728 SRK327690:SRK327728 SHO327690:SHO327728 RXS327690:RXS327728 RNW327690:RNW327728 REA327690:REA327728 QUE327690:QUE327728 QKI327690:QKI327728 QAM327690:QAM327728 PQQ327690:PQQ327728 PGU327690:PGU327728 OWY327690:OWY327728 ONC327690:ONC327728 ODG327690:ODG327728 NTK327690:NTK327728 NJO327690:NJO327728 MZS327690:MZS327728 MPW327690:MPW327728 MGA327690:MGA327728 LWE327690:LWE327728 LMI327690:LMI327728 LCM327690:LCM327728 KSQ327690:KSQ327728 KIU327690:KIU327728 JYY327690:JYY327728 JPC327690:JPC327728 JFG327690:JFG327728 IVK327690:IVK327728 ILO327690:ILO327728 IBS327690:IBS327728 HRW327690:HRW327728 HIA327690:HIA327728 GYE327690:GYE327728 GOI327690:GOI327728 GEM327690:GEM327728 FUQ327690:FUQ327728 FKU327690:FKU327728 FAY327690:FAY327728 ERC327690:ERC327728 EHG327690:EHG327728 DXK327690:DXK327728 DNO327690:DNO327728 DDS327690:DDS327728 CTW327690:CTW327728 CKA327690:CKA327728 CAE327690:CAE327728 BQI327690:BQI327728 BGM327690:BGM327728 AWQ327690:AWQ327728 AMU327690:AMU327728 ACY327690:ACY327728 TC327690:TC327728 JG327690:JG327728 K327690:K327728 WVS262154:WVS262192 WLW262154:WLW262192 WCA262154:WCA262192 VSE262154:VSE262192 VII262154:VII262192 UYM262154:UYM262192 UOQ262154:UOQ262192 UEU262154:UEU262192 TUY262154:TUY262192 TLC262154:TLC262192 TBG262154:TBG262192 SRK262154:SRK262192 SHO262154:SHO262192 RXS262154:RXS262192 RNW262154:RNW262192 REA262154:REA262192 QUE262154:QUE262192 QKI262154:QKI262192 QAM262154:QAM262192 PQQ262154:PQQ262192 PGU262154:PGU262192 OWY262154:OWY262192 ONC262154:ONC262192 ODG262154:ODG262192 NTK262154:NTK262192 NJO262154:NJO262192 MZS262154:MZS262192 MPW262154:MPW262192 MGA262154:MGA262192 LWE262154:LWE262192 LMI262154:LMI262192 LCM262154:LCM262192 KSQ262154:KSQ262192 KIU262154:KIU262192 JYY262154:JYY262192 JPC262154:JPC262192 JFG262154:JFG262192 IVK262154:IVK262192 ILO262154:ILO262192 IBS262154:IBS262192 HRW262154:HRW262192 HIA262154:HIA262192 GYE262154:GYE262192 GOI262154:GOI262192 GEM262154:GEM262192 FUQ262154:FUQ262192 FKU262154:FKU262192 FAY262154:FAY262192 ERC262154:ERC262192 EHG262154:EHG262192 DXK262154:DXK262192 DNO262154:DNO262192 DDS262154:DDS262192 CTW262154:CTW262192 CKA262154:CKA262192 CAE262154:CAE262192 BQI262154:BQI262192 BGM262154:BGM262192 AWQ262154:AWQ262192 AMU262154:AMU262192 ACY262154:ACY262192 TC262154:TC262192 JG262154:JG262192 K262154:K262192 WVS196618:WVS196656 WLW196618:WLW196656 WCA196618:WCA196656 VSE196618:VSE196656 VII196618:VII196656 UYM196618:UYM196656 UOQ196618:UOQ196656 UEU196618:UEU196656 TUY196618:TUY196656 TLC196618:TLC196656 TBG196618:TBG196656 SRK196618:SRK196656 SHO196618:SHO196656 RXS196618:RXS196656 RNW196618:RNW196656 REA196618:REA196656 QUE196618:QUE196656 QKI196618:QKI196656 QAM196618:QAM196656 PQQ196618:PQQ196656 PGU196618:PGU196656 OWY196618:OWY196656 ONC196618:ONC196656 ODG196618:ODG196656 NTK196618:NTK196656 NJO196618:NJO196656 MZS196618:MZS196656 MPW196618:MPW196656 MGA196618:MGA196656 LWE196618:LWE196656 LMI196618:LMI196656 LCM196618:LCM196656 KSQ196618:KSQ196656 KIU196618:KIU196656 JYY196618:JYY196656 JPC196618:JPC196656 JFG196618:JFG196656 IVK196618:IVK196656 ILO196618:ILO196656 IBS196618:IBS196656 HRW196618:HRW196656 HIA196618:HIA196656 GYE196618:GYE196656 GOI196618:GOI196656 GEM196618:GEM196656 FUQ196618:FUQ196656 FKU196618:FKU196656 FAY196618:FAY196656 ERC196618:ERC196656 EHG196618:EHG196656 DXK196618:DXK196656 DNO196618:DNO196656 DDS196618:DDS196656 CTW196618:CTW196656 CKA196618:CKA196656 CAE196618:CAE196656 BQI196618:BQI196656 BGM196618:BGM196656 AWQ196618:AWQ196656 AMU196618:AMU196656 ACY196618:ACY196656 TC196618:TC196656 JG196618:JG196656 K196618:K196656 WVS131082:WVS131120 WLW131082:WLW131120 WCA131082:WCA131120 VSE131082:VSE131120 VII131082:VII131120 UYM131082:UYM131120 UOQ131082:UOQ131120 UEU131082:UEU131120 TUY131082:TUY131120 TLC131082:TLC131120 TBG131082:TBG131120 SRK131082:SRK131120 SHO131082:SHO131120 RXS131082:RXS131120 RNW131082:RNW131120 REA131082:REA131120 QUE131082:QUE131120 QKI131082:QKI131120 QAM131082:QAM131120 PQQ131082:PQQ131120 PGU131082:PGU131120 OWY131082:OWY131120 ONC131082:ONC131120 ODG131082:ODG131120 NTK131082:NTK131120 NJO131082:NJO131120 MZS131082:MZS131120 MPW131082:MPW131120 MGA131082:MGA131120 LWE131082:LWE131120 LMI131082:LMI131120 LCM131082:LCM131120 KSQ131082:KSQ131120 KIU131082:KIU131120 JYY131082:JYY131120 JPC131082:JPC131120 JFG131082:JFG131120 IVK131082:IVK131120 ILO131082:ILO131120 IBS131082:IBS131120 HRW131082:HRW131120 HIA131082:HIA131120 GYE131082:GYE131120 GOI131082:GOI131120 GEM131082:GEM131120 FUQ131082:FUQ131120 FKU131082:FKU131120 FAY131082:FAY131120 ERC131082:ERC131120 EHG131082:EHG131120 DXK131082:DXK131120 DNO131082:DNO131120 DDS131082:DDS131120 CTW131082:CTW131120 CKA131082:CKA131120 CAE131082:CAE131120 BQI131082:BQI131120 BGM131082:BGM131120 AWQ131082:AWQ131120 AMU131082:AMU131120 ACY131082:ACY131120 TC131082:TC131120 JG131082:JG131120 K131082:K131120 WVS65546:WVS65584 WLW65546:WLW65584 WCA65546:WCA65584 VSE65546:VSE65584 VII65546:VII65584 UYM65546:UYM65584 UOQ65546:UOQ65584 UEU65546:UEU65584 TUY65546:TUY65584 TLC65546:TLC65584 TBG65546:TBG65584 SRK65546:SRK65584 SHO65546:SHO65584 RXS65546:RXS65584 RNW65546:RNW65584 REA65546:REA65584 QUE65546:QUE65584 QKI65546:QKI65584 QAM65546:QAM65584 PQQ65546:PQQ65584 PGU65546:PGU65584 OWY65546:OWY65584 ONC65546:ONC65584 ODG65546:ODG65584 NTK65546:NTK65584 NJO65546:NJO65584 MZS65546:MZS65584 MPW65546:MPW65584 MGA65546:MGA65584 LWE65546:LWE65584 LMI65546:LMI65584 LCM65546:LCM65584 KSQ65546:KSQ65584 KIU65546:KIU65584 JYY65546:JYY65584 JPC65546:JPC65584 JFG65546:JFG65584 IVK65546:IVK65584 ILO65546:ILO65584 IBS65546:IBS65584 HRW65546:HRW65584 HIA65546:HIA65584 GYE65546:GYE65584 GOI65546:GOI65584 GEM65546:GEM65584 FUQ65546:FUQ65584 FKU65546:FKU65584 FAY65546:FAY65584 ERC65546:ERC65584 EHG65546:EHG65584 DXK65546:DXK65584 DNO65546:DNO65584 DDS65546:DDS65584 CTW65546:CTW65584 CKA65546:CKA65584 CAE65546:CAE65584 BQI65546:BQI65584 BGM65546:BGM65584 AWQ65546:AWQ65584 AMU65546:AMU65584 ACY65546:ACY65584 TC65546:TC65584 JG65546:JG65584 K65546:K65584 WVS44:WVS48 WLW44:WLW48 WCA44:WCA48 VSE44:VSE48 VII44:VII48 UYM44:UYM48 UOQ44:UOQ48 UEU44:UEU48 TUY44:TUY48 TLC44:TLC48 TBG44:TBG48 SRK44:SRK48 SHO44:SHO48 RXS44:RXS48 RNW44:RNW48 REA44:REA48 QUE44:QUE48 QKI44:QKI48 QAM44:QAM48 PQQ44:PQQ48 PGU44:PGU48 OWY44:OWY48 ONC44:ONC48 ODG44:ODG48 NTK44:NTK48 NJO44:NJO48 MZS44:MZS48 MPW44:MPW48 MGA44:MGA48 LWE44:LWE48 LMI44:LMI48 LCM44:LCM48 KSQ44:KSQ48 KIU44:KIU48 JYY44:JYY48 JPC44:JPC48 JFG44:JFG48 IVK44:IVK48 ILO44:ILO48 IBS44:IBS48 HRW44:HRW48 HIA44:HIA48 GYE44:GYE48 GOI44:GOI48 GEM44:GEM48 FUQ44:FUQ48 FKU44:FKU48 FAY44:FAY48 ERC44:ERC48 EHG44:EHG48 DXK44:DXK48 DNO44:DNO48 DDS44:DDS48 CTW44:CTW48 CKA44:CKA48 CAE44:CAE48 BQI44:BQI48 BGM44:BGM48 AWQ44:AWQ48 AMU44:AMU48 ACY44:ACY48 TC44:TC48 JG44:JG48">
      <formula1>$J$108:$J$110</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3 IZ65513 SV65513 ACR65513 AMN65513 AWJ65513 BGF65513 BQB65513 BZX65513 CJT65513 CTP65513 DDL65513 DNH65513 DXD65513 EGZ65513 EQV65513 FAR65513 FKN65513 FUJ65513 GEF65513 GOB65513 GXX65513 HHT65513 HRP65513 IBL65513 ILH65513 IVD65513 JEZ65513 JOV65513 JYR65513 KIN65513 KSJ65513 LCF65513 LMB65513 LVX65513 MFT65513 MPP65513 MZL65513 NJH65513 NTD65513 OCZ65513 OMV65513 OWR65513 PGN65513 PQJ65513 QAF65513 QKB65513 QTX65513 RDT65513 RNP65513 RXL65513 SHH65513 SRD65513 TAZ65513 TKV65513 TUR65513 UEN65513 UOJ65513 UYF65513 VIB65513 VRX65513 WBT65513 WLP65513 WVL65513 D131049 IZ131049 SV131049 ACR131049 AMN131049 AWJ131049 BGF131049 BQB131049 BZX131049 CJT131049 CTP131049 DDL131049 DNH131049 DXD131049 EGZ131049 EQV131049 FAR131049 FKN131049 FUJ131049 GEF131049 GOB131049 GXX131049 HHT131049 HRP131049 IBL131049 ILH131049 IVD131049 JEZ131049 JOV131049 JYR131049 KIN131049 KSJ131049 LCF131049 LMB131049 LVX131049 MFT131049 MPP131049 MZL131049 NJH131049 NTD131049 OCZ131049 OMV131049 OWR131049 PGN131049 PQJ131049 QAF131049 QKB131049 QTX131049 RDT131049 RNP131049 RXL131049 SHH131049 SRD131049 TAZ131049 TKV131049 TUR131049 UEN131049 UOJ131049 UYF131049 VIB131049 VRX131049 WBT131049 WLP131049 WVL131049 D196585 IZ196585 SV196585 ACR196585 AMN196585 AWJ196585 BGF196585 BQB196585 BZX196585 CJT196585 CTP196585 DDL196585 DNH196585 DXD196585 EGZ196585 EQV196585 FAR196585 FKN196585 FUJ196585 GEF196585 GOB196585 GXX196585 HHT196585 HRP196585 IBL196585 ILH196585 IVD196585 JEZ196585 JOV196585 JYR196585 KIN196585 KSJ196585 LCF196585 LMB196585 LVX196585 MFT196585 MPP196585 MZL196585 NJH196585 NTD196585 OCZ196585 OMV196585 OWR196585 PGN196585 PQJ196585 QAF196585 QKB196585 QTX196585 RDT196585 RNP196585 RXL196585 SHH196585 SRD196585 TAZ196585 TKV196585 TUR196585 UEN196585 UOJ196585 UYF196585 VIB196585 VRX196585 WBT196585 WLP196585 WVL196585 D262121 IZ262121 SV262121 ACR262121 AMN262121 AWJ262121 BGF262121 BQB262121 BZX262121 CJT262121 CTP262121 DDL262121 DNH262121 DXD262121 EGZ262121 EQV262121 FAR262121 FKN262121 FUJ262121 GEF262121 GOB262121 GXX262121 HHT262121 HRP262121 IBL262121 ILH262121 IVD262121 JEZ262121 JOV262121 JYR262121 KIN262121 KSJ262121 LCF262121 LMB262121 LVX262121 MFT262121 MPP262121 MZL262121 NJH262121 NTD262121 OCZ262121 OMV262121 OWR262121 PGN262121 PQJ262121 QAF262121 QKB262121 QTX262121 RDT262121 RNP262121 RXL262121 SHH262121 SRD262121 TAZ262121 TKV262121 TUR262121 UEN262121 UOJ262121 UYF262121 VIB262121 VRX262121 WBT262121 WLP262121 WVL262121 D327657 IZ327657 SV327657 ACR327657 AMN327657 AWJ327657 BGF327657 BQB327657 BZX327657 CJT327657 CTP327657 DDL327657 DNH327657 DXD327657 EGZ327657 EQV327657 FAR327657 FKN327657 FUJ327657 GEF327657 GOB327657 GXX327657 HHT327657 HRP327657 IBL327657 ILH327657 IVD327657 JEZ327657 JOV327657 JYR327657 KIN327657 KSJ327657 LCF327657 LMB327657 LVX327657 MFT327657 MPP327657 MZL327657 NJH327657 NTD327657 OCZ327657 OMV327657 OWR327657 PGN327657 PQJ327657 QAF327657 QKB327657 QTX327657 RDT327657 RNP327657 RXL327657 SHH327657 SRD327657 TAZ327657 TKV327657 TUR327657 UEN327657 UOJ327657 UYF327657 VIB327657 VRX327657 WBT327657 WLP327657 WVL327657 D393193 IZ393193 SV393193 ACR393193 AMN393193 AWJ393193 BGF393193 BQB393193 BZX393193 CJT393193 CTP393193 DDL393193 DNH393193 DXD393193 EGZ393193 EQV393193 FAR393193 FKN393193 FUJ393193 GEF393193 GOB393193 GXX393193 HHT393193 HRP393193 IBL393193 ILH393193 IVD393193 JEZ393193 JOV393193 JYR393193 KIN393193 KSJ393193 LCF393193 LMB393193 LVX393193 MFT393193 MPP393193 MZL393193 NJH393193 NTD393193 OCZ393193 OMV393193 OWR393193 PGN393193 PQJ393193 QAF393193 QKB393193 QTX393193 RDT393193 RNP393193 RXL393193 SHH393193 SRD393193 TAZ393193 TKV393193 TUR393193 UEN393193 UOJ393193 UYF393193 VIB393193 VRX393193 WBT393193 WLP393193 WVL393193 D458729 IZ458729 SV458729 ACR458729 AMN458729 AWJ458729 BGF458729 BQB458729 BZX458729 CJT458729 CTP458729 DDL458729 DNH458729 DXD458729 EGZ458729 EQV458729 FAR458729 FKN458729 FUJ458729 GEF458729 GOB458729 GXX458729 HHT458729 HRP458729 IBL458729 ILH458729 IVD458729 JEZ458729 JOV458729 JYR458729 KIN458729 KSJ458729 LCF458729 LMB458729 LVX458729 MFT458729 MPP458729 MZL458729 NJH458729 NTD458729 OCZ458729 OMV458729 OWR458729 PGN458729 PQJ458729 QAF458729 QKB458729 QTX458729 RDT458729 RNP458729 RXL458729 SHH458729 SRD458729 TAZ458729 TKV458729 TUR458729 UEN458729 UOJ458729 UYF458729 VIB458729 VRX458729 WBT458729 WLP458729 WVL458729 D524265 IZ524265 SV524265 ACR524265 AMN524265 AWJ524265 BGF524265 BQB524265 BZX524265 CJT524265 CTP524265 DDL524265 DNH524265 DXD524265 EGZ524265 EQV524265 FAR524265 FKN524265 FUJ524265 GEF524265 GOB524265 GXX524265 HHT524265 HRP524265 IBL524265 ILH524265 IVD524265 JEZ524265 JOV524265 JYR524265 KIN524265 KSJ524265 LCF524265 LMB524265 LVX524265 MFT524265 MPP524265 MZL524265 NJH524265 NTD524265 OCZ524265 OMV524265 OWR524265 PGN524265 PQJ524265 QAF524265 QKB524265 QTX524265 RDT524265 RNP524265 RXL524265 SHH524265 SRD524265 TAZ524265 TKV524265 TUR524265 UEN524265 UOJ524265 UYF524265 VIB524265 VRX524265 WBT524265 WLP524265 WVL524265 D589801 IZ589801 SV589801 ACR589801 AMN589801 AWJ589801 BGF589801 BQB589801 BZX589801 CJT589801 CTP589801 DDL589801 DNH589801 DXD589801 EGZ589801 EQV589801 FAR589801 FKN589801 FUJ589801 GEF589801 GOB589801 GXX589801 HHT589801 HRP589801 IBL589801 ILH589801 IVD589801 JEZ589801 JOV589801 JYR589801 KIN589801 KSJ589801 LCF589801 LMB589801 LVX589801 MFT589801 MPP589801 MZL589801 NJH589801 NTD589801 OCZ589801 OMV589801 OWR589801 PGN589801 PQJ589801 QAF589801 QKB589801 QTX589801 RDT589801 RNP589801 RXL589801 SHH589801 SRD589801 TAZ589801 TKV589801 TUR589801 UEN589801 UOJ589801 UYF589801 VIB589801 VRX589801 WBT589801 WLP589801 WVL589801 D655337 IZ655337 SV655337 ACR655337 AMN655337 AWJ655337 BGF655337 BQB655337 BZX655337 CJT655337 CTP655337 DDL655337 DNH655337 DXD655337 EGZ655337 EQV655337 FAR655337 FKN655337 FUJ655337 GEF655337 GOB655337 GXX655337 HHT655337 HRP655337 IBL655337 ILH655337 IVD655337 JEZ655337 JOV655337 JYR655337 KIN655337 KSJ655337 LCF655337 LMB655337 LVX655337 MFT655337 MPP655337 MZL655337 NJH655337 NTD655337 OCZ655337 OMV655337 OWR655337 PGN655337 PQJ655337 QAF655337 QKB655337 QTX655337 RDT655337 RNP655337 RXL655337 SHH655337 SRD655337 TAZ655337 TKV655337 TUR655337 UEN655337 UOJ655337 UYF655337 VIB655337 VRX655337 WBT655337 WLP655337 WVL655337 D720873 IZ720873 SV720873 ACR720873 AMN720873 AWJ720873 BGF720873 BQB720873 BZX720873 CJT720873 CTP720873 DDL720873 DNH720873 DXD720873 EGZ720873 EQV720873 FAR720873 FKN720873 FUJ720873 GEF720873 GOB720873 GXX720873 HHT720873 HRP720873 IBL720873 ILH720873 IVD720873 JEZ720873 JOV720873 JYR720873 KIN720873 KSJ720873 LCF720873 LMB720873 LVX720873 MFT720873 MPP720873 MZL720873 NJH720873 NTD720873 OCZ720873 OMV720873 OWR720873 PGN720873 PQJ720873 QAF720873 QKB720873 QTX720873 RDT720873 RNP720873 RXL720873 SHH720873 SRD720873 TAZ720873 TKV720873 TUR720873 UEN720873 UOJ720873 UYF720873 VIB720873 VRX720873 WBT720873 WLP720873 WVL720873 D786409 IZ786409 SV786409 ACR786409 AMN786409 AWJ786409 BGF786409 BQB786409 BZX786409 CJT786409 CTP786409 DDL786409 DNH786409 DXD786409 EGZ786409 EQV786409 FAR786409 FKN786409 FUJ786409 GEF786409 GOB786409 GXX786409 HHT786409 HRP786409 IBL786409 ILH786409 IVD786409 JEZ786409 JOV786409 JYR786409 KIN786409 KSJ786409 LCF786409 LMB786409 LVX786409 MFT786409 MPP786409 MZL786409 NJH786409 NTD786409 OCZ786409 OMV786409 OWR786409 PGN786409 PQJ786409 QAF786409 QKB786409 QTX786409 RDT786409 RNP786409 RXL786409 SHH786409 SRD786409 TAZ786409 TKV786409 TUR786409 UEN786409 UOJ786409 UYF786409 VIB786409 VRX786409 WBT786409 WLP786409 WVL786409 D851945 IZ851945 SV851945 ACR851945 AMN851945 AWJ851945 BGF851945 BQB851945 BZX851945 CJT851945 CTP851945 DDL851945 DNH851945 DXD851945 EGZ851945 EQV851945 FAR851945 FKN851945 FUJ851945 GEF851945 GOB851945 GXX851945 HHT851945 HRP851945 IBL851945 ILH851945 IVD851945 JEZ851945 JOV851945 JYR851945 KIN851945 KSJ851945 LCF851945 LMB851945 LVX851945 MFT851945 MPP851945 MZL851945 NJH851945 NTD851945 OCZ851945 OMV851945 OWR851945 PGN851945 PQJ851945 QAF851945 QKB851945 QTX851945 RDT851945 RNP851945 RXL851945 SHH851945 SRD851945 TAZ851945 TKV851945 TUR851945 UEN851945 UOJ851945 UYF851945 VIB851945 VRX851945 WBT851945 WLP851945 WVL851945 D917481 IZ917481 SV917481 ACR917481 AMN917481 AWJ917481 BGF917481 BQB917481 BZX917481 CJT917481 CTP917481 DDL917481 DNH917481 DXD917481 EGZ917481 EQV917481 FAR917481 FKN917481 FUJ917481 GEF917481 GOB917481 GXX917481 HHT917481 HRP917481 IBL917481 ILH917481 IVD917481 JEZ917481 JOV917481 JYR917481 KIN917481 KSJ917481 LCF917481 LMB917481 LVX917481 MFT917481 MPP917481 MZL917481 NJH917481 NTD917481 OCZ917481 OMV917481 OWR917481 PGN917481 PQJ917481 QAF917481 QKB917481 QTX917481 RDT917481 RNP917481 RXL917481 SHH917481 SRD917481 TAZ917481 TKV917481 TUR917481 UEN917481 UOJ917481 UYF917481 VIB917481 VRX917481 WBT917481 WLP917481 WVL917481 D983017 IZ983017 SV983017 ACR983017 AMN983017 AWJ983017 BGF983017 BQB983017 BZX983017 CJT983017 CTP983017 DDL983017 DNH983017 DXD983017 EGZ983017 EQV983017 FAR983017 FKN983017 FUJ983017 GEF983017 GOB983017 GXX983017 HHT983017 HRP983017 IBL983017 ILH983017 IVD983017 JEZ983017 JOV983017 JYR983017 KIN983017 KSJ983017 LCF983017 LMB983017 LVX983017 MFT983017 MPP983017 MZL983017 NJH983017 NTD983017 OCZ983017 OMV983017 OWR983017 PGN983017 PQJ983017 QAF983017 QKB983017 QTX983017 RDT983017 RNP983017 RXL983017 SHH983017 SRD983017 TAZ983017 TKV983017 TUR983017 UEN983017 UOJ983017 UYF983017 VIB983017 VRX983017 WBT983017 WLP983017 WVL983017">
      <formula1>"&lt;select from list&gt;, Yes, No"</formula1>
    </dataValidation>
    <dataValidation type="list" allowBlank="1" showInputMessage="1" showErrorMessage="1" sqref="D13:E13 WVL983015:WVM983015 WLP983015:WLQ983015 WBT983015:WBU983015 VRX983015:VRY983015 VIB983015:VIC983015 UYF983015:UYG983015 UOJ983015:UOK983015 UEN983015:UEO983015 TUR983015:TUS983015 TKV983015:TKW983015 TAZ983015:TBA983015 SRD983015:SRE983015 SHH983015:SHI983015 RXL983015:RXM983015 RNP983015:RNQ983015 RDT983015:RDU983015 QTX983015:QTY983015 QKB983015:QKC983015 QAF983015:QAG983015 PQJ983015:PQK983015 PGN983015:PGO983015 OWR983015:OWS983015 OMV983015:OMW983015 OCZ983015:ODA983015 NTD983015:NTE983015 NJH983015:NJI983015 MZL983015:MZM983015 MPP983015:MPQ983015 MFT983015:MFU983015 LVX983015:LVY983015 LMB983015:LMC983015 LCF983015:LCG983015 KSJ983015:KSK983015 KIN983015:KIO983015 JYR983015:JYS983015 JOV983015:JOW983015 JEZ983015:JFA983015 IVD983015:IVE983015 ILH983015:ILI983015 IBL983015:IBM983015 HRP983015:HRQ983015 HHT983015:HHU983015 GXX983015:GXY983015 GOB983015:GOC983015 GEF983015:GEG983015 FUJ983015:FUK983015 FKN983015:FKO983015 FAR983015:FAS983015 EQV983015:EQW983015 EGZ983015:EHA983015 DXD983015:DXE983015 DNH983015:DNI983015 DDL983015:DDM983015 CTP983015:CTQ983015 CJT983015:CJU983015 BZX983015:BZY983015 BQB983015:BQC983015 BGF983015:BGG983015 AWJ983015:AWK983015 AMN983015:AMO983015 ACR983015:ACS983015 SV983015:SW983015 IZ983015:JA983015 D983015:E983015 WVL917479:WVM917479 WLP917479:WLQ917479 WBT917479:WBU917479 VRX917479:VRY917479 VIB917479:VIC917479 UYF917479:UYG917479 UOJ917479:UOK917479 UEN917479:UEO917479 TUR917479:TUS917479 TKV917479:TKW917479 TAZ917479:TBA917479 SRD917479:SRE917479 SHH917479:SHI917479 RXL917479:RXM917479 RNP917479:RNQ917479 RDT917479:RDU917479 QTX917479:QTY917479 QKB917479:QKC917479 QAF917479:QAG917479 PQJ917479:PQK917479 PGN917479:PGO917479 OWR917479:OWS917479 OMV917479:OMW917479 OCZ917479:ODA917479 NTD917479:NTE917479 NJH917479:NJI917479 MZL917479:MZM917479 MPP917479:MPQ917479 MFT917479:MFU917479 LVX917479:LVY917479 LMB917479:LMC917479 LCF917479:LCG917479 KSJ917479:KSK917479 KIN917479:KIO917479 JYR917479:JYS917479 JOV917479:JOW917479 JEZ917479:JFA917479 IVD917479:IVE917479 ILH917479:ILI917479 IBL917479:IBM917479 HRP917479:HRQ917479 HHT917479:HHU917479 GXX917479:GXY917479 GOB917479:GOC917479 GEF917479:GEG917479 FUJ917479:FUK917479 FKN917479:FKO917479 FAR917479:FAS917479 EQV917479:EQW917479 EGZ917479:EHA917479 DXD917479:DXE917479 DNH917479:DNI917479 DDL917479:DDM917479 CTP917479:CTQ917479 CJT917479:CJU917479 BZX917479:BZY917479 BQB917479:BQC917479 BGF917479:BGG917479 AWJ917479:AWK917479 AMN917479:AMO917479 ACR917479:ACS917479 SV917479:SW917479 IZ917479:JA917479 D917479:E917479 WVL851943:WVM851943 WLP851943:WLQ851943 WBT851943:WBU851943 VRX851943:VRY851943 VIB851943:VIC851943 UYF851943:UYG851943 UOJ851943:UOK851943 UEN851943:UEO851943 TUR851943:TUS851943 TKV851943:TKW851943 TAZ851943:TBA851943 SRD851943:SRE851943 SHH851943:SHI851943 RXL851943:RXM851943 RNP851943:RNQ851943 RDT851943:RDU851943 QTX851943:QTY851943 QKB851943:QKC851943 QAF851943:QAG851943 PQJ851943:PQK851943 PGN851943:PGO851943 OWR851943:OWS851943 OMV851943:OMW851943 OCZ851943:ODA851943 NTD851943:NTE851943 NJH851943:NJI851943 MZL851943:MZM851943 MPP851943:MPQ851943 MFT851943:MFU851943 LVX851943:LVY851943 LMB851943:LMC851943 LCF851943:LCG851943 KSJ851943:KSK851943 KIN851943:KIO851943 JYR851943:JYS851943 JOV851943:JOW851943 JEZ851943:JFA851943 IVD851943:IVE851943 ILH851943:ILI851943 IBL851943:IBM851943 HRP851943:HRQ851943 HHT851943:HHU851943 GXX851943:GXY851943 GOB851943:GOC851943 GEF851943:GEG851943 FUJ851943:FUK851943 FKN851943:FKO851943 FAR851943:FAS851943 EQV851943:EQW851943 EGZ851943:EHA851943 DXD851943:DXE851943 DNH851943:DNI851943 DDL851943:DDM851943 CTP851943:CTQ851943 CJT851943:CJU851943 BZX851943:BZY851943 BQB851943:BQC851943 BGF851943:BGG851943 AWJ851943:AWK851943 AMN851943:AMO851943 ACR851943:ACS851943 SV851943:SW851943 IZ851943:JA851943 D851943:E851943 WVL786407:WVM786407 WLP786407:WLQ786407 WBT786407:WBU786407 VRX786407:VRY786407 VIB786407:VIC786407 UYF786407:UYG786407 UOJ786407:UOK786407 UEN786407:UEO786407 TUR786407:TUS786407 TKV786407:TKW786407 TAZ786407:TBA786407 SRD786407:SRE786407 SHH786407:SHI786407 RXL786407:RXM786407 RNP786407:RNQ786407 RDT786407:RDU786407 QTX786407:QTY786407 QKB786407:QKC786407 QAF786407:QAG786407 PQJ786407:PQK786407 PGN786407:PGO786407 OWR786407:OWS786407 OMV786407:OMW786407 OCZ786407:ODA786407 NTD786407:NTE786407 NJH786407:NJI786407 MZL786407:MZM786407 MPP786407:MPQ786407 MFT786407:MFU786407 LVX786407:LVY786407 LMB786407:LMC786407 LCF786407:LCG786407 KSJ786407:KSK786407 KIN786407:KIO786407 JYR786407:JYS786407 JOV786407:JOW786407 JEZ786407:JFA786407 IVD786407:IVE786407 ILH786407:ILI786407 IBL786407:IBM786407 HRP786407:HRQ786407 HHT786407:HHU786407 GXX786407:GXY786407 GOB786407:GOC786407 GEF786407:GEG786407 FUJ786407:FUK786407 FKN786407:FKO786407 FAR786407:FAS786407 EQV786407:EQW786407 EGZ786407:EHA786407 DXD786407:DXE786407 DNH786407:DNI786407 DDL786407:DDM786407 CTP786407:CTQ786407 CJT786407:CJU786407 BZX786407:BZY786407 BQB786407:BQC786407 BGF786407:BGG786407 AWJ786407:AWK786407 AMN786407:AMO786407 ACR786407:ACS786407 SV786407:SW786407 IZ786407:JA786407 D786407:E786407 WVL720871:WVM720871 WLP720871:WLQ720871 WBT720871:WBU720871 VRX720871:VRY720871 VIB720871:VIC720871 UYF720871:UYG720871 UOJ720871:UOK720871 UEN720871:UEO720871 TUR720871:TUS720871 TKV720871:TKW720871 TAZ720871:TBA720871 SRD720871:SRE720871 SHH720871:SHI720871 RXL720871:RXM720871 RNP720871:RNQ720871 RDT720871:RDU720871 QTX720871:QTY720871 QKB720871:QKC720871 QAF720871:QAG720871 PQJ720871:PQK720871 PGN720871:PGO720871 OWR720871:OWS720871 OMV720871:OMW720871 OCZ720871:ODA720871 NTD720871:NTE720871 NJH720871:NJI720871 MZL720871:MZM720871 MPP720871:MPQ720871 MFT720871:MFU720871 LVX720871:LVY720871 LMB720871:LMC720871 LCF720871:LCG720871 KSJ720871:KSK720871 KIN720871:KIO720871 JYR720871:JYS720871 JOV720871:JOW720871 JEZ720871:JFA720871 IVD720871:IVE720871 ILH720871:ILI720871 IBL720871:IBM720871 HRP720871:HRQ720871 HHT720871:HHU720871 GXX720871:GXY720871 GOB720871:GOC720871 GEF720871:GEG720871 FUJ720871:FUK720871 FKN720871:FKO720871 FAR720871:FAS720871 EQV720871:EQW720871 EGZ720871:EHA720871 DXD720871:DXE720871 DNH720871:DNI720871 DDL720871:DDM720871 CTP720871:CTQ720871 CJT720871:CJU720871 BZX720871:BZY720871 BQB720871:BQC720871 BGF720871:BGG720871 AWJ720871:AWK720871 AMN720871:AMO720871 ACR720871:ACS720871 SV720871:SW720871 IZ720871:JA720871 D720871:E720871 WVL655335:WVM655335 WLP655335:WLQ655335 WBT655335:WBU655335 VRX655335:VRY655335 VIB655335:VIC655335 UYF655335:UYG655335 UOJ655335:UOK655335 UEN655335:UEO655335 TUR655335:TUS655335 TKV655335:TKW655335 TAZ655335:TBA655335 SRD655335:SRE655335 SHH655335:SHI655335 RXL655335:RXM655335 RNP655335:RNQ655335 RDT655335:RDU655335 QTX655335:QTY655335 QKB655335:QKC655335 QAF655335:QAG655335 PQJ655335:PQK655335 PGN655335:PGO655335 OWR655335:OWS655335 OMV655335:OMW655335 OCZ655335:ODA655335 NTD655335:NTE655335 NJH655335:NJI655335 MZL655335:MZM655335 MPP655335:MPQ655335 MFT655335:MFU655335 LVX655335:LVY655335 LMB655335:LMC655335 LCF655335:LCG655335 KSJ655335:KSK655335 KIN655335:KIO655335 JYR655335:JYS655335 JOV655335:JOW655335 JEZ655335:JFA655335 IVD655335:IVE655335 ILH655335:ILI655335 IBL655335:IBM655335 HRP655335:HRQ655335 HHT655335:HHU655335 GXX655335:GXY655335 GOB655335:GOC655335 GEF655335:GEG655335 FUJ655335:FUK655335 FKN655335:FKO655335 FAR655335:FAS655335 EQV655335:EQW655335 EGZ655335:EHA655335 DXD655335:DXE655335 DNH655335:DNI655335 DDL655335:DDM655335 CTP655335:CTQ655335 CJT655335:CJU655335 BZX655335:BZY655335 BQB655335:BQC655335 BGF655335:BGG655335 AWJ655335:AWK655335 AMN655335:AMO655335 ACR655335:ACS655335 SV655335:SW655335 IZ655335:JA655335 D655335:E655335 WVL589799:WVM589799 WLP589799:WLQ589799 WBT589799:WBU589799 VRX589799:VRY589799 VIB589799:VIC589799 UYF589799:UYG589799 UOJ589799:UOK589799 UEN589799:UEO589799 TUR589799:TUS589799 TKV589799:TKW589799 TAZ589799:TBA589799 SRD589799:SRE589799 SHH589799:SHI589799 RXL589799:RXM589799 RNP589799:RNQ589799 RDT589799:RDU589799 QTX589799:QTY589799 QKB589799:QKC589799 QAF589799:QAG589799 PQJ589799:PQK589799 PGN589799:PGO589799 OWR589799:OWS589799 OMV589799:OMW589799 OCZ589799:ODA589799 NTD589799:NTE589799 NJH589799:NJI589799 MZL589799:MZM589799 MPP589799:MPQ589799 MFT589799:MFU589799 LVX589799:LVY589799 LMB589799:LMC589799 LCF589799:LCG589799 KSJ589799:KSK589799 KIN589799:KIO589799 JYR589799:JYS589799 JOV589799:JOW589799 JEZ589799:JFA589799 IVD589799:IVE589799 ILH589799:ILI589799 IBL589799:IBM589799 HRP589799:HRQ589799 HHT589799:HHU589799 GXX589799:GXY589799 GOB589799:GOC589799 GEF589799:GEG589799 FUJ589799:FUK589799 FKN589799:FKO589799 FAR589799:FAS589799 EQV589799:EQW589799 EGZ589799:EHA589799 DXD589799:DXE589799 DNH589799:DNI589799 DDL589799:DDM589799 CTP589799:CTQ589799 CJT589799:CJU589799 BZX589799:BZY589799 BQB589799:BQC589799 BGF589799:BGG589799 AWJ589799:AWK589799 AMN589799:AMO589799 ACR589799:ACS589799 SV589799:SW589799 IZ589799:JA589799 D589799:E589799 WVL524263:WVM524263 WLP524263:WLQ524263 WBT524263:WBU524263 VRX524263:VRY524263 VIB524263:VIC524263 UYF524263:UYG524263 UOJ524263:UOK524263 UEN524263:UEO524263 TUR524263:TUS524263 TKV524263:TKW524263 TAZ524263:TBA524263 SRD524263:SRE524263 SHH524263:SHI524263 RXL524263:RXM524263 RNP524263:RNQ524263 RDT524263:RDU524263 QTX524263:QTY524263 QKB524263:QKC524263 QAF524263:QAG524263 PQJ524263:PQK524263 PGN524263:PGO524263 OWR524263:OWS524263 OMV524263:OMW524263 OCZ524263:ODA524263 NTD524263:NTE524263 NJH524263:NJI524263 MZL524263:MZM524263 MPP524263:MPQ524263 MFT524263:MFU524263 LVX524263:LVY524263 LMB524263:LMC524263 LCF524263:LCG524263 KSJ524263:KSK524263 KIN524263:KIO524263 JYR524263:JYS524263 JOV524263:JOW524263 JEZ524263:JFA524263 IVD524263:IVE524263 ILH524263:ILI524263 IBL524263:IBM524263 HRP524263:HRQ524263 HHT524263:HHU524263 GXX524263:GXY524263 GOB524263:GOC524263 GEF524263:GEG524263 FUJ524263:FUK524263 FKN524263:FKO524263 FAR524263:FAS524263 EQV524263:EQW524263 EGZ524263:EHA524263 DXD524263:DXE524263 DNH524263:DNI524263 DDL524263:DDM524263 CTP524263:CTQ524263 CJT524263:CJU524263 BZX524263:BZY524263 BQB524263:BQC524263 BGF524263:BGG524263 AWJ524263:AWK524263 AMN524263:AMO524263 ACR524263:ACS524263 SV524263:SW524263 IZ524263:JA524263 D524263:E524263 WVL458727:WVM458727 WLP458727:WLQ458727 WBT458727:WBU458727 VRX458727:VRY458727 VIB458727:VIC458727 UYF458727:UYG458727 UOJ458727:UOK458727 UEN458727:UEO458727 TUR458727:TUS458727 TKV458727:TKW458727 TAZ458727:TBA458727 SRD458727:SRE458727 SHH458727:SHI458727 RXL458727:RXM458727 RNP458727:RNQ458727 RDT458727:RDU458727 QTX458727:QTY458727 QKB458727:QKC458727 QAF458727:QAG458727 PQJ458727:PQK458727 PGN458727:PGO458727 OWR458727:OWS458727 OMV458727:OMW458727 OCZ458727:ODA458727 NTD458727:NTE458727 NJH458727:NJI458727 MZL458727:MZM458727 MPP458727:MPQ458727 MFT458727:MFU458727 LVX458727:LVY458727 LMB458727:LMC458727 LCF458727:LCG458727 KSJ458727:KSK458727 KIN458727:KIO458727 JYR458727:JYS458727 JOV458727:JOW458727 JEZ458727:JFA458727 IVD458727:IVE458727 ILH458727:ILI458727 IBL458727:IBM458727 HRP458727:HRQ458727 HHT458727:HHU458727 GXX458727:GXY458727 GOB458727:GOC458727 GEF458727:GEG458727 FUJ458727:FUK458727 FKN458727:FKO458727 FAR458727:FAS458727 EQV458727:EQW458727 EGZ458727:EHA458727 DXD458727:DXE458727 DNH458727:DNI458727 DDL458727:DDM458727 CTP458727:CTQ458727 CJT458727:CJU458727 BZX458727:BZY458727 BQB458727:BQC458727 BGF458727:BGG458727 AWJ458727:AWK458727 AMN458727:AMO458727 ACR458727:ACS458727 SV458727:SW458727 IZ458727:JA458727 D458727:E458727 WVL393191:WVM393191 WLP393191:WLQ393191 WBT393191:WBU393191 VRX393191:VRY393191 VIB393191:VIC393191 UYF393191:UYG393191 UOJ393191:UOK393191 UEN393191:UEO393191 TUR393191:TUS393191 TKV393191:TKW393191 TAZ393191:TBA393191 SRD393191:SRE393191 SHH393191:SHI393191 RXL393191:RXM393191 RNP393191:RNQ393191 RDT393191:RDU393191 QTX393191:QTY393191 QKB393191:QKC393191 QAF393191:QAG393191 PQJ393191:PQK393191 PGN393191:PGO393191 OWR393191:OWS393191 OMV393191:OMW393191 OCZ393191:ODA393191 NTD393191:NTE393191 NJH393191:NJI393191 MZL393191:MZM393191 MPP393191:MPQ393191 MFT393191:MFU393191 LVX393191:LVY393191 LMB393191:LMC393191 LCF393191:LCG393191 KSJ393191:KSK393191 KIN393191:KIO393191 JYR393191:JYS393191 JOV393191:JOW393191 JEZ393191:JFA393191 IVD393191:IVE393191 ILH393191:ILI393191 IBL393191:IBM393191 HRP393191:HRQ393191 HHT393191:HHU393191 GXX393191:GXY393191 GOB393191:GOC393191 GEF393191:GEG393191 FUJ393191:FUK393191 FKN393191:FKO393191 FAR393191:FAS393191 EQV393191:EQW393191 EGZ393191:EHA393191 DXD393191:DXE393191 DNH393191:DNI393191 DDL393191:DDM393191 CTP393191:CTQ393191 CJT393191:CJU393191 BZX393191:BZY393191 BQB393191:BQC393191 BGF393191:BGG393191 AWJ393191:AWK393191 AMN393191:AMO393191 ACR393191:ACS393191 SV393191:SW393191 IZ393191:JA393191 D393191:E393191 WVL327655:WVM327655 WLP327655:WLQ327655 WBT327655:WBU327655 VRX327655:VRY327655 VIB327655:VIC327655 UYF327655:UYG327655 UOJ327655:UOK327655 UEN327655:UEO327655 TUR327655:TUS327655 TKV327655:TKW327655 TAZ327655:TBA327655 SRD327655:SRE327655 SHH327655:SHI327655 RXL327655:RXM327655 RNP327655:RNQ327655 RDT327655:RDU327655 QTX327655:QTY327655 QKB327655:QKC327655 QAF327655:QAG327655 PQJ327655:PQK327655 PGN327655:PGO327655 OWR327655:OWS327655 OMV327655:OMW327655 OCZ327655:ODA327655 NTD327655:NTE327655 NJH327655:NJI327655 MZL327655:MZM327655 MPP327655:MPQ327655 MFT327655:MFU327655 LVX327655:LVY327655 LMB327655:LMC327655 LCF327655:LCG327655 KSJ327655:KSK327655 KIN327655:KIO327655 JYR327655:JYS327655 JOV327655:JOW327655 JEZ327655:JFA327655 IVD327655:IVE327655 ILH327655:ILI327655 IBL327655:IBM327655 HRP327655:HRQ327655 HHT327655:HHU327655 GXX327655:GXY327655 GOB327655:GOC327655 GEF327655:GEG327655 FUJ327655:FUK327655 FKN327655:FKO327655 FAR327655:FAS327655 EQV327655:EQW327655 EGZ327655:EHA327655 DXD327655:DXE327655 DNH327655:DNI327655 DDL327655:DDM327655 CTP327655:CTQ327655 CJT327655:CJU327655 BZX327655:BZY327655 BQB327655:BQC327655 BGF327655:BGG327655 AWJ327655:AWK327655 AMN327655:AMO327655 ACR327655:ACS327655 SV327655:SW327655 IZ327655:JA327655 D327655:E327655 WVL262119:WVM262119 WLP262119:WLQ262119 WBT262119:WBU262119 VRX262119:VRY262119 VIB262119:VIC262119 UYF262119:UYG262119 UOJ262119:UOK262119 UEN262119:UEO262119 TUR262119:TUS262119 TKV262119:TKW262119 TAZ262119:TBA262119 SRD262119:SRE262119 SHH262119:SHI262119 RXL262119:RXM262119 RNP262119:RNQ262119 RDT262119:RDU262119 QTX262119:QTY262119 QKB262119:QKC262119 QAF262119:QAG262119 PQJ262119:PQK262119 PGN262119:PGO262119 OWR262119:OWS262119 OMV262119:OMW262119 OCZ262119:ODA262119 NTD262119:NTE262119 NJH262119:NJI262119 MZL262119:MZM262119 MPP262119:MPQ262119 MFT262119:MFU262119 LVX262119:LVY262119 LMB262119:LMC262119 LCF262119:LCG262119 KSJ262119:KSK262119 KIN262119:KIO262119 JYR262119:JYS262119 JOV262119:JOW262119 JEZ262119:JFA262119 IVD262119:IVE262119 ILH262119:ILI262119 IBL262119:IBM262119 HRP262119:HRQ262119 HHT262119:HHU262119 GXX262119:GXY262119 GOB262119:GOC262119 GEF262119:GEG262119 FUJ262119:FUK262119 FKN262119:FKO262119 FAR262119:FAS262119 EQV262119:EQW262119 EGZ262119:EHA262119 DXD262119:DXE262119 DNH262119:DNI262119 DDL262119:DDM262119 CTP262119:CTQ262119 CJT262119:CJU262119 BZX262119:BZY262119 BQB262119:BQC262119 BGF262119:BGG262119 AWJ262119:AWK262119 AMN262119:AMO262119 ACR262119:ACS262119 SV262119:SW262119 IZ262119:JA262119 D262119:E262119 WVL196583:WVM196583 WLP196583:WLQ196583 WBT196583:WBU196583 VRX196583:VRY196583 VIB196583:VIC196583 UYF196583:UYG196583 UOJ196583:UOK196583 UEN196583:UEO196583 TUR196583:TUS196583 TKV196583:TKW196583 TAZ196583:TBA196583 SRD196583:SRE196583 SHH196583:SHI196583 RXL196583:RXM196583 RNP196583:RNQ196583 RDT196583:RDU196583 QTX196583:QTY196583 QKB196583:QKC196583 QAF196583:QAG196583 PQJ196583:PQK196583 PGN196583:PGO196583 OWR196583:OWS196583 OMV196583:OMW196583 OCZ196583:ODA196583 NTD196583:NTE196583 NJH196583:NJI196583 MZL196583:MZM196583 MPP196583:MPQ196583 MFT196583:MFU196583 LVX196583:LVY196583 LMB196583:LMC196583 LCF196583:LCG196583 KSJ196583:KSK196583 KIN196583:KIO196583 JYR196583:JYS196583 JOV196583:JOW196583 JEZ196583:JFA196583 IVD196583:IVE196583 ILH196583:ILI196583 IBL196583:IBM196583 HRP196583:HRQ196583 HHT196583:HHU196583 GXX196583:GXY196583 GOB196583:GOC196583 GEF196583:GEG196583 FUJ196583:FUK196583 FKN196583:FKO196583 FAR196583:FAS196583 EQV196583:EQW196583 EGZ196583:EHA196583 DXD196583:DXE196583 DNH196583:DNI196583 DDL196583:DDM196583 CTP196583:CTQ196583 CJT196583:CJU196583 BZX196583:BZY196583 BQB196583:BQC196583 BGF196583:BGG196583 AWJ196583:AWK196583 AMN196583:AMO196583 ACR196583:ACS196583 SV196583:SW196583 IZ196583:JA196583 D196583:E196583 WVL131047:WVM131047 WLP131047:WLQ131047 WBT131047:WBU131047 VRX131047:VRY131047 VIB131047:VIC131047 UYF131047:UYG131047 UOJ131047:UOK131047 UEN131047:UEO131047 TUR131047:TUS131047 TKV131047:TKW131047 TAZ131047:TBA131047 SRD131047:SRE131047 SHH131047:SHI131047 RXL131047:RXM131047 RNP131047:RNQ131047 RDT131047:RDU131047 QTX131047:QTY131047 QKB131047:QKC131047 QAF131047:QAG131047 PQJ131047:PQK131047 PGN131047:PGO131047 OWR131047:OWS131047 OMV131047:OMW131047 OCZ131047:ODA131047 NTD131047:NTE131047 NJH131047:NJI131047 MZL131047:MZM131047 MPP131047:MPQ131047 MFT131047:MFU131047 LVX131047:LVY131047 LMB131047:LMC131047 LCF131047:LCG131047 KSJ131047:KSK131047 KIN131047:KIO131047 JYR131047:JYS131047 JOV131047:JOW131047 JEZ131047:JFA131047 IVD131047:IVE131047 ILH131047:ILI131047 IBL131047:IBM131047 HRP131047:HRQ131047 HHT131047:HHU131047 GXX131047:GXY131047 GOB131047:GOC131047 GEF131047:GEG131047 FUJ131047:FUK131047 FKN131047:FKO131047 FAR131047:FAS131047 EQV131047:EQW131047 EGZ131047:EHA131047 DXD131047:DXE131047 DNH131047:DNI131047 DDL131047:DDM131047 CTP131047:CTQ131047 CJT131047:CJU131047 BZX131047:BZY131047 BQB131047:BQC131047 BGF131047:BGG131047 AWJ131047:AWK131047 AMN131047:AMO131047 ACR131047:ACS131047 SV131047:SW131047 IZ131047:JA131047 D131047:E131047 WVL65511:WVM65511 WLP65511:WLQ65511 WBT65511:WBU65511 VRX65511:VRY65511 VIB65511:VIC65511 UYF65511:UYG65511 UOJ65511:UOK65511 UEN65511:UEO65511 TUR65511:TUS65511 TKV65511:TKW65511 TAZ65511:TBA65511 SRD65511:SRE65511 SHH65511:SHI65511 RXL65511:RXM65511 RNP65511:RNQ65511 RDT65511:RDU65511 QTX65511:QTY65511 QKB65511:QKC65511 QAF65511:QAG65511 PQJ65511:PQK65511 PGN65511:PGO65511 OWR65511:OWS65511 OMV65511:OMW65511 OCZ65511:ODA65511 NTD65511:NTE65511 NJH65511:NJI65511 MZL65511:MZM65511 MPP65511:MPQ65511 MFT65511:MFU65511 LVX65511:LVY65511 LMB65511:LMC65511 LCF65511:LCG65511 KSJ65511:KSK65511 KIN65511:KIO65511 JYR65511:JYS65511 JOV65511:JOW65511 JEZ65511:JFA65511 IVD65511:IVE65511 ILH65511:ILI65511 IBL65511:IBM65511 HRP65511:HRQ65511 HHT65511:HHU65511 GXX65511:GXY65511 GOB65511:GOC65511 GEF65511:GEG65511 FUJ65511:FUK65511 FKN65511:FKO65511 FAR65511:FAS65511 EQV65511:EQW65511 EGZ65511:EHA65511 DXD65511:DXE65511 DNH65511:DNI65511 DDL65511:DDM65511 CTP65511:CTQ65511 CJT65511:CJU65511 BZX65511:BZY65511 BQB65511:BQC65511 BGF65511:BGG65511 AWJ65511:AWK65511 AMN65511:AMO65511 ACR65511:ACS65511 SV65511:SW65511 IZ65511:JA65511 D65511:E65511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$C$108:$C$117</formula1>
    </dataValidation>
    <dataValidation type="list" allowBlank="1" showInputMessage="1" showErrorMessage="1" sqref="D14:E14 WVL983016:WVM983016 WLP983016:WLQ983016 WBT983016:WBU983016 VRX983016:VRY983016 VIB983016:VIC983016 UYF983016:UYG983016 UOJ983016:UOK983016 UEN983016:UEO983016 TUR983016:TUS983016 TKV983016:TKW983016 TAZ983016:TBA983016 SRD983016:SRE983016 SHH983016:SHI983016 RXL983016:RXM983016 RNP983016:RNQ983016 RDT983016:RDU983016 QTX983016:QTY983016 QKB983016:QKC983016 QAF983016:QAG983016 PQJ983016:PQK983016 PGN983016:PGO983016 OWR983016:OWS983016 OMV983016:OMW983016 OCZ983016:ODA983016 NTD983016:NTE983016 NJH983016:NJI983016 MZL983016:MZM983016 MPP983016:MPQ983016 MFT983016:MFU983016 LVX983016:LVY983016 LMB983016:LMC983016 LCF983016:LCG983016 KSJ983016:KSK983016 KIN983016:KIO983016 JYR983016:JYS983016 JOV983016:JOW983016 JEZ983016:JFA983016 IVD983016:IVE983016 ILH983016:ILI983016 IBL983016:IBM983016 HRP983016:HRQ983016 HHT983016:HHU983016 GXX983016:GXY983016 GOB983016:GOC983016 GEF983016:GEG983016 FUJ983016:FUK983016 FKN983016:FKO983016 FAR983016:FAS983016 EQV983016:EQW983016 EGZ983016:EHA983016 DXD983016:DXE983016 DNH983016:DNI983016 DDL983016:DDM983016 CTP983016:CTQ983016 CJT983016:CJU983016 BZX983016:BZY983016 BQB983016:BQC983016 BGF983016:BGG983016 AWJ983016:AWK983016 AMN983016:AMO983016 ACR983016:ACS983016 SV983016:SW983016 IZ983016:JA983016 D983016:E983016 WVL917480:WVM917480 WLP917480:WLQ917480 WBT917480:WBU917480 VRX917480:VRY917480 VIB917480:VIC917480 UYF917480:UYG917480 UOJ917480:UOK917480 UEN917480:UEO917480 TUR917480:TUS917480 TKV917480:TKW917480 TAZ917480:TBA917480 SRD917480:SRE917480 SHH917480:SHI917480 RXL917480:RXM917480 RNP917480:RNQ917480 RDT917480:RDU917480 QTX917480:QTY917480 QKB917480:QKC917480 QAF917480:QAG917480 PQJ917480:PQK917480 PGN917480:PGO917480 OWR917480:OWS917480 OMV917480:OMW917480 OCZ917480:ODA917480 NTD917480:NTE917480 NJH917480:NJI917480 MZL917480:MZM917480 MPP917480:MPQ917480 MFT917480:MFU917480 LVX917480:LVY917480 LMB917480:LMC917480 LCF917480:LCG917480 KSJ917480:KSK917480 KIN917480:KIO917480 JYR917480:JYS917480 JOV917480:JOW917480 JEZ917480:JFA917480 IVD917480:IVE917480 ILH917480:ILI917480 IBL917480:IBM917480 HRP917480:HRQ917480 HHT917480:HHU917480 GXX917480:GXY917480 GOB917480:GOC917480 GEF917480:GEG917480 FUJ917480:FUK917480 FKN917480:FKO917480 FAR917480:FAS917480 EQV917480:EQW917480 EGZ917480:EHA917480 DXD917480:DXE917480 DNH917480:DNI917480 DDL917480:DDM917480 CTP917480:CTQ917480 CJT917480:CJU917480 BZX917480:BZY917480 BQB917480:BQC917480 BGF917480:BGG917480 AWJ917480:AWK917480 AMN917480:AMO917480 ACR917480:ACS917480 SV917480:SW917480 IZ917480:JA917480 D917480:E917480 WVL851944:WVM851944 WLP851944:WLQ851944 WBT851944:WBU851944 VRX851944:VRY851944 VIB851944:VIC851944 UYF851944:UYG851944 UOJ851944:UOK851944 UEN851944:UEO851944 TUR851944:TUS851944 TKV851944:TKW851944 TAZ851944:TBA851944 SRD851944:SRE851944 SHH851944:SHI851944 RXL851944:RXM851944 RNP851944:RNQ851944 RDT851944:RDU851944 QTX851944:QTY851944 QKB851944:QKC851944 QAF851944:QAG851944 PQJ851944:PQK851944 PGN851944:PGO851944 OWR851944:OWS851944 OMV851944:OMW851944 OCZ851944:ODA851944 NTD851944:NTE851944 NJH851944:NJI851944 MZL851944:MZM851944 MPP851944:MPQ851944 MFT851944:MFU851944 LVX851944:LVY851944 LMB851944:LMC851944 LCF851944:LCG851944 KSJ851944:KSK851944 KIN851944:KIO851944 JYR851944:JYS851944 JOV851944:JOW851944 JEZ851944:JFA851944 IVD851944:IVE851944 ILH851944:ILI851944 IBL851944:IBM851944 HRP851944:HRQ851944 HHT851944:HHU851944 GXX851944:GXY851944 GOB851944:GOC851944 GEF851944:GEG851944 FUJ851944:FUK851944 FKN851944:FKO851944 FAR851944:FAS851944 EQV851944:EQW851944 EGZ851944:EHA851944 DXD851944:DXE851944 DNH851944:DNI851944 DDL851944:DDM851944 CTP851944:CTQ851944 CJT851944:CJU851944 BZX851944:BZY851944 BQB851944:BQC851944 BGF851944:BGG851944 AWJ851944:AWK851944 AMN851944:AMO851944 ACR851944:ACS851944 SV851944:SW851944 IZ851944:JA851944 D851944:E851944 WVL786408:WVM786408 WLP786408:WLQ786408 WBT786408:WBU786408 VRX786408:VRY786408 VIB786408:VIC786408 UYF786408:UYG786408 UOJ786408:UOK786408 UEN786408:UEO786408 TUR786408:TUS786408 TKV786408:TKW786408 TAZ786408:TBA786408 SRD786408:SRE786408 SHH786408:SHI786408 RXL786408:RXM786408 RNP786408:RNQ786408 RDT786408:RDU786408 QTX786408:QTY786408 QKB786408:QKC786408 QAF786408:QAG786408 PQJ786408:PQK786408 PGN786408:PGO786408 OWR786408:OWS786408 OMV786408:OMW786408 OCZ786408:ODA786408 NTD786408:NTE786408 NJH786408:NJI786408 MZL786408:MZM786408 MPP786408:MPQ786408 MFT786408:MFU786408 LVX786408:LVY786408 LMB786408:LMC786408 LCF786408:LCG786408 KSJ786408:KSK786408 KIN786408:KIO786408 JYR786408:JYS786408 JOV786408:JOW786408 JEZ786408:JFA786408 IVD786408:IVE786408 ILH786408:ILI786408 IBL786408:IBM786408 HRP786408:HRQ786408 HHT786408:HHU786408 GXX786408:GXY786408 GOB786408:GOC786408 GEF786408:GEG786408 FUJ786408:FUK786408 FKN786408:FKO786408 FAR786408:FAS786408 EQV786408:EQW786408 EGZ786408:EHA786408 DXD786408:DXE786408 DNH786408:DNI786408 DDL786408:DDM786408 CTP786408:CTQ786408 CJT786408:CJU786408 BZX786408:BZY786408 BQB786408:BQC786408 BGF786408:BGG786408 AWJ786408:AWK786408 AMN786408:AMO786408 ACR786408:ACS786408 SV786408:SW786408 IZ786408:JA786408 D786408:E786408 WVL720872:WVM720872 WLP720872:WLQ720872 WBT720872:WBU720872 VRX720872:VRY720872 VIB720872:VIC720872 UYF720872:UYG720872 UOJ720872:UOK720872 UEN720872:UEO720872 TUR720872:TUS720872 TKV720872:TKW720872 TAZ720872:TBA720872 SRD720872:SRE720872 SHH720872:SHI720872 RXL720872:RXM720872 RNP720872:RNQ720872 RDT720872:RDU720872 QTX720872:QTY720872 QKB720872:QKC720872 QAF720872:QAG720872 PQJ720872:PQK720872 PGN720872:PGO720872 OWR720872:OWS720872 OMV720872:OMW720872 OCZ720872:ODA720872 NTD720872:NTE720872 NJH720872:NJI720872 MZL720872:MZM720872 MPP720872:MPQ720872 MFT720872:MFU720872 LVX720872:LVY720872 LMB720872:LMC720872 LCF720872:LCG720872 KSJ720872:KSK720872 KIN720872:KIO720872 JYR720872:JYS720872 JOV720872:JOW720872 JEZ720872:JFA720872 IVD720872:IVE720872 ILH720872:ILI720872 IBL720872:IBM720872 HRP720872:HRQ720872 HHT720872:HHU720872 GXX720872:GXY720872 GOB720872:GOC720872 GEF720872:GEG720872 FUJ720872:FUK720872 FKN720872:FKO720872 FAR720872:FAS720872 EQV720872:EQW720872 EGZ720872:EHA720872 DXD720872:DXE720872 DNH720872:DNI720872 DDL720872:DDM720872 CTP720872:CTQ720872 CJT720872:CJU720872 BZX720872:BZY720872 BQB720872:BQC720872 BGF720872:BGG720872 AWJ720872:AWK720872 AMN720872:AMO720872 ACR720872:ACS720872 SV720872:SW720872 IZ720872:JA720872 D720872:E720872 WVL655336:WVM655336 WLP655336:WLQ655336 WBT655336:WBU655336 VRX655336:VRY655336 VIB655336:VIC655336 UYF655336:UYG655336 UOJ655336:UOK655336 UEN655336:UEO655336 TUR655336:TUS655336 TKV655336:TKW655336 TAZ655336:TBA655336 SRD655336:SRE655336 SHH655336:SHI655336 RXL655336:RXM655336 RNP655336:RNQ655336 RDT655336:RDU655336 QTX655336:QTY655336 QKB655336:QKC655336 QAF655336:QAG655336 PQJ655336:PQK655336 PGN655336:PGO655336 OWR655336:OWS655336 OMV655336:OMW655336 OCZ655336:ODA655336 NTD655336:NTE655336 NJH655336:NJI655336 MZL655336:MZM655336 MPP655336:MPQ655336 MFT655336:MFU655336 LVX655336:LVY655336 LMB655336:LMC655336 LCF655336:LCG655336 KSJ655336:KSK655336 KIN655336:KIO655336 JYR655336:JYS655336 JOV655336:JOW655336 JEZ655336:JFA655336 IVD655336:IVE655336 ILH655336:ILI655336 IBL655336:IBM655336 HRP655336:HRQ655336 HHT655336:HHU655336 GXX655336:GXY655336 GOB655336:GOC655336 GEF655336:GEG655336 FUJ655336:FUK655336 FKN655336:FKO655336 FAR655336:FAS655336 EQV655336:EQW655336 EGZ655336:EHA655336 DXD655336:DXE655336 DNH655336:DNI655336 DDL655336:DDM655336 CTP655336:CTQ655336 CJT655336:CJU655336 BZX655336:BZY655336 BQB655336:BQC655336 BGF655336:BGG655336 AWJ655336:AWK655336 AMN655336:AMO655336 ACR655336:ACS655336 SV655336:SW655336 IZ655336:JA655336 D655336:E655336 WVL589800:WVM589800 WLP589800:WLQ589800 WBT589800:WBU589800 VRX589800:VRY589800 VIB589800:VIC589800 UYF589800:UYG589800 UOJ589800:UOK589800 UEN589800:UEO589800 TUR589800:TUS589800 TKV589800:TKW589800 TAZ589800:TBA589800 SRD589800:SRE589800 SHH589800:SHI589800 RXL589800:RXM589800 RNP589800:RNQ589800 RDT589800:RDU589800 QTX589800:QTY589800 QKB589800:QKC589800 QAF589800:QAG589800 PQJ589800:PQK589800 PGN589800:PGO589800 OWR589800:OWS589800 OMV589800:OMW589800 OCZ589800:ODA589800 NTD589800:NTE589800 NJH589800:NJI589800 MZL589800:MZM589800 MPP589800:MPQ589800 MFT589800:MFU589800 LVX589800:LVY589800 LMB589800:LMC589800 LCF589800:LCG589800 KSJ589800:KSK589800 KIN589800:KIO589800 JYR589800:JYS589800 JOV589800:JOW589800 JEZ589800:JFA589800 IVD589800:IVE589800 ILH589800:ILI589800 IBL589800:IBM589800 HRP589800:HRQ589800 HHT589800:HHU589800 GXX589800:GXY589800 GOB589800:GOC589800 GEF589800:GEG589800 FUJ589800:FUK589800 FKN589800:FKO589800 FAR589800:FAS589800 EQV589800:EQW589800 EGZ589800:EHA589800 DXD589800:DXE589800 DNH589800:DNI589800 DDL589800:DDM589800 CTP589800:CTQ589800 CJT589800:CJU589800 BZX589800:BZY589800 BQB589800:BQC589800 BGF589800:BGG589800 AWJ589800:AWK589800 AMN589800:AMO589800 ACR589800:ACS589800 SV589800:SW589800 IZ589800:JA589800 D589800:E589800 WVL524264:WVM524264 WLP524264:WLQ524264 WBT524264:WBU524264 VRX524264:VRY524264 VIB524264:VIC524264 UYF524264:UYG524264 UOJ524264:UOK524264 UEN524264:UEO524264 TUR524264:TUS524264 TKV524264:TKW524264 TAZ524264:TBA524264 SRD524264:SRE524264 SHH524264:SHI524264 RXL524264:RXM524264 RNP524264:RNQ524264 RDT524264:RDU524264 QTX524264:QTY524264 QKB524264:QKC524264 QAF524264:QAG524264 PQJ524264:PQK524264 PGN524264:PGO524264 OWR524264:OWS524264 OMV524264:OMW524264 OCZ524264:ODA524264 NTD524264:NTE524264 NJH524264:NJI524264 MZL524264:MZM524264 MPP524264:MPQ524264 MFT524264:MFU524264 LVX524264:LVY524264 LMB524264:LMC524264 LCF524264:LCG524264 KSJ524264:KSK524264 KIN524264:KIO524264 JYR524264:JYS524264 JOV524264:JOW524264 JEZ524264:JFA524264 IVD524264:IVE524264 ILH524264:ILI524264 IBL524264:IBM524264 HRP524264:HRQ524264 HHT524264:HHU524264 GXX524264:GXY524264 GOB524264:GOC524264 GEF524264:GEG524264 FUJ524264:FUK524264 FKN524264:FKO524264 FAR524264:FAS524264 EQV524264:EQW524264 EGZ524264:EHA524264 DXD524264:DXE524264 DNH524264:DNI524264 DDL524264:DDM524264 CTP524264:CTQ524264 CJT524264:CJU524264 BZX524264:BZY524264 BQB524264:BQC524264 BGF524264:BGG524264 AWJ524264:AWK524264 AMN524264:AMO524264 ACR524264:ACS524264 SV524264:SW524264 IZ524264:JA524264 D524264:E524264 WVL458728:WVM458728 WLP458728:WLQ458728 WBT458728:WBU458728 VRX458728:VRY458728 VIB458728:VIC458728 UYF458728:UYG458728 UOJ458728:UOK458728 UEN458728:UEO458728 TUR458728:TUS458728 TKV458728:TKW458728 TAZ458728:TBA458728 SRD458728:SRE458728 SHH458728:SHI458728 RXL458728:RXM458728 RNP458728:RNQ458728 RDT458728:RDU458728 QTX458728:QTY458728 QKB458728:QKC458728 QAF458728:QAG458728 PQJ458728:PQK458728 PGN458728:PGO458728 OWR458728:OWS458728 OMV458728:OMW458728 OCZ458728:ODA458728 NTD458728:NTE458728 NJH458728:NJI458728 MZL458728:MZM458728 MPP458728:MPQ458728 MFT458728:MFU458728 LVX458728:LVY458728 LMB458728:LMC458728 LCF458728:LCG458728 KSJ458728:KSK458728 KIN458728:KIO458728 JYR458728:JYS458728 JOV458728:JOW458728 JEZ458728:JFA458728 IVD458728:IVE458728 ILH458728:ILI458728 IBL458728:IBM458728 HRP458728:HRQ458728 HHT458728:HHU458728 GXX458728:GXY458728 GOB458728:GOC458728 GEF458728:GEG458728 FUJ458728:FUK458728 FKN458728:FKO458728 FAR458728:FAS458728 EQV458728:EQW458728 EGZ458728:EHA458728 DXD458728:DXE458728 DNH458728:DNI458728 DDL458728:DDM458728 CTP458728:CTQ458728 CJT458728:CJU458728 BZX458728:BZY458728 BQB458728:BQC458728 BGF458728:BGG458728 AWJ458728:AWK458728 AMN458728:AMO458728 ACR458728:ACS458728 SV458728:SW458728 IZ458728:JA458728 D458728:E458728 WVL393192:WVM393192 WLP393192:WLQ393192 WBT393192:WBU393192 VRX393192:VRY393192 VIB393192:VIC393192 UYF393192:UYG393192 UOJ393192:UOK393192 UEN393192:UEO393192 TUR393192:TUS393192 TKV393192:TKW393192 TAZ393192:TBA393192 SRD393192:SRE393192 SHH393192:SHI393192 RXL393192:RXM393192 RNP393192:RNQ393192 RDT393192:RDU393192 QTX393192:QTY393192 QKB393192:QKC393192 QAF393192:QAG393192 PQJ393192:PQK393192 PGN393192:PGO393192 OWR393192:OWS393192 OMV393192:OMW393192 OCZ393192:ODA393192 NTD393192:NTE393192 NJH393192:NJI393192 MZL393192:MZM393192 MPP393192:MPQ393192 MFT393192:MFU393192 LVX393192:LVY393192 LMB393192:LMC393192 LCF393192:LCG393192 KSJ393192:KSK393192 KIN393192:KIO393192 JYR393192:JYS393192 JOV393192:JOW393192 JEZ393192:JFA393192 IVD393192:IVE393192 ILH393192:ILI393192 IBL393192:IBM393192 HRP393192:HRQ393192 HHT393192:HHU393192 GXX393192:GXY393192 GOB393192:GOC393192 GEF393192:GEG393192 FUJ393192:FUK393192 FKN393192:FKO393192 FAR393192:FAS393192 EQV393192:EQW393192 EGZ393192:EHA393192 DXD393192:DXE393192 DNH393192:DNI393192 DDL393192:DDM393192 CTP393192:CTQ393192 CJT393192:CJU393192 BZX393192:BZY393192 BQB393192:BQC393192 BGF393192:BGG393192 AWJ393192:AWK393192 AMN393192:AMO393192 ACR393192:ACS393192 SV393192:SW393192 IZ393192:JA393192 D393192:E393192 WVL327656:WVM327656 WLP327656:WLQ327656 WBT327656:WBU327656 VRX327656:VRY327656 VIB327656:VIC327656 UYF327656:UYG327656 UOJ327656:UOK327656 UEN327656:UEO327656 TUR327656:TUS327656 TKV327656:TKW327656 TAZ327656:TBA327656 SRD327656:SRE327656 SHH327656:SHI327656 RXL327656:RXM327656 RNP327656:RNQ327656 RDT327656:RDU327656 QTX327656:QTY327656 QKB327656:QKC327656 QAF327656:QAG327656 PQJ327656:PQK327656 PGN327656:PGO327656 OWR327656:OWS327656 OMV327656:OMW327656 OCZ327656:ODA327656 NTD327656:NTE327656 NJH327656:NJI327656 MZL327656:MZM327656 MPP327656:MPQ327656 MFT327656:MFU327656 LVX327656:LVY327656 LMB327656:LMC327656 LCF327656:LCG327656 KSJ327656:KSK327656 KIN327656:KIO327656 JYR327656:JYS327656 JOV327656:JOW327656 JEZ327656:JFA327656 IVD327656:IVE327656 ILH327656:ILI327656 IBL327656:IBM327656 HRP327656:HRQ327656 HHT327656:HHU327656 GXX327656:GXY327656 GOB327656:GOC327656 GEF327656:GEG327656 FUJ327656:FUK327656 FKN327656:FKO327656 FAR327656:FAS327656 EQV327656:EQW327656 EGZ327656:EHA327656 DXD327656:DXE327656 DNH327656:DNI327656 DDL327656:DDM327656 CTP327656:CTQ327656 CJT327656:CJU327656 BZX327656:BZY327656 BQB327656:BQC327656 BGF327656:BGG327656 AWJ327656:AWK327656 AMN327656:AMO327656 ACR327656:ACS327656 SV327656:SW327656 IZ327656:JA327656 D327656:E327656 WVL262120:WVM262120 WLP262120:WLQ262120 WBT262120:WBU262120 VRX262120:VRY262120 VIB262120:VIC262120 UYF262120:UYG262120 UOJ262120:UOK262120 UEN262120:UEO262120 TUR262120:TUS262120 TKV262120:TKW262120 TAZ262120:TBA262120 SRD262120:SRE262120 SHH262120:SHI262120 RXL262120:RXM262120 RNP262120:RNQ262120 RDT262120:RDU262120 QTX262120:QTY262120 QKB262120:QKC262120 QAF262120:QAG262120 PQJ262120:PQK262120 PGN262120:PGO262120 OWR262120:OWS262120 OMV262120:OMW262120 OCZ262120:ODA262120 NTD262120:NTE262120 NJH262120:NJI262120 MZL262120:MZM262120 MPP262120:MPQ262120 MFT262120:MFU262120 LVX262120:LVY262120 LMB262120:LMC262120 LCF262120:LCG262120 KSJ262120:KSK262120 KIN262120:KIO262120 JYR262120:JYS262120 JOV262120:JOW262120 JEZ262120:JFA262120 IVD262120:IVE262120 ILH262120:ILI262120 IBL262120:IBM262120 HRP262120:HRQ262120 HHT262120:HHU262120 GXX262120:GXY262120 GOB262120:GOC262120 GEF262120:GEG262120 FUJ262120:FUK262120 FKN262120:FKO262120 FAR262120:FAS262120 EQV262120:EQW262120 EGZ262120:EHA262120 DXD262120:DXE262120 DNH262120:DNI262120 DDL262120:DDM262120 CTP262120:CTQ262120 CJT262120:CJU262120 BZX262120:BZY262120 BQB262120:BQC262120 BGF262120:BGG262120 AWJ262120:AWK262120 AMN262120:AMO262120 ACR262120:ACS262120 SV262120:SW262120 IZ262120:JA262120 D262120:E262120 WVL196584:WVM196584 WLP196584:WLQ196584 WBT196584:WBU196584 VRX196584:VRY196584 VIB196584:VIC196584 UYF196584:UYG196584 UOJ196584:UOK196584 UEN196584:UEO196584 TUR196584:TUS196584 TKV196584:TKW196584 TAZ196584:TBA196584 SRD196584:SRE196584 SHH196584:SHI196584 RXL196584:RXM196584 RNP196584:RNQ196584 RDT196584:RDU196584 QTX196584:QTY196584 QKB196584:QKC196584 QAF196584:QAG196584 PQJ196584:PQK196584 PGN196584:PGO196584 OWR196584:OWS196584 OMV196584:OMW196584 OCZ196584:ODA196584 NTD196584:NTE196584 NJH196584:NJI196584 MZL196584:MZM196584 MPP196584:MPQ196584 MFT196584:MFU196584 LVX196584:LVY196584 LMB196584:LMC196584 LCF196584:LCG196584 KSJ196584:KSK196584 KIN196584:KIO196584 JYR196584:JYS196584 JOV196584:JOW196584 JEZ196584:JFA196584 IVD196584:IVE196584 ILH196584:ILI196584 IBL196584:IBM196584 HRP196584:HRQ196584 HHT196584:HHU196584 GXX196584:GXY196584 GOB196584:GOC196584 GEF196584:GEG196584 FUJ196584:FUK196584 FKN196584:FKO196584 FAR196584:FAS196584 EQV196584:EQW196584 EGZ196584:EHA196584 DXD196584:DXE196584 DNH196584:DNI196584 DDL196584:DDM196584 CTP196584:CTQ196584 CJT196584:CJU196584 BZX196584:BZY196584 BQB196584:BQC196584 BGF196584:BGG196584 AWJ196584:AWK196584 AMN196584:AMO196584 ACR196584:ACS196584 SV196584:SW196584 IZ196584:JA196584 D196584:E196584 WVL131048:WVM131048 WLP131048:WLQ131048 WBT131048:WBU131048 VRX131048:VRY131048 VIB131048:VIC131048 UYF131048:UYG131048 UOJ131048:UOK131048 UEN131048:UEO131048 TUR131048:TUS131048 TKV131048:TKW131048 TAZ131048:TBA131048 SRD131048:SRE131048 SHH131048:SHI131048 RXL131048:RXM131048 RNP131048:RNQ131048 RDT131048:RDU131048 QTX131048:QTY131048 QKB131048:QKC131048 QAF131048:QAG131048 PQJ131048:PQK131048 PGN131048:PGO131048 OWR131048:OWS131048 OMV131048:OMW131048 OCZ131048:ODA131048 NTD131048:NTE131048 NJH131048:NJI131048 MZL131048:MZM131048 MPP131048:MPQ131048 MFT131048:MFU131048 LVX131048:LVY131048 LMB131048:LMC131048 LCF131048:LCG131048 KSJ131048:KSK131048 KIN131048:KIO131048 JYR131048:JYS131048 JOV131048:JOW131048 JEZ131048:JFA131048 IVD131048:IVE131048 ILH131048:ILI131048 IBL131048:IBM131048 HRP131048:HRQ131048 HHT131048:HHU131048 GXX131048:GXY131048 GOB131048:GOC131048 GEF131048:GEG131048 FUJ131048:FUK131048 FKN131048:FKO131048 FAR131048:FAS131048 EQV131048:EQW131048 EGZ131048:EHA131048 DXD131048:DXE131048 DNH131048:DNI131048 DDL131048:DDM131048 CTP131048:CTQ131048 CJT131048:CJU131048 BZX131048:BZY131048 BQB131048:BQC131048 BGF131048:BGG131048 AWJ131048:AWK131048 AMN131048:AMO131048 ACR131048:ACS131048 SV131048:SW131048 IZ131048:JA131048 D131048:E131048 WVL65512:WVM65512 WLP65512:WLQ65512 WBT65512:WBU65512 VRX65512:VRY65512 VIB65512:VIC65512 UYF65512:UYG65512 UOJ65512:UOK65512 UEN65512:UEO65512 TUR65512:TUS65512 TKV65512:TKW65512 TAZ65512:TBA65512 SRD65512:SRE65512 SHH65512:SHI65512 RXL65512:RXM65512 RNP65512:RNQ65512 RDT65512:RDU65512 QTX65512:QTY65512 QKB65512:QKC65512 QAF65512:QAG65512 PQJ65512:PQK65512 PGN65512:PGO65512 OWR65512:OWS65512 OMV65512:OMW65512 OCZ65512:ODA65512 NTD65512:NTE65512 NJH65512:NJI65512 MZL65512:MZM65512 MPP65512:MPQ65512 MFT65512:MFU65512 LVX65512:LVY65512 LMB65512:LMC65512 LCF65512:LCG65512 KSJ65512:KSK65512 KIN65512:KIO65512 JYR65512:JYS65512 JOV65512:JOW65512 JEZ65512:JFA65512 IVD65512:IVE65512 ILH65512:ILI65512 IBL65512:IBM65512 HRP65512:HRQ65512 HHT65512:HHU65512 GXX65512:GXY65512 GOB65512:GOC65512 GEF65512:GEG65512 FUJ65512:FUK65512 FKN65512:FKO65512 FAR65512:FAS65512 EQV65512:EQW65512 EGZ65512:EHA65512 DXD65512:DXE65512 DNH65512:DNI65512 DDL65512:DDM65512 CTP65512:CTQ65512 CJT65512:CJU65512 BZX65512:BZY65512 BQB65512:BQC65512 BGF65512:BGG65512 AWJ65512:AWK65512 AMN65512:AMO65512 ACR65512:ACS65512 SV65512:SW65512 IZ65512:JA65512 D65512:E65512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$D$108:$D$112</formula1>
    </dataValidation>
    <dataValidation type="list" allowBlank="1" showInputMessage="1" showErrorMessage="1" sqref="D16:E16 WVL983018:WVM983018 WLP983018:WLQ983018 WBT983018:WBU983018 VRX983018:VRY983018 VIB983018:VIC983018 UYF983018:UYG983018 UOJ983018:UOK983018 UEN983018:UEO983018 TUR983018:TUS983018 TKV983018:TKW983018 TAZ983018:TBA983018 SRD983018:SRE983018 SHH983018:SHI983018 RXL983018:RXM983018 RNP983018:RNQ983018 RDT983018:RDU983018 QTX983018:QTY983018 QKB983018:QKC983018 QAF983018:QAG983018 PQJ983018:PQK983018 PGN983018:PGO983018 OWR983018:OWS983018 OMV983018:OMW983018 OCZ983018:ODA983018 NTD983018:NTE983018 NJH983018:NJI983018 MZL983018:MZM983018 MPP983018:MPQ983018 MFT983018:MFU983018 LVX983018:LVY983018 LMB983018:LMC983018 LCF983018:LCG983018 KSJ983018:KSK983018 KIN983018:KIO983018 JYR983018:JYS983018 JOV983018:JOW983018 JEZ983018:JFA983018 IVD983018:IVE983018 ILH983018:ILI983018 IBL983018:IBM983018 HRP983018:HRQ983018 HHT983018:HHU983018 GXX983018:GXY983018 GOB983018:GOC983018 GEF983018:GEG983018 FUJ983018:FUK983018 FKN983018:FKO983018 FAR983018:FAS983018 EQV983018:EQW983018 EGZ983018:EHA983018 DXD983018:DXE983018 DNH983018:DNI983018 DDL983018:DDM983018 CTP983018:CTQ983018 CJT983018:CJU983018 BZX983018:BZY983018 BQB983018:BQC983018 BGF983018:BGG983018 AWJ983018:AWK983018 AMN983018:AMO983018 ACR983018:ACS983018 SV983018:SW983018 IZ983018:JA983018 D983018:E983018 WVL917482:WVM917482 WLP917482:WLQ917482 WBT917482:WBU917482 VRX917482:VRY917482 VIB917482:VIC917482 UYF917482:UYG917482 UOJ917482:UOK917482 UEN917482:UEO917482 TUR917482:TUS917482 TKV917482:TKW917482 TAZ917482:TBA917482 SRD917482:SRE917482 SHH917482:SHI917482 RXL917482:RXM917482 RNP917482:RNQ917482 RDT917482:RDU917482 QTX917482:QTY917482 QKB917482:QKC917482 QAF917482:QAG917482 PQJ917482:PQK917482 PGN917482:PGO917482 OWR917482:OWS917482 OMV917482:OMW917482 OCZ917482:ODA917482 NTD917482:NTE917482 NJH917482:NJI917482 MZL917482:MZM917482 MPP917482:MPQ917482 MFT917482:MFU917482 LVX917482:LVY917482 LMB917482:LMC917482 LCF917482:LCG917482 KSJ917482:KSK917482 KIN917482:KIO917482 JYR917482:JYS917482 JOV917482:JOW917482 JEZ917482:JFA917482 IVD917482:IVE917482 ILH917482:ILI917482 IBL917482:IBM917482 HRP917482:HRQ917482 HHT917482:HHU917482 GXX917482:GXY917482 GOB917482:GOC917482 GEF917482:GEG917482 FUJ917482:FUK917482 FKN917482:FKO917482 FAR917482:FAS917482 EQV917482:EQW917482 EGZ917482:EHA917482 DXD917482:DXE917482 DNH917482:DNI917482 DDL917482:DDM917482 CTP917482:CTQ917482 CJT917482:CJU917482 BZX917482:BZY917482 BQB917482:BQC917482 BGF917482:BGG917482 AWJ917482:AWK917482 AMN917482:AMO917482 ACR917482:ACS917482 SV917482:SW917482 IZ917482:JA917482 D917482:E917482 WVL851946:WVM851946 WLP851946:WLQ851946 WBT851946:WBU851946 VRX851946:VRY851946 VIB851946:VIC851946 UYF851946:UYG851946 UOJ851946:UOK851946 UEN851946:UEO851946 TUR851946:TUS851946 TKV851946:TKW851946 TAZ851946:TBA851946 SRD851946:SRE851946 SHH851946:SHI851946 RXL851946:RXM851946 RNP851946:RNQ851946 RDT851946:RDU851946 QTX851946:QTY851946 QKB851946:QKC851946 QAF851946:QAG851946 PQJ851946:PQK851946 PGN851946:PGO851946 OWR851946:OWS851946 OMV851946:OMW851946 OCZ851946:ODA851946 NTD851946:NTE851946 NJH851946:NJI851946 MZL851946:MZM851946 MPP851946:MPQ851946 MFT851946:MFU851946 LVX851946:LVY851946 LMB851946:LMC851946 LCF851946:LCG851946 KSJ851946:KSK851946 KIN851946:KIO851946 JYR851946:JYS851946 JOV851946:JOW851946 JEZ851946:JFA851946 IVD851946:IVE851946 ILH851946:ILI851946 IBL851946:IBM851946 HRP851946:HRQ851946 HHT851946:HHU851946 GXX851946:GXY851946 GOB851946:GOC851946 GEF851946:GEG851946 FUJ851946:FUK851946 FKN851946:FKO851946 FAR851946:FAS851946 EQV851946:EQW851946 EGZ851946:EHA851946 DXD851946:DXE851946 DNH851946:DNI851946 DDL851946:DDM851946 CTP851946:CTQ851946 CJT851946:CJU851946 BZX851946:BZY851946 BQB851946:BQC851946 BGF851946:BGG851946 AWJ851946:AWK851946 AMN851946:AMO851946 ACR851946:ACS851946 SV851946:SW851946 IZ851946:JA851946 D851946:E851946 WVL786410:WVM786410 WLP786410:WLQ786410 WBT786410:WBU786410 VRX786410:VRY786410 VIB786410:VIC786410 UYF786410:UYG786410 UOJ786410:UOK786410 UEN786410:UEO786410 TUR786410:TUS786410 TKV786410:TKW786410 TAZ786410:TBA786410 SRD786410:SRE786410 SHH786410:SHI786410 RXL786410:RXM786410 RNP786410:RNQ786410 RDT786410:RDU786410 QTX786410:QTY786410 QKB786410:QKC786410 QAF786410:QAG786410 PQJ786410:PQK786410 PGN786410:PGO786410 OWR786410:OWS786410 OMV786410:OMW786410 OCZ786410:ODA786410 NTD786410:NTE786410 NJH786410:NJI786410 MZL786410:MZM786410 MPP786410:MPQ786410 MFT786410:MFU786410 LVX786410:LVY786410 LMB786410:LMC786410 LCF786410:LCG786410 KSJ786410:KSK786410 KIN786410:KIO786410 JYR786410:JYS786410 JOV786410:JOW786410 JEZ786410:JFA786410 IVD786410:IVE786410 ILH786410:ILI786410 IBL786410:IBM786410 HRP786410:HRQ786410 HHT786410:HHU786410 GXX786410:GXY786410 GOB786410:GOC786410 GEF786410:GEG786410 FUJ786410:FUK786410 FKN786410:FKO786410 FAR786410:FAS786410 EQV786410:EQW786410 EGZ786410:EHA786410 DXD786410:DXE786410 DNH786410:DNI786410 DDL786410:DDM786410 CTP786410:CTQ786410 CJT786410:CJU786410 BZX786410:BZY786410 BQB786410:BQC786410 BGF786410:BGG786410 AWJ786410:AWK786410 AMN786410:AMO786410 ACR786410:ACS786410 SV786410:SW786410 IZ786410:JA786410 D786410:E786410 WVL720874:WVM720874 WLP720874:WLQ720874 WBT720874:WBU720874 VRX720874:VRY720874 VIB720874:VIC720874 UYF720874:UYG720874 UOJ720874:UOK720874 UEN720874:UEO720874 TUR720874:TUS720874 TKV720874:TKW720874 TAZ720874:TBA720874 SRD720874:SRE720874 SHH720874:SHI720874 RXL720874:RXM720874 RNP720874:RNQ720874 RDT720874:RDU720874 QTX720874:QTY720874 QKB720874:QKC720874 QAF720874:QAG720874 PQJ720874:PQK720874 PGN720874:PGO720874 OWR720874:OWS720874 OMV720874:OMW720874 OCZ720874:ODA720874 NTD720874:NTE720874 NJH720874:NJI720874 MZL720874:MZM720874 MPP720874:MPQ720874 MFT720874:MFU720874 LVX720874:LVY720874 LMB720874:LMC720874 LCF720874:LCG720874 KSJ720874:KSK720874 KIN720874:KIO720874 JYR720874:JYS720874 JOV720874:JOW720874 JEZ720874:JFA720874 IVD720874:IVE720874 ILH720874:ILI720874 IBL720874:IBM720874 HRP720874:HRQ720874 HHT720874:HHU720874 GXX720874:GXY720874 GOB720874:GOC720874 GEF720874:GEG720874 FUJ720874:FUK720874 FKN720874:FKO720874 FAR720874:FAS720874 EQV720874:EQW720874 EGZ720874:EHA720874 DXD720874:DXE720874 DNH720874:DNI720874 DDL720874:DDM720874 CTP720874:CTQ720874 CJT720874:CJU720874 BZX720874:BZY720874 BQB720874:BQC720874 BGF720874:BGG720874 AWJ720874:AWK720874 AMN720874:AMO720874 ACR720874:ACS720874 SV720874:SW720874 IZ720874:JA720874 D720874:E720874 WVL655338:WVM655338 WLP655338:WLQ655338 WBT655338:WBU655338 VRX655338:VRY655338 VIB655338:VIC655338 UYF655338:UYG655338 UOJ655338:UOK655338 UEN655338:UEO655338 TUR655338:TUS655338 TKV655338:TKW655338 TAZ655338:TBA655338 SRD655338:SRE655338 SHH655338:SHI655338 RXL655338:RXM655338 RNP655338:RNQ655338 RDT655338:RDU655338 QTX655338:QTY655338 QKB655338:QKC655338 QAF655338:QAG655338 PQJ655338:PQK655338 PGN655338:PGO655338 OWR655338:OWS655338 OMV655338:OMW655338 OCZ655338:ODA655338 NTD655338:NTE655338 NJH655338:NJI655338 MZL655338:MZM655338 MPP655338:MPQ655338 MFT655338:MFU655338 LVX655338:LVY655338 LMB655338:LMC655338 LCF655338:LCG655338 KSJ655338:KSK655338 KIN655338:KIO655338 JYR655338:JYS655338 JOV655338:JOW655338 JEZ655338:JFA655338 IVD655338:IVE655338 ILH655338:ILI655338 IBL655338:IBM655338 HRP655338:HRQ655338 HHT655338:HHU655338 GXX655338:GXY655338 GOB655338:GOC655338 GEF655338:GEG655338 FUJ655338:FUK655338 FKN655338:FKO655338 FAR655338:FAS655338 EQV655338:EQW655338 EGZ655338:EHA655338 DXD655338:DXE655338 DNH655338:DNI655338 DDL655338:DDM655338 CTP655338:CTQ655338 CJT655338:CJU655338 BZX655338:BZY655338 BQB655338:BQC655338 BGF655338:BGG655338 AWJ655338:AWK655338 AMN655338:AMO655338 ACR655338:ACS655338 SV655338:SW655338 IZ655338:JA655338 D655338:E655338 WVL589802:WVM589802 WLP589802:WLQ589802 WBT589802:WBU589802 VRX589802:VRY589802 VIB589802:VIC589802 UYF589802:UYG589802 UOJ589802:UOK589802 UEN589802:UEO589802 TUR589802:TUS589802 TKV589802:TKW589802 TAZ589802:TBA589802 SRD589802:SRE589802 SHH589802:SHI589802 RXL589802:RXM589802 RNP589802:RNQ589802 RDT589802:RDU589802 QTX589802:QTY589802 QKB589802:QKC589802 QAF589802:QAG589802 PQJ589802:PQK589802 PGN589802:PGO589802 OWR589802:OWS589802 OMV589802:OMW589802 OCZ589802:ODA589802 NTD589802:NTE589802 NJH589802:NJI589802 MZL589802:MZM589802 MPP589802:MPQ589802 MFT589802:MFU589802 LVX589802:LVY589802 LMB589802:LMC589802 LCF589802:LCG589802 KSJ589802:KSK589802 KIN589802:KIO589802 JYR589802:JYS589802 JOV589802:JOW589802 JEZ589802:JFA589802 IVD589802:IVE589802 ILH589802:ILI589802 IBL589802:IBM589802 HRP589802:HRQ589802 HHT589802:HHU589802 GXX589802:GXY589802 GOB589802:GOC589802 GEF589802:GEG589802 FUJ589802:FUK589802 FKN589802:FKO589802 FAR589802:FAS589802 EQV589802:EQW589802 EGZ589802:EHA589802 DXD589802:DXE589802 DNH589802:DNI589802 DDL589802:DDM589802 CTP589802:CTQ589802 CJT589802:CJU589802 BZX589802:BZY589802 BQB589802:BQC589802 BGF589802:BGG589802 AWJ589802:AWK589802 AMN589802:AMO589802 ACR589802:ACS589802 SV589802:SW589802 IZ589802:JA589802 D589802:E589802 WVL524266:WVM524266 WLP524266:WLQ524266 WBT524266:WBU524266 VRX524266:VRY524266 VIB524266:VIC524266 UYF524266:UYG524266 UOJ524266:UOK524266 UEN524266:UEO524266 TUR524266:TUS524266 TKV524266:TKW524266 TAZ524266:TBA524266 SRD524266:SRE524266 SHH524266:SHI524266 RXL524266:RXM524266 RNP524266:RNQ524266 RDT524266:RDU524266 QTX524266:QTY524266 QKB524266:QKC524266 QAF524266:QAG524266 PQJ524266:PQK524266 PGN524266:PGO524266 OWR524266:OWS524266 OMV524266:OMW524266 OCZ524266:ODA524266 NTD524266:NTE524266 NJH524266:NJI524266 MZL524266:MZM524266 MPP524266:MPQ524266 MFT524266:MFU524266 LVX524266:LVY524266 LMB524266:LMC524266 LCF524266:LCG524266 KSJ524266:KSK524266 KIN524266:KIO524266 JYR524266:JYS524266 JOV524266:JOW524266 JEZ524266:JFA524266 IVD524266:IVE524266 ILH524266:ILI524266 IBL524266:IBM524266 HRP524266:HRQ524266 HHT524266:HHU524266 GXX524266:GXY524266 GOB524266:GOC524266 GEF524266:GEG524266 FUJ524266:FUK524266 FKN524266:FKO524266 FAR524266:FAS524266 EQV524266:EQW524266 EGZ524266:EHA524266 DXD524266:DXE524266 DNH524266:DNI524266 DDL524266:DDM524266 CTP524266:CTQ524266 CJT524266:CJU524266 BZX524266:BZY524266 BQB524266:BQC524266 BGF524266:BGG524266 AWJ524266:AWK524266 AMN524266:AMO524266 ACR524266:ACS524266 SV524266:SW524266 IZ524266:JA524266 D524266:E524266 WVL458730:WVM458730 WLP458730:WLQ458730 WBT458730:WBU458730 VRX458730:VRY458730 VIB458730:VIC458730 UYF458730:UYG458730 UOJ458730:UOK458730 UEN458730:UEO458730 TUR458730:TUS458730 TKV458730:TKW458730 TAZ458730:TBA458730 SRD458730:SRE458730 SHH458730:SHI458730 RXL458730:RXM458730 RNP458730:RNQ458730 RDT458730:RDU458730 QTX458730:QTY458730 QKB458730:QKC458730 QAF458730:QAG458730 PQJ458730:PQK458730 PGN458730:PGO458730 OWR458730:OWS458730 OMV458730:OMW458730 OCZ458730:ODA458730 NTD458730:NTE458730 NJH458730:NJI458730 MZL458730:MZM458730 MPP458730:MPQ458730 MFT458730:MFU458730 LVX458730:LVY458730 LMB458730:LMC458730 LCF458730:LCG458730 KSJ458730:KSK458730 KIN458730:KIO458730 JYR458730:JYS458730 JOV458730:JOW458730 JEZ458730:JFA458730 IVD458730:IVE458730 ILH458730:ILI458730 IBL458730:IBM458730 HRP458730:HRQ458730 HHT458730:HHU458730 GXX458730:GXY458730 GOB458730:GOC458730 GEF458730:GEG458730 FUJ458730:FUK458730 FKN458730:FKO458730 FAR458730:FAS458730 EQV458730:EQW458730 EGZ458730:EHA458730 DXD458730:DXE458730 DNH458730:DNI458730 DDL458730:DDM458730 CTP458730:CTQ458730 CJT458730:CJU458730 BZX458730:BZY458730 BQB458730:BQC458730 BGF458730:BGG458730 AWJ458730:AWK458730 AMN458730:AMO458730 ACR458730:ACS458730 SV458730:SW458730 IZ458730:JA458730 D458730:E458730 WVL393194:WVM393194 WLP393194:WLQ393194 WBT393194:WBU393194 VRX393194:VRY393194 VIB393194:VIC393194 UYF393194:UYG393194 UOJ393194:UOK393194 UEN393194:UEO393194 TUR393194:TUS393194 TKV393194:TKW393194 TAZ393194:TBA393194 SRD393194:SRE393194 SHH393194:SHI393194 RXL393194:RXM393194 RNP393194:RNQ393194 RDT393194:RDU393194 QTX393194:QTY393194 QKB393194:QKC393194 QAF393194:QAG393194 PQJ393194:PQK393194 PGN393194:PGO393194 OWR393194:OWS393194 OMV393194:OMW393194 OCZ393194:ODA393194 NTD393194:NTE393194 NJH393194:NJI393194 MZL393194:MZM393194 MPP393194:MPQ393194 MFT393194:MFU393194 LVX393194:LVY393194 LMB393194:LMC393194 LCF393194:LCG393194 KSJ393194:KSK393194 KIN393194:KIO393194 JYR393194:JYS393194 JOV393194:JOW393194 JEZ393194:JFA393194 IVD393194:IVE393194 ILH393194:ILI393194 IBL393194:IBM393194 HRP393194:HRQ393194 HHT393194:HHU393194 GXX393194:GXY393194 GOB393194:GOC393194 GEF393194:GEG393194 FUJ393194:FUK393194 FKN393194:FKO393194 FAR393194:FAS393194 EQV393194:EQW393194 EGZ393194:EHA393194 DXD393194:DXE393194 DNH393194:DNI393194 DDL393194:DDM393194 CTP393194:CTQ393194 CJT393194:CJU393194 BZX393194:BZY393194 BQB393194:BQC393194 BGF393194:BGG393194 AWJ393194:AWK393194 AMN393194:AMO393194 ACR393194:ACS393194 SV393194:SW393194 IZ393194:JA393194 D393194:E393194 WVL327658:WVM327658 WLP327658:WLQ327658 WBT327658:WBU327658 VRX327658:VRY327658 VIB327658:VIC327658 UYF327658:UYG327658 UOJ327658:UOK327658 UEN327658:UEO327658 TUR327658:TUS327658 TKV327658:TKW327658 TAZ327658:TBA327658 SRD327658:SRE327658 SHH327658:SHI327658 RXL327658:RXM327658 RNP327658:RNQ327658 RDT327658:RDU327658 QTX327658:QTY327658 QKB327658:QKC327658 QAF327658:QAG327658 PQJ327658:PQK327658 PGN327658:PGO327658 OWR327658:OWS327658 OMV327658:OMW327658 OCZ327658:ODA327658 NTD327658:NTE327658 NJH327658:NJI327658 MZL327658:MZM327658 MPP327658:MPQ327658 MFT327658:MFU327658 LVX327658:LVY327658 LMB327658:LMC327658 LCF327658:LCG327658 KSJ327658:KSK327658 KIN327658:KIO327658 JYR327658:JYS327658 JOV327658:JOW327658 JEZ327658:JFA327658 IVD327658:IVE327658 ILH327658:ILI327658 IBL327658:IBM327658 HRP327658:HRQ327658 HHT327658:HHU327658 GXX327658:GXY327658 GOB327658:GOC327658 GEF327658:GEG327658 FUJ327658:FUK327658 FKN327658:FKO327658 FAR327658:FAS327658 EQV327658:EQW327658 EGZ327658:EHA327658 DXD327658:DXE327658 DNH327658:DNI327658 DDL327658:DDM327658 CTP327658:CTQ327658 CJT327658:CJU327658 BZX327658:BZY327658 BQB327658:BQC327658 BGF327658:BGG327658 AWJ327658:AWK327658 AMN327658:AMO327658 ACR327658:ACS327658 SV327658:SW327658 IZ327658:JA327658 D327658:E327658 WVL262122:WVM262122 WLP262122:WLQ262122 WBT262122:WBU262122 VRX262122:VRY262122 VIB262122:VIC262122 UYF262122:UYG262122 UOJ262122:UOK262122 UEN262122:UEO262122 TUR262122:TUS262122 TKV262122:TKW262122 TAZ262122:TBA262122 SRD262122:SRE262122 SHH262122:SHI262122 RXL262122:RXM262122 RNP262122:RNQ262122 RDT262122:RDU262122 QTX262122:QTY262122 QKB262122:QKC262122 QAF262122:QAG262122 PQJ262122:PQK262122 PGN262122:PGO262122 OWR262122:OWS262122 OMV262122:OMW262122 OCZ262122:ODA262122 NTD262122:NTE262122 NJH262122:NJI262122 MZL262122:MZM262122 MPP262122:MPQ262122 MFT262122:MFU262122 LVX262122:LVY262122 LMB262122:LMC262122 LCF262122:LCG262122 KSJ262122:KSK262122 KIN262122:KIO262122 JYR262122:JYS262122 JOV262122:JOW262122 JEZ262122:JFA262122 IVD262122:IVE262122 ILH262122:ILI262122 IBL262122:IBM262122 HRP262122:HRQ262122 HHT262122:HHU262122 GXX262122:GXY262122 GOB262122:GOC262122 GEF262122:GEG262122 FUJ262122:FUK262122 FKN262122:FKO262122 FAR262122:FAS262122 EQV262122:EQW262122 EGZ262122:EHA262122 DXD262122:DXE262122 DNH262122:DNI262122 DDL262122:DDM262122 CTP262122:CTQ262122 CJT262122:CJU262122 BZX262122:BZY262122 BQB262122:BQC262122 BGF262122:BGG262122 AWJ262122:AWK262122 AMN262122:AMO262122 ACR262122:ACS262122 SV262122:SW262122 IZ262122:JA262122 D262122:E262122 WVL196586:WVM196586 WLP196586:WLQ196586 WBT196586:WBU196586 VRX196586:VRY196586 VIB196586:VIC196586 UYF196586:UYG196586 UOJ196586:UOK196586 UEN196586:UEO196586 TUR196586:TUS196586 TKV196586:TKW196586 TAZ196586:TBA196586 SRD196586:SRE196586 SHH196586:SHI196586 RXL196586:RXM196586 RNP196586:RNQ196586 RDT196586:RDU196586 QTX196586:QTY196586 QKB196586:QKC196586 QAF196586:QAG196586 PQJ196586:PQK196586 PGN196586:PGO196586 OWR196586:OWS196586 OMV196586:OMW196586 OCZ196586:ODA196586 NTD196586:NTE196586 NJH196586:NJI196586 MZL196586:MZM196586 MPP196586:MPQ196586 MFT196586:MFU196586 LVX196586:LVY196586 LMB196586:LMC196586 LCF196586:LCG196586 KSJ196586:KSK196586 KIN196586:KIO196586 JYR196586:JYS196586 JOV196586:JOW196586 JEZ196586:JFA196586 IVD196586:IVE196586 ILH196586:ILI196586 IBL196586:IBM196586 HRP196586:HRQ196586 HHT196586:HHU196586 GXX196586:GXY196586 GOB196586:GOC196586 GEF196586:GEG196586 FUJ196586:FUK196586 FKN196586:FKO196586 FAR196586:FAS196586 EQV196586:EQW196586 EGZ196586:EHA196586 DXD196586:DXE196586 DNH196586:DNI196586 DDL196586:DDM196586 CTP196586:CTQ196586 CJT196586:CJU196586 BZX196586:BZY196586 BQB196586:BQC196586 BGF196586:BGG196586 AWJ196586:AWK196586 AMN196586:AMO196586 ACR196586:ACS196586 SV196586:SW196586 IZ196586:JA196586 D196586:E196586 WVL131050:WVM131050 WLP131050:WLQ131050 WBT131050:WBU131050 VRX131050:VRY131050 VIB131050:VIC131050 UYF131050:UYG131050 UOJ131050:UOK131050 UEN131050:UEO131050 TUR131050:TUS131050 TKV131050:TKW131050 TAZ131050:TBA131050 SRD131050:SRE131050 SHH131050:SHI131050 RXL131050:RXM131050 RNP131050:RNQ131050 RDT131050:RDU131050 QTX131050:QTY131050 QKB131050:QKC131050 QAF131050:QAG131050 PQJ131050:PQK131050 PGN131050:PGO131050 OWR131050:OWS131050 OMV131050:OMW131050 OCZ131050:ODA131050 NTD131050:NTE131050 NJH131050:NJI131050 MZL131050:MZM131050 MPP131050:MPQ131050 MFT131050:MFU131050 LVX131050:LVY131050 LMB131050:LMC131050 LCF131050:LCG131050 KSJ131050:KSK131050 KIN131050:KIO131050 JYR131050:JYS131050 JOV131050:JOW131050 JEZ131050:JFA131050 IVD131050:IVE131050 ILH131050:ILI131050 IBL131050:IBM131050 HRP131050:HRQ131050 HHT131050:HHU131050 GXX131050:GXY131050 GOB131050:GOC131050 GEF131050:GEG131050 FUJ131050:FUK131050 FKN131050:FKO131050 FAR131050:FAS131050 EQV131050:EQW131050 EGZ131050:EHA131050 DXD131050:DXE131050 DNH131050:DNI131050 DDL131050:DDM131050 CTP131050:CTQ131050 CJT131050:CJU131050 BZX131050:BZY131050 BQB131050:BQC131050 BGF131050:BGG131050 AWJ131050:AWK131050 AMN131050:AMO131050 ACR131050:ACS131050 SV131050:SW131050 IZ131050:JA131050 D131050:E131050 WVL65514:WVM65514 WLP65514:WLQ65514 WBT65514:WBU65514 VRX65514:VRY65514 VIB65514:VIC65514 UYF65514:UYG65514 UOJ65514:UOK65514 UEN65514:UEO65514 TUR65514:TUS65514 TKV65514:TKW65514 TAZ65514:TBA65514 SRD65514:SRE65514 SHH65514:SHI65514 RXL65514:RXM65514 RNP65514:RNQ65514 RDT65514:RDU65514 QTX65514:QTY65514 QKB65514:QKC65514 QAF65514:QAG65514 PQJ65514:PQK65514 PGN65514:PGO65514 OWR65514:OWS65514 OMV65514:OMW65514 OCZ65514:ODA65514 NTD65514:NTE65514 NJH65514:NJI65514 MZL65514:MZM65514 MPP65514:MPQ65514 MFT65514:MFU65514 LVX65514:LVY65514 LMB65514:LMC65514 LCF65514:LCG65514 KSJ65514:KSK65514 KIN65514:KIO65514 JYR65514:JYS65514 JOV65514:JOW65514 JEZ65514:JFA65514 IVD65514:IVE65514 ILH65514:ILI65514 IBL65514:IBM65514 HRP65514:HRQ65514 HHT65514:HHU65514 GXX65514:GXY65514 GOB65514:GOC65514 GEF65514:GEG65514 FUJ65514:FUK65514 FKN65514:FKO65514 FAR65514:FAS65514 EQV65514:EQW65514 EGZ65514:EHA65514 DXD65514:DXE65514 DNH65514:DNI65514 DDL65514:DDM65514 CTP65514:CTQ65514 CJT65514:CJU65514 BZX65514:BZY65514 BQB65514:BQC65514 BGF65514:BGG65514 AWJ65514:AWK65514 AMN65514:AMO65514 ACR65514:ACS65514 SV65514:SW65514 IZ65514:JA65514 D65514:E65514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$E$108:$E$113</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autoPict="0" r:id="rId11">
            <anchor moveWithCells="1">
              <from>
                <xdr:col>3</xdr:col>
                <xdr:colOff>3095625</xdr:colOff>
                <xdr:row>16</xdr:row>
                <xdr:rowOff>47625</xdr:rowOff>
              </from>
              <to>
                <xdr:col>4</xdr:col>
                <xdr:colOff>209550</xdr:colOff>
                <xdr:row>16</xdr:row>
                <xdr:rowOff>257175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28"/>
  <sheetViews>
    <sheetView workbookViewId="0">
      <selection activeCell="C8" sqref="C8"/>
    </sheetView>
  </sheetViews>
  <sheetFormatPr defaultColWidth="9.140625" defaultRowHeight="15" x14ac:dyDescent="0.25"/>
  <cols>
    <col min="1" max="1" width="2.5703125" customWidth="1"/>
    <col min="2" max="2" width="24.42578125" customWidth="1"/>
    <col min="3" max="3" width="32.140625" customWidth="1"/>
    <col min="4" max="9" width="16.5703125" customWidth="1"/>
    <col min="10" max="10" width="83.85546875" customWidth="1"/>
    <col min="260" max="260" width="2.5703125" customWidth="1"/>
    <col min="261" max="261" width="24.42578125" customWidth="1"/>
    <col min="262" max="262" width="32.140625" customWidth="1"/>
    <col min="263" max="265" width="16.5703125" customWidth="1"/>
    <col min="266" max="266" width="83.85546875" customWidth="1"/>
    <col min="516" max="516" width="2.5703125" customWidth="1"/>
    <col min="517" max="517" width="24.42578125" customWidth="1"/>
    <col min="518" max="518" width="32.140625" customWidth="1"/>
    <col min="519" max="521" width="16.5703125" customWidth="1"/>
    <col min="522" max="522" width="83.85546875" customWidth="1"/>
    <col min="772" max="772" width="2.5703125" customWidth="1"/>
    <col min="773" max="773" width="24.42578125" customWidth="1"/>
    <col min="774" max="774" width="32.140625" customWidth="1"/>
    <col min="775" max="777" width="16.5703125" customWidth="1"/>
    <col min="778" max="778" width="83.85546875" customWidth="1"/>
    <col min="1028" max="1028" width="2.5703125" customWidth="1"/>
    <col min="1029" max="1029" width="24.42578125" customWidth="1"/>
    <col min="1030" max="1030" width="32.140625" customWidth="1"/>
    <col min="1031" max="1033" width="16.5703125" customWidth="1"/>
    <col min="1034" max="1034" width="83.85546875" customWidth="1"/>
    <col min="1284" max="1284" width="2.5703125" customWidth="1"/>
    <col min="1285" max="1285" width="24.42578125" customWidth="1"/>
    <col min="1286" max="1286" width="32.140625" customWidth="1"/>
    <col min="1287" max="1289" width="16.5703125" customWidth="1"/>
    <col min="1290" max="1290" width="83.85546875" customWidth="1"/>
    <col min="1540" max="1540" width="2.5703125" customWidth="1"/>
    <col min="1541" max="1541" width="24.42578125" customWidth="1"/>
    <col min="1542" max="1542" width="32.140625" customWidth="1"/>
    <col min="1543" max="1545" width="16.5703125" customWidth="1"/>
    <col min="1546" max="1546" width="83.85546875" customWidth="1"/>
    <col min="1796" max="1796" width="2.5703125" customWidth="1"/>
    <col min="1797" max="1797" width="24.42578125" customWidth="1"/>
    <col min="1798" max="1798" width="32.140625" customWidth="1"/>
    <col min="1799" max="1801" width="16.5703125" customWidth="1"/>
    <col min="1802" max="1802" width="83.85546875" customWidth="1"/>
    <col min="2052" max="2052" width="2.5703125" customWidth="1"/>
    <col min="2053" max="2053" width="24.42578125" customWidth="1"/>
    <col min="2054" max="2054" width="32.140625" customWidth="1"/>
    <col min="2055" max="2057" width="16.5703125" customWidth="1"/>
    <col min="2058" max="2058" width="83.85546875" customWidth="1"/>
    <col min="2308" max="2308" width="2.5703125" customWidth="1"/>
    <col min="2309" max="2309" width="24.42578125" customWidth="1"/>
    <col min="2310" max="2310" width="32.140625" customWidth="1"/>
    <col min="2311" max="2313" width="16.5703125" customWidth="1"/>
    <col min="2314" max="2314" width="83.85546875" customWidth="1"/>
    <col min="2564" max="2564" width="2.5703125" customWidth="1"/>
    <col min="2565" max="2565" width="24.42578125" customWidth="1"/>
    <col min="2566" max="2566" width="32.140625" customWidth="1"/>
    <col min="2567" max="2569" width="16.5703125" customWidth="1"/>
    <col min="2570" max="2570" width="83.85546875" customWidth="1"/>
    <col min="2820" max="2820" width="2.5703125" customWidth="1"/>
    <col min="2821" max="2821" width="24.42578125" customWidth="1"/>
    <col min="2822" max="2822" width="32.140625" customWidth="1"/>
    <col min="2823" max="2825" width="16.5703125" customWidth="1"/>
    <col min="2826" max="2826" width="83.85546875" customWidth="1"/>
    <col min="3076" max="3076" width="2.5703125" customWidth="1"/>
    <col min="3077" max="3077" width="24.42578125" customWidth="1"/>
    <col min="3078" max="3078" width="32.140625" customWidth="1"/>
    <col min="3079" max="3081" width="16.5703125" customWidth="1"/>
    <col min="3082" max="3082" width="83.85546875" customWidth="1"/>
    <col min="3332" max="3332" width="2.5703125" customWidth="1"/>
    <col min="3333" max="3333" width="24.42578125" customWidth="1"/>
    <col min="3334" max="3334" width="32.140625" customWidth="1"/>
    <col min="3335" max="3337" width="16.5703125" customWidth="1"/>
    <col min="3338" max="3338" width="83.85546875" customWidth="1"/>
    <col min="3588" max="3588" width="2.5703125" customWidth="1"/>
    <col min="3589" max="3589" width="24.42578125" customWidth="1"/>
    <col min="3590" max="3590" width="32.140625" customWidth="1"/>
    <col min="3591" max="3593" width="16.5703125" customWidth="1"/>
    <col min="3594" max="3594" width="83.85546875" customWidth="1"/>
    <col min="3844" max="3844" width="2.5703125" customWidth="1"/>
    <col min="3845" max="3845" width="24.42578125" customWidth="1"/>
    <col min="3846" max="3846" width="32.140625" customWidth="1"/>
    <col min="3847" max="3849" width="16.5703125" customWidth="1"/>
    <col min="3850" max="3850" width="83.85546875" customWidth="1"/>
    <col min="4100" max="4100" width="2.5703125" customWidth="1"/>
    <col min="4101" max="4101" width="24.42578125" customWidth="1"/>
    <col min="4102" max="4102" width="32.140625" customWidth="1"/>
    <col min="4103" max="4105" width="16.5703125" customWidth="1"/>
    <col min="4106" max="4106" width="83.85546875" customWidth="1"/>
    <col min="4356" max="4356" width="2.5703125" customWidth="1"/>
    <col min="4357" max="4357" width="24.42578125" customWidth="1"/>
    <col min="4358" max="4358" width="32.140625" customWidth="1"/>
    <col min="4359" max="4361" width="16.5703125" customWidth="1"/>
    <col min="4362" max="4362" width="83.85546875" customWidth="1"/>
    <col min="4612" max="4612" width="2.5703125" customWidth="1"/>
    <col min="4613" max="4613" width="24.42578125" customWidth="1"/>
    <col min="4614" max="4614" width="32.140625" customWidth="1"/>
    <col min="4615" max="4617" width="16.5703125" customWidth="1"/>
    <col min="4618" max="4618" width="83.85546875" customWidth="1"/>
    <col min="4868" max="4868" width="2.5703125" customWidth="1"/>
    <col min="4869" max="4869" width="24.42578125" customWidth="1"/>
    <col min="4870" max="4870" width="32.140625" customWidth="1"/>
    <col min="4871" max="4873" width="16.5703125" customWidth="1"/>
    <col min="4874" max="4874" width="83.85546875" customWidth="1"/>
    <col min="5124" max="5124" width="2.5703125" customWidth="1"/>
    <col min="5125" max="5125" width="24.42578125" customWidth="1"/>
    <col min="5126" max="5126" width="32.140625" customWidth="1"/>
    <col min="5127" max="5129" width="16.5703125" customWidth="1"/>
    <col min="5130" max="5130" width="83.85546875" customWidth="1"/>
    <col min="5380" max="5380" width="2.5703125" customWidth="1"/>
    <col min="5381" max="5381" width="24.42578125" customWidth="1"/>
    <col min="5382" max="5382" width="32.140625" customWidth="1"/>
    <col min="5383" max="5385" width="16.5703125" customWidth="1"/>
    <col min="5386" max="5386" width="83.85546875" customWidth="1"/>
    <col min="5636" max="5636" width="2.5703125" customWidth="1"/>
    <col min="5637" max="5637" width="24.42578125" customWidth="1"/>
    <col min="5638" max="5638" width="32.140625" customWidth="1"/>
    <col min="5639" max="5641" width="16.5703125" customWidth="1"/>
    <col min="5642" max="5642" width="83.85546875" customWidth="1"/>
    <col min="5892" max="5892" width="2.5703125" customWidth="1"/>
    <col min="5893" max="5893" width="24.42578125" customWidth="1"/>
    <col min="5894" max="5894" width="32.140625" customWidth="1"/>
    <col min="5895" max="5897" width="16.5703125" customWidth="1"/>
    <col min="5898" max="5898" width="83.85546875" customWidth="1"/>
    <col min="6148" max="6148" width="2.5703125" customWidth="1"/>
    <col min="6149" max="6149" width="24.42578125" customWidth="1"/>
    <col min="6150" max="6150" width="32.140625" customWidth="1"/>
    <col min="6151" max="6153" width="16.5703125" customWidth="1"/>
    <col min="6154" max="6154" width="83.85546875" customWidth="1"/>
    <col min="6404" max="6404" width="2.5703125" customWidth="1"/>
    <col min="6405" max="6405" width="24.42578125" customWidth="1"/>
    <col min="6406" max="6406" width="32.140625" customWidth="1"/>
    <col min="6407" max="6409" width="16.5703125" customWidth="1"/>
    <col min="6410" max="6410" width="83.85546875" customWidth="1"/>
    <col min="6660" max="6660" width="2.5703125" customWidth="1"/>
    <col min="6661" max="6661" width="24.42578125" customWidth="1"/>
    <col min="6662" max="6662" width="32.140625" customWidth="1"/>
    <col min="6663" max="6665" width="16.5703125" customWidth="1"/>
    <col min="6666" max="6666" width="83.85546875" customWidth="1"/>
    <col min="6916" max="6916" width="2.5703125" customWidth="1"/>
    <col min="6917" max="6917" width="24.42578125" customWidth="1"/>
    <col min="6918" max="6918" width="32.140625" customWidth="1"/>
    <col min="6919" max="6921" width="16.5703125" customWidth="1"/>
    <col min="6922" max="6922" width="83.85546875" customWidth="1"/>
    <col min="7172" max="7172" width="2.5703125" customWidth="1"/>
    <col min="7173" max="7173" width="24.42578125" customWidth="1"/>
    <col min="7174" max="7174" width="32.140625" customWidth="1"/>
    <col min="7175" max="7177" width="16.5703125" customWidth="1"/>
    <col min="7178" max="7178" width="83.85546875" customWidth="1"/>
    <col min="7428" max="7428" width="2.5703125" customWidth="1"/>
    <col min="7429" max="7429" width="24.42578125" customWidth="1"/>
    <col min="7430" max="7430" width="32.140625" customWidth="1"/>
    <col min="7431" max="7433" width="16.5703125" customWidth="1"/>
    <col min="7434" max="7434" width="83.85546875" customWidth="1"/>
    <col min="7684" max="7684" width="2.5703125" customWidth="1"/>
    <col min="7685" max="7685" width="24.42578125" customWidth="1"/>
    <col min="7686" max="7686" width="32.140625" customWidth="1"/>
    <col min="7687" max="7689" width="16.5703125" customWidth="1"/>
    <col min="7690" max="7690" width="83.85546875" customWidth="1"/>
    <col min="7940" max="7940" width="2.5703125" customWidth="1"/>
    <col min="7941" max="7941" width="24.42578125" customWidth="1"/>
    <col min="7942" max="7942" width="32.140625" customWidth="1"/>
    <col min="7943" max="7945" width="16.5703125" customWidth="1"/>
    <col min="7946" max="7946" width="83.85546875" customWidth="1"/>
    <col min="8196" max="8196" width="2.5703125" customWidth="1"/>
    <col min="8197" max="8197" width="24.42578125" customWidth="1"/>
    <col min="8198" max="8198" width="32.140625" customWidth="1"/>
    <col min="8199" max="8201" width="16.5703125" customWidth="1"/>
    <col min="8202" max="8202" width="83.85546875" customWidth="1"/>
    <col min="8452" max="8452" width="2.5703125" customWidth="1"/>
    <col min="8453" max="8453" width="24.42578125" customWidth="1"/>
    <col min="8454" max="8454" width="32.140625" customWidth="1"/>
    <col min="8455" max="8457" width="16.5703125" customWidth="1"/>
    <col min="8458" max="8458" width="83.85546875" customWidth="1"/>
    <col min="8708" max="8708" width="2.5703125" customWidth="1"/>
    <col min="8709" max="8709" width="24.42578125" customWidth="1"/>
    <col min="8710" max="8710" width="32.140625" customWidth="1"/>
    <col min="8711" max="8713" width="16.5703125" customWidth="1"/>
    <col min="8714" max="8714" width="83.85546875" customWidth="1"/>
    <col min="8964" max="8964" width="2.5703125" customWidth="1"/>
    <col min="8965" max="8965" width="24.42578125" customWidth="1"/>
    <col min="8966" max="8966" width="32.140625" customWidth="1"/>
    <col min="8967" max="8969" width="16.5703125" customWidth="1"/>
    <col min="8970" max="8970" width="83.85546875" customWidth="1"/>
    <col min="9220" max="9220" width="2.5703125" customWidth="1"/>
    <col min="9221" max="9221" width="24.42578125" customWidth="1"/>
    <col min="9222" max="9222" width="32.140625" customWidth="1"/>
    <col min="9223" max="9225" width="16.5703125" customWidth="1"/>
    <col min="9226" max="9226" width="83.85546875" customWidth="1"/>
    <col min="9476" max="9476" width="2.5703125" customWidth="1"/>
    <col min="9477" max="9477" width="24.42578125" customWidth="1"/>
    <col min="9478" max="9478" width="32.140625" customWidth="1"/>
    <col min="9479" max="9481" width="16.5703125" customWidth="1"/>
    <col min="9482" max="9482" width="83.85546875" customWidth="1"/>
    <col min="9732" max="9732" width="2.5703125" customWidth="1"/>
    <col min="9733" max="9733" width="24.42578125" customWidth="1"/>
    <col min="9734" max="9734" width="32.140625" customWidth="1"/>
    <col min="9735" max="9737" width="16.5703125" customWidth="1"/>
    <col min="9738" max="9738" width="83.85546875" customWidth="1"/>
    <col min="9988" max="9988" width="2.5703125" customWidth="1"/>
    <col min="9989" max="9989" width="24.42578125" customWidth="1"/>
    <col min="9990" max="9990" width="32.140625" customWidth="1"/>
    <col min="9991" max="9993" width="16.5703125" customWidth="1"/>
    <col min="9994" max="9994" width="83.85546875" customWidth="1"/>
    <col min="10244" max="10244" width="2.5703125" customWidth="1"/>
    <col min="10245" max="10245" width="24.42578125" customWidth="1"/>
    <col min="10246" max="10246" width="32.140625" customWidth="1"/>
    <col min="10247" max="10249" width="16.5703125" customWidth="1"/>
    <col min="10250" max="10250" width="83.85546875" customWidth="1"/>
    <col min="10500" max="10500" width="2.5703125" customWidth="1"/>
    <col min="10501" max="10501" width="24.42578125" customWidth="1"/>
    <col min="10502" max="10502" width="32.140625" customWidth="1"/>
    <col min="10503" max="10505" width="16.5703125" customWidth="1"/>
    <col min="10506" max="10506" width="83.85546875" customWidth="1"/>
    <col min="10756" max="10756" width="2.5703125" customWidth="1"/>
    <col min="10757" max="10757" width="24.42578125" customWidth="1"/>
    <col min="10758" max="10758" width="32.140625" customWidth="1"/>
    <col min="10759" max="10761" width="16.5703125" customWidth="1"/>
    <col min="10762" max="10762" width="83.85546875" customWidth="1"/>
    <col min="11012" max="11012" width="2.5703125" customWidth="1"/>
    <col min="11013" max="11013" width="24.42578125" customWidth="1"/>
    <col min="11014" max="11014" width="32.140625" customWidth="1"/>
    <col min="11015" max="11017" width="16.5703125" customWidth="1"/>
    <col min="11018" max="11018" width="83.85546875" customWidth="1"/>
    <col min="11268" max="11268" width="2.5703125" customWidth="1"/>
    <col min="11269" max="11269" width="24.42578125" customWidth="1"/>
    <col min="11270" max="11270" width="32.140625" customWidth="1"/>
    <col min="11271" max="11273" width="16.5703125" customWidth="1"/>
    <col min="11274" max="11274" width="83.85546875" customWidth="1"/>
    <col min="11524" max="11524" width="2.5703125" customWidth="1"/>
    <col min="11525" max="11525" width="24.42578125" customWidth="1"/>
    <col min="11526" max="11526" width="32.140625" customWidth="1"/>
    <col min="11527" max="11529" width="16.5703125" customWidth="1"/>
    <col min="11530" max="11530" width="83.85546875" customWidth="1"/>
    <col min="11780" max="11780" width="2.5703125" customWidth="1"/>
    <col min="11781" max="11781" width="24.42578125" customWidth="1"/>
    <col min="11782" max="11782" width="32.140625" customWidth="1"/>
    <col min="11783" max="11785" width="16.5703125" customWidth="1"/>
    <col min="11786" max="11786" width="83.85546875" customWidth="1"/>
    <col min="12036" max="12036" width="2.5703125" customWidth="1"/>
    <col min="12037" max="12037" width="24.42578125" customWidth="1"/>
    <col min="12038" max="12038" width="32.140625" customWidth="1"/>
    <col min="12039" max="12041" width="16.5703125" customWidth="1"/>
    <col min="12042" max="12042" width="83.85546875" customWidth="1"/>
    <col min="12292" max="12292" width="2.5703125" customWidth="1"/>
    <col min="12293" max="12293" width="24.42578125" customWidth="1"/>
    <col min="12294" max="12294" width="32.140625" customWidth="1"/>
    <col min="12295" max="12297" width="16.5703125" customWidth="1"/>
    <col min="12298" max="12298" width="83.85546875" customWidth="1"/>
    <col min="12548" max="12548" width="2.5703125" customWidth="1"/>
    <col min="12549" max="12549" width="24.42578125" customWidth="1"/>
    <col min="12550" max="12550" width="32.140625" customWidth="1"/>
    <col min="12551" max="12553" width="16.5703125" customWidth="1"/>
    <col min="12554" max="12554" width="83.85546875" customWidth="1"/>
    <col min="12804" max="12804" width="2.5703125" customWidth="1"/>
    <col min="12805" max="12805" width="24.42578125" customWidth="1"/>
    <col min="12806" max="12806" width="32.140625" customWidth="1"/>
    <col min="12807" max="12809" width="16.5703125" customWidth="1"/>
    <col min="12810" max="12810" width="83.85546875" customWidth="1"/>
    <col min="13060" max="13060" width="2.5703125" customWidth="1"/>
    <col min="13061" max="13061" width="24.42578125" customWidth="1"/>
    <col min="13062" max="13062" width="32.140625" customWidth="1"/>
    <col min="13063" max="13065" width="16.5703125" customWidth="1"/>
    <col min="13066" max="13066" width="83.85546875" customWidth="1"/>
    <col min="13316" max="13316" width="2.5703125" customWidth="1"/>
    <col min="13317" max="13317" width="24.42578125" customWidth="1"/>
    <col min="13318" max="13318" width="32.140625" customWidth="1"/>
    <col min="13319" max="13321" width="16.5703125" customWidth="1"/>
    <col min="13322" max="13322" width="83.85546875" customWidth="1"/>
    <col min="13572" max="13572" width="2.5703125" customWidth="1"/>
    <col min="13573" max="13573" width="24.42578125" customWidth="1"/>
    <col min="13574" max="13574" width="32.140625" customWidth="1"/>
    <col min="13575" max="13577" width="16.5703125" customWidth="1"/>
    <col min="13578" max="13578" width="83.85546875" customWidth="1"/>
    <col min="13828" max="13828" width="2.5703125" customWidth="1"/>
    <col min="13829" max="13829" width="24.42578125" customWidth="1"/>
    <col min="13830" max="13830" width="32.140625" customWidth="1"/>
    <col min="13831" max="13833" width="16.5703125" customWidth="1"/>
    <col min="13834" max="13834" width="83.85546875" customWidth="1"/>
    <col min="14084" max="14084" width="2.5703125" customWidth="1"/>
    <col min="14085" max="14085" width="24.42578125" customWidth="1"/>
    <col min="14086" max="14086" width="32.140625" customWidth="1"/>
    <col min="14087" max="14089" width="16.5703125" customWidth="1"/>
    <col min="14090" max="14090" width="83.85546875" customWidth="1"/>
    <col min="14340" max="14340" width="2.5703125" customWidth="1"/>
    <col min="14341" max="14341" width="24.42578125" customWidth="1"/>
    <col min="14342" max="14342" width="32.140625" customWidth="1"/>
    <col min="14343" max="14345" width="16.5703125" customWidth="1"/>
    <col min="14346" max="14346" width="83.85546875" customWidth="1"/>
    <col min="14596" max="14596" width="2.5703125" customWidth="1"/>
    <col min="14597" max="14597" width="24.42578125" customWidth="1"/>
    <col min="14598" max="14598" width="32.140625" customWidth="1"/>
    <col min="14599" max="14601" width="16.5703125" customWidth="1"/>
    <col min="14602" max="14602" width="83.85546875" customWidth="1"/>
    <col min="14852" max="14852" width="2.5703125" customWidth="1"/>
    <col min="14853" max="14853" width="24.42578125" customWidth="1"/>
    <col min="14854" max="14854" width="32.140625" customWidth="1"/>
    <col min="14855" max="14857" width="16.5703125" customWidth="1"/>
    <col min="14858" max="14858" width="83.85546875" customWidth="1"/>
    <col min="15108" max="15108" width="2.5703125" customWidth="1"/>
    <col min="15109" max="15109" width="24.42578125" customWidth="1"/>
    <col min="15110" max="15110" width="32.140625" customWidth="1"/>
    <col min="15111" max="15113" width="16.5703125" customWidth="1"/>
    <col min="15114" max="15114" width="83.85546875" customWidth="1"/>
    <col min="15364" max="15364" width="2.5703125" customWidth="1"/>
    <col min="15365" max="15365" width="24.42578125" customWidth="1"/>
    <col min="15366" max="15366" width="32.140625" customWidth="1"/>
    <col min="15367" max="15369" width="16.5703125" customWidth="1"/>
    <col min="15370" max="15370" width="83.85546875" customWidth="1"/>
    <col min="15620" max="15620" width="2.5703125" customWidth="1"/>
    <col min="15621" max="15621" width="24.42578125" customWidth="1"/>
    <col min="15622" max="15622" width="32.140625" customWidth="1"/>
    <col min="15623" max="15625" width="16.5703125" customWidth="1"/>
    <col min="15626" max="15626" width="83.85546875" customWidth="1"/>
    <col min="15876" max="15876" width="2.5703125" customWidth="1"/>
    <col min="15877" max="15877" width="24.42578125" customWidth="1"/>
    <col min="15878" max="15878" width="32.140625" customWidth="1"/>
    <col min="15879" max="15881" width="16.5703125" customWidth="1"/>
    <col min="15882" max="15882" width="83.85546875" customWidth="1"/>
    <col min="16132" max="16132" width="2.5703125" customWidth="1"/>
    <col min="16133" max="16133" width="24.42578125" customWidth="1"/>
    <col min="16134" max="16134" width="32.140625" customWidth="1"/>
    <col min="16135" max="16137" width="16.5703125" customWidth="1"/>
    <col min="16138" max="16138" width="83.85546875" customWidth="1"/>
  </cols>
  <sheetData>
    <row r="1" spans="1:41" s="3" customFormat="1" ht="20.25" x14ac:dyDescent="0.3">
      <c r="A1" s="343" t="s">
        <v>13</v>
      </c>
      <c r="B1" s="343"/>
      <c r="C1" s="343"/>
      <c r="D1" s="343"/>
      <c r="E1" s="343"/>
      <c r="F1" s="343"/>
      <c r="G1" s="343"/>
      <c r="H1" s="343"/>
      <c r="I1" s="343"/>
      <c r="J1" s="343"/>
      <c r="K1" s="343"/>
      <c r="L1" s="343"/>
      <c r="M1" s="343"/>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s="3" customFormat="1" ht="21" thickBot="1" x14ac:dyDescent="0.35">
      <c r="A2" s="80"/>
      <c r="B2" s="80"/>
      <c r="C2" s="80"/>
      <c r="D2" s="80"/>
      <c r="E2" s="80"/>
      <c r="F2" s="262"/>
      <c r="G2" s="262"/>
      <c r="H2" s="262"/>
      <c r="I2" s="80"/>
      <c r="J2" s="80"/>
      <c r="K2" s="80"/>
      <c r="L2" s="80"/>
      <c r="M2" s="80"/>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s="3" customFormat="1" ht="15" customHeight="1" x14ac:dyDescent="0.3">
      <c r="A3" s="80"/>
      <c r="B3" s="344" t="s">
        <v>58</v>
      </c>
      <c r="C3" s="81" t="s">
        <v>111</v>
      </c>
      <c r="D3" s="346" t="s">
        <v>112</v>
      </c>
      <c r="E3" s="347"/>
      <c r="F3" s="347"/>
      <c r="G3" s="347"/>
      <c r="H3" s="347"/>
      <c r="I3" s="348"/>
      <c r="J3" s="349" t="s">
        <v>113</v>
      </c>
      <c r="K3" s="80"/>
      <c r="L3" s="80"/>
      <c r="M3" s="80"/>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41" ht="15" customHeight="1" x14ac:dyDescent="0.25">
      <c r="B4" s="345"/>
      <c r="C4" s="82">
        <v>1</v>
      </c>
      <c r="D4" s="83">
        <v>1</v>
      </c>
      <c r="E4" s="84">
        <v>2</v>
      </c>
      <c r="F4" s="264">
        <v>3</v>
      </c>
      <c r="G4" s="264">
        <v>4</v>
      </c>
      <c r="H4" s="264">
        <v>5</v>
      </c>
      <c r="I4" s="85">
        <v>6</v>
      </c>
      <c r="J4" s="350"/>
    </row>
    <row r="5" spans="1:41" ht="15" customHeight="1" x14ac:dyDescent="0.25">
      <c r="B5" s="345"/>
      <c r="C5" s="86" t="str">
        <f>D5</f>
        <v>Fuel Efficiency for a Gasoline-Powered Passenger Vehicle</v>
      </c>
      <c r="D5" s="351" t="str">
        <f>'Data Summary'!D4</f>
        <v>Fuel Efficiency for a Gasoline-Powered Passenger Vehicle</v>
      </c>
      <c r="E5" s="352"/>
      <c r="F5" s="352"/>
      <c r="G5" s="352"/>
      <c r="H5" s="352"/>
      <c r="I5" s="353"/>
      <c r="J5" s="350"/>
    </row>
    <row r="6" spans="1:41" ht="26.25" x14ac:dyDescent="0.25">
      <c r="B6" s="345"/>
      <c r="C6" s="87" t="str">
        <f>HLOOKUP($C$4,$D$4:$I$12,3,FALSE)</f>
        <v>Gasoline Car</v>
      </c>
      <c r="D6" s="88" t="s">
        <v>249</v>
      </c>
      <c r="E6" s="89" t="s">
        <v>250</v>
      </c>
      <c r="F6" s="90" t="s">
        <v>251</v>
      </c>
      <c r="G6" s="90"/>
      <c r="H6" s="90"/>
      <c r="I6" s="90"/>
      <c r="J6" s="350"/>
    </row>
    <row r="7" spans="1:41" ht="15" customHeight="1" x14ac:dyDescent="0.25">
      <c r="B7" s="91" t="s">
        <v>253</v>
      </c>
      <c r="C7" s="93">
        <f>HLOOKUP($C$4,$D$4:$I$12,4,FALSE)</f>
        <v>5.3391999863696971E-2</v>
      </c>
      <c r="D7" s="94">
        <f>Calculations!B12</f>
        <v>5.3391999863696971E-2</v>
      </c>
      <c r="E7" s="95">
        <f>Calculations!B13</f>
        <v>7.0477439820080007E-2</v>
      </c>
      <c r="F7" s="265">
        <f>Calculations!B14</f>
        <v>6.1934719841888489E-2</v>
      </c>
      <c r="G7" s="265"/>
      <c r="H7" s="265"/>
      <c r="I7" s="96"/>
      <c r="J7" s="92" t="str">
        <f>'Data Summary'!J23:P23</f>
        <v>[kg/km] Kilograms of fuel per kilometer driven in a passenger vehicle</v>
      </c>
    </row>
    <row r="8" spans="1:41" ht="15" customHeight="1" x14ac:dyDescent="0.25">
      <c r="B8" s="98"/>
      <c r="C8" s="99">
        <f>HLOOKUP($C$4,$D$4:$I$12,6,FALSE)</f>
        <v>0</v>
      </c>
      <c r="D8" s="100"/>
      <c r="E8" s="101"/>
      <c r="F8" s="266"/>
      <c r="G8" s="266"/>
      <c r="H8" s="266"/>
      <c r="I8" s="102"/>
      <c r="J8" s="97"/>
    </row>
    <row r="9" spans="1:41" ht="15" customHeight="1" x14ac:dyDescent="0.25">
      <c r="B9" s="98"/>
      <c r="C9" s="99">
        <f>HLOOKUP($C$4,$D$4:$I$12,7,FALSE)</f>
        <v>0</v>
      </c>
      <c r="D9" s="100"/>
      <c r="E9" s="101"/>
      <c r="F9" s="266"/>
      <c r="G9" s="266"/>
      <c r="H9" s="266"/>
      <c r="I9" s="102"/>
      <c r="J9" s="97"/>
    </row>
    <row r="10" spans="1:41" ht="15" customHeight="1" x14ac:dyDescent="0.25">
      <c r="B10" s="98"/>
      <c r="C10" s="103">
        <f>HLOOKUP($C$4,$D$4:$I$12,8,FALSE)</f>
        <v>0</v>
      </c>
      <c r="D10" s="104"/>
      <c r="E10" s="105"/>
      <c r="F10" s="267"/>
      <c r="G10" s="267"/>
      <c r="H10" s="267"/>
      <c r="I10" s="106"/>
      <c r="J10" s="97"/>
    </row>
    <row r="11" spans="1:41" ht="15" customHeight="1" x14ac:dyDescent="0.25">
      <c r="B11" s="98"/>
      <c r="C11" s="103">
        <f>HLOOKUP($C$4,$D$4:$I$12,9,FALSE)</f>
        <v>0</v>
      </c>
      <c r="D11" s="104"/>
      <c r="E11" s="105"/>
      <c r="F11" s="267"/>
      <c r="G11" s="267"/>
      <c r="H11" s="267"/>
      <c r="I11" s="106"/>
      <c r="J11" s="97"/>
    </row>
    <row r="12" spans="1:41" ht="15" customHeight="1" thickBot="1" x14ac:dyDescent="0.3">
      <c r="B12" s="107"/>
      <c r="C12" s="108" t="e">
        <f>HLOOKUP($C$4,$D$4:$I$12,10,FALSE)</f>
        <v>#REF!</v>
      </c>
      <c r="D12" s="109"/>
      <c r="E12" s="110"/>
      <c r="F12" s="268"/>
      <c r="G12" s="268"/>
      <c r="H12" s="268"/>
      <c r="I12" s="111"/>
      <c r="J12" s="112"/>
    </row>
    <row r="13" spans="1:41" ht="15" customHeight="1" x14ac:dyDescent="0.25"/>
    <row r="14" spans="1:41" ht="15" customHeight="1" x14ac:dyDescent="0.25"/>
    <row r="15" spans="1:41" ht="15" customHeight="1" x14ac:dyDescent="0.25"/>
    <row r="16" spans="1:41" ht="15" customHeight="1" x14ac:dyDescent="0.25"/>
    <row r="17" spans="2:10" ht="15" customHeight="1" x14ac:dyDescent="0.25"/>
    <row r="18" spans="2:10" ht="18.75" x14ac:dyDescent="0.3">
      <c r="B18" s="113" t="s">
        <v>114</v>
      </c>
    </row>
    <row r="19" spans="2:10" x14ac:dyDescent="0.25">
      <c r="B19" s="114" t="s">
        <v>112</v>
      </c>
      <c r="C19" s="354" t="s">
        <v>9</v>
      </c>
      <c r="D19" s="354"/>
      <c r="E19" s="354"/>
      <c r="F19" s="354"/>
      <c r="G19" s="354"/>
      <c r="H19" s="354"/>
      <c r="I19" s="354"/>
      <c r="J19" s="354"/>
    </row>
    <row r="20" spans="2:10" ht="30" customHeight="1" x14ac:dyDescent="0.25">
      <c r="B20" s="115">
        <v>1</v>
      </c>
      <c r="C20" s="340" t="s">
        <v>115</v>
      </c>
      <c r="D20" s="340"/>
      <c r="E20" s="340"/>
      <c r="F20" s="340"/>
      <c r="G20" s="340"/>
      <c r="H20" s="340"/>
      <c r="I20" s="340"/>
      <c r="J20" s="340"/>
    </row>
    <row r="21" spans="2:10" ht="30" customHeight="1" x14ac:dyDescent="0.25">
      <c r="B21" s="115">
        <v>2</v>
      </c>
      <c r="C21" s="341"/>
      <c r="D21" s="341"/>
      <c r="E21" s="341"/>
      <c r="F21" s="341"/>
      <c r="G21" s="341"/>
      <c r="H21" s="341"/>
      <c r="I21" s="341"/>
      <c r="J21" s="341"/>
    </row>
    <row r="22" spans="2:10" ht="30" customHeight="1" x14ac:dyDescent="0.25">
      <c r="B22" s="116">
        <v>3</v>
      </c>
      <c r="C22" s="342"/>
      <c r="D22" s="342"/>
      <c r="E22" s="342"/>
      <c r="F22" s="342"/>
      <c r="G22" s="342"/>
      <c r="H22" s="342"/>
      <c r="I22" s="342"/>
      <c r="J22" s="342"/>
    </row>
    <row r="24" spans="2:10" x14ac:dyDescent="0.25">
      <c r="G24" s="269"/>
      <c r="H24" s="269"/>
      <c r="I24" s="269"/>
    </row>
    <row r="25" spans="2:10" x14ac:dyDescent="0.25">
      <c r="G25" s="269"/>
      <c r="H25" s="270"/>
      <c r="I25" s="269"/>
    </row>
    <row r="26" spans="2:10" x14ac:dyDescent="0.25">
      <c r="G26" s="269"/>
      <c r="H26" s="269"/>
      <c r="I26" s="269"/>
    </row>
    <row r="27" spans="2:10" x14ac:dyDescent="0.25">
      <c r="G27" s="269"/>
      <c r="H27" s="270"/>
      <c r="I27" s="270"/>
    </row>
    <row r="28" spans="2:10" x14ac:dyDescent="0.25">
      <c r="G28" s="269"/>
      <c r="H28" s="269"/>
      <c r="I28" s="269"/>
    </row>
  </sheetData>
  <mergeCells count="9">
    <mergeCell ref="C20:J20"/>
    <mergeCell ref="C21:J21"/>
    <mergeCell ref="C22:J22"/>
    <mergeCell ref="A1:M1"/>
    <mergeCell ref="B3:B6"/>
    <mergeCell ref="D3:I3"/>
    <mergeCell ref="J3:J6"/>
    <mergeCell ref="D5:I5"/>
    <mergeCell ref="C19:J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3" sqref="B3:C25"/>
    </sheetView>
  </sheetViews>
  <sheetFormatPr defaultColWidth="36.85546875" defaultRowHeight="12.75" customHeight="1" x14ac:dyDescent="0.25"/>
  <cols>
    <col min="1" max="1" width="18.5703125" style="176" customWidth="1"/>
    <col min="2" max="10" width="31.42578125" style="175" customWidth="1"/>
    <col min="11" max="27" width="36.85546875" style="175" customWidth="1"/>
    <col min="28" max="28" width="37" style="175" customWidth="1"/>
    <col min="29" max="35" width="36.85546875" style="175" customWidth="1"/>
    <col min="36" max="44" width="36.85546875" style="176" customWidth="1"/>
    <col min="45" max="45" width="37.140625" style="176" customWidth="1"/>
    <col min="46" max="47" width="36.85546875" style="176" customWidth="1"/>
    <col min="48" max="48" width="36.5703125" style="176" customWidth="1"/>
    <col min="49" max="50" width="36.85546875" style="176" customWidth="1"/>
    <col min="51" max="51" width="36.5703125" style="176" customWidth="1"/>
    <col min="52" max="52" width="37" style="176" customWidth="1"/>
    <col min="53" max="71" width="36.85546875" style="176" customWidth="1"/>
    <col min="72" max="72" width="37" style="176" customWidth="1"/>
    <col min="73" max="90" width="36.85546875" style="176" customWidth="1"/>
    <col min="91" max="91" width="36.5703125" style="176" customWidth="1"/>
    <col min="92" max="104" width="36.85546875" style="176" customWidth="1"/>
    <col min="105" max="105" width="36.5703125" style="176" customWidth="1"/>
    <col min="106" max="108" width="36.85546875" style="176" customWidth="1"/>
    <col min="109" max="109" width="36.5703125" style="176" customWidth="1"/>
    <col min="110" max="117" width="36.85546875" style="176" customWidth="1"/>
    <col min="118" max="118" width="36.5703125" style="176" customWidth="1"/>
    <col min="119" max="256" width="36.85546875" style="176"/>
    <col min="257" max="257" width="18.5703125" style="176" customWidth="1"/>
    <col min="258" max="266" width="31.42578125" style="176" customWidth="1"/>
    <col min="267" max="283" width="36.85546875" style="176" customWidth="1"/>
    <col min="284" max="284" width="37" style="176" customWidth="1"/>
    <col min="285" max="300" width="36.85546875" style="176" customWidth="1"/>
    <col min="301" max="301" width="37.140625" style="176" customWidth="1"/>
    <col min="302" max="303" width="36.85546875" style="176" customWidth="1"/>
    <col min="304" max="304" width="36.5703125" style="176" customWidth="1"/>
    <col min="305" max="306" width="36.85546875" style="176" customWidth="1"/>
    <col min="307" max="307" width="36.5703125" style="176" customWidth="1"/>
    <col min="308" max="308" width="37" style="176" customWidth="1"/>
    <col min="309" max="327" width="36.85546875" style="176" customWidth="1"/>
    <col min="328" max="328" width="37" style="176" customWidth="1"/>
    <col min="329" max="346" width="36.85546875" style="176" customWidth="1"/>
    <col min="347" max="347" width="36.5703125" style="176" customWidth="1"/>
    <col min="348" max="360" width="36.85546875" style="176" customWidth="1"/>
    <col min="361" max="361" width="36.5703125" style="176" customWidth="1"/>
    <col min="362" max="364" width="36.85546875" style="176" customWidth="1"/>
    <col min="365" max="365" width="36.5703125" style="176" customWidth="1"/>
    <col min="366" max="373" width="36.85546875" style="176" customWidth="1"/>
    <col min="374" max="374" width="36.5703125" style="176" customWidth="1"/>
    <col min="375" max="512" width="36.85546875" style="176"/>
    <col min="513" max="513" width="18.5703125" style="176" customWidth="1"/>
    <col min="514" max="522" width="31.42578125" style="176" customWidth="1"/>
    <col min="523" max="539" width="36.85546875" style="176" customWidth="1"/>
    <col min="540" max="540" width="37" style="176" customWidth="1"/>
    <col min="541" max="556" width="36.85546875" style="176" customWidth="1"/>
    <col min="557" max="557" width="37.140625" style="176" customWidth="1"/>
    <col min="558" max="559" width="36.85546875" style="176" customWidth="1"/>
    <col min="560" max="560" width="36.5703125" style="176" customWidth="1"/>
    <col min="561" max="562" width="36.85546875" style="176" customWidth="1"/>
    <col min="563" max="563" width="36.5703125" style="176" customWidth="1"/>
    <col min="564" max="564" width="37" style="176" customWidth="1"/>
    <col min="565" max="583" width="36.85546875" style="176" customWidth="1"/>
    <col min="584" max="584" width="37" style="176" customWidth="1"/>
    <col min="585" max="602" width="36.85546875" style="176" customWidth="1"/>
    <col min="603" max="603" width="36.5703125" style="176" customWidth="1"/>
    <col min="604" max="616" width="36.85546875" style="176" customWidth="1"/>
    <col min="617" max="617" width="36.5703125" style="176" customWidth="1"/>
    <col min="618" max="620" width="36.85546875" style="176" customWidth="1"/>
    <col min="621" max="621" width="36.5703125" style="176" customWidth="1"/>
    <col min="622" max="629" width="36.85546875" style="176" customWidth="1"/>
    <col min="630" max="630" width="36.5703125" style="176" customWidth="1"/>
    <col min="631" max="768" width="36.85546875" style="176"/>
    <col min="769" max="769" width="18.5703125" style="176" customWidth="1"/>
    <col min="770" max="778" width="31.42578125" style="176" customWidth="1"/>
    <col min="779" max="795" width="36.85546875" style="176" customWidth="1"/>
    <col min="796" max="796" width="37" style="176" customWidth="1"/>
    <col min="797" max="812" width="36.85546875" style="176" customWidth="1"/>
    <col min="813" max="813" width="37.140625" style="176" customWidth="1"/>
    <col min="814" max="815" width="36.85546875" style="176" customWidth="1"/>
    <col min="816" max="816" width="36.5703125" style="176" customWidth="1"/>
    <col min="817" max="818" width="36.85546875" style="176" customWidth="1"/>
    <col min="819" max="819" width="36.5703125" style="176" customWidth="1"/>
    <col min="820" max="820" width="37" style="176" customWidth="1"/>
    <col min="821" max="839" width="36.85546875" style="176" customWidth="1"/>
    <col min="840" max="840" width="37" style="176" customWidth="1"/>
    <col min="841" max="858" width="36.85546875" style="176" customWidth="1"/>
    <col min="859" max="859" width="36.5703125" style="176" customWidth="1"/>
    <col min="860" max="872" width="36.85546875" style="176" customWidth="1"/>
    <col min="873" max="873" width="36.5703125" style="176" customWidth="1"/>
    <col min="874" max="876" width="36.85546875" style="176" customWidth="1"/>
    <col min="877" max="877" width="36.5703125" style="176" customWidth="1"/>
    <col min="878" max="885" width="36.85546875" style="176" customWidth="1"/>
    <col min="886" max="886" width="36.5703125" style="176" customWidth="1"/>
    <col min="887" max="1024" width="36.85546875" style="176"/>
    <col min="1025" max="1025" width="18.5703125" style="176" customWidth="1"/>
    <col min="1026" max="1034" width="31.42578125" style="176" customWidth="1"/>
    <col min="1035" max="1051" width="36.85546875" style="176" customWidth="1"/>
    <col min="1052" max="1052" width="37" style="176" customWidth="1"/>
    <col min="1053" max="1068" width="36.85546875" style="176" customWidth="1"/>
    <col min="1069" max="1069" width="37.140625" style="176" customWidth="1"/>
    <col min="1070" max="1071" width="36.85546875" style="176" customWidth="1"/>
    <col min="1072" max="1072" width="36.5703125" style="176" customWidth="1"/>
    <col min="1073" max="1074" width="36.85546875" style="176" customWidth="1"/>
    <col min="1075" max="1075" width="36.5703125" style="176" customWidth="1"/>
    <col min="1076" max="1076" width="37" style="176" customWidth="1"/>
    <col min="1077" max="1095" width="36.85546875" style="176" customWidth="1"/>
    <col min="1096" max="1096" width="37" style="176" customWidth="1"/>
    <col min="1097" max="1114" width="36.85546875" style="176" customWidth="1"/>
    <col min="1115" max="1115" width="36.5703125" style="176" customWidth="1"/>
    <col min="1116" max="1128" width="36.85546875" style="176" customWidth="1"/>
    <col min="1129" max="1129" width="36.5703125" style="176" customWidth="1"/>
    <col min="1130" max="1132" width="36.85546875" style="176" customWidth="1"/>
    <col min="1133" max="1133" width="36.5703125" style="176" customWidth="1"/>
    <col min="1134" max="1141" width="36.85546875" style="176" customWidth="1"/>
    <col min="1142" max="1142" width="36.5703125" style="176" customWidth="1"/>
    <col min="1143" max="1280" width="36.85546875" style="176"/>
    <col min="1281" max="1281" width="18.5703125" style="176" customWidth="1"/>
    <col min="1282" max="1290" width="31.42578125" style="176" customWidth="1"/>
    <col min="1291" max="1307" width="36.85546875" style="176" customWidth="1"/>
    <col min="1308" max="1308" width="37" style="176" customWidth="1"/>
    <col min="1309" max="1324" width="36.85546875" style="176" customWidth="1"/>
    <col min="1325" max="1325" width="37.140625" style="176" customWidth="1"/>
    <col min="1326" max="1327" width="36.85546875" style="176" customWidth="1"/>
    <col min="1328" max="1328" width="36.5703125" style="176" customWidth="1"/>
    <col min="1329" max="1330" width="36.85546875" style="176" customWidth="1"/>
    <col min="1331" max="1331" width="36.5703125" style="176" customWidth="1"/>
    <col min="1332" max="1332" width="37" style="176" customWidth="1"/>
    <col min="1333" max="1351" width="36.85546875" style="176" customWidth="1"/>
    <col min="1352" max="1352" width="37" style="176" customWidth="1"/>
    <col min="1353" max="1370" width="36.85546875" style="176" customWidth="1"/>
    <col min="1371" max="1371" width="36.5703125" style="176" customWidth="1"/>
    <col min="1372" max="1384" width="36.85546875" style="176" customWidth="1"/>
    <col min="1385" max="1385" width="36.5703125" style="176" customWidth="1"/>
    <col min="1386" max="1388" width="36.85546875" style="176" customWidth="1"/>
    <col min="1389" max="1389" width="36.5703125" style="176" customWidth="1"/>
    <col min="1390" max="1397" width="36.85546875" style="176" customWidth="1"/>
    <col min="1398" max="1398" width="36.5703125" style="176" customWidth="1"/>
    <col min="1399" max="1536" width="36.85546875" style="176"/>
    <col min="1537" max="1537" width="18.5703125" style="176" customWidth="1"/>
    <col min="1538" max="1546" width="31.42578125" style="176" customWidth="1"/>
    <col min="1547" max="1563" width="36.85546875" style="176" customWidth="1"/>
    <col min="1564" max="1564" width="37" style="176" customWidth="1"/>
    <col min="1565" max="1580" width="36.85546875" style="176" customWidth="1"/>
    <col min="1581" max="1581" width="37.140625" style="176" customWidth="1"/>
    <col min="1582" max="1583" width="36.85546875" style="176" customWidth="1"/>
    <col min="1584" max="1584" width="36.5703125" style="176" customWidth="1"/>
    <col min="1585" max="1586" width="36.85546875" style="176" customWidth="1"/>
    <col min="1587" max="1587" width="36.5703125" style="176" customWidth="1"/>
    <col min="1588" max="1588" width="37" style="176" customWidth="1"/>
    <col min="1589" max="1607" width="36.85546875" style="176" customWidth="1"/>
    <col min="1608" max="1608" width="37" style="176" customWidth="1"/>
    <col min="1609" max="1626" width="36.85546875" style="176" customWidth="1"/>
    <col min="1627" max="1627" width="36.5703125" style="176" customWidth="1"/>
    <col min="1628" max="1640" width="36.85546875" style="176" customWidth="1"/>
    <col min="1641" max="1641" width="36.5703125" style="176" customWidth="1"/>
    <col min="1642" max="1644" width="36.85546875" style="176" customWidth="1"/>
    <col min="1645" max="1645" width="36.5703125" style="176" customWidth="1"/>
    <col min="1646" max="1653" width="36.85546875" style="176" customWidth="1"/>
    <col min="1654" max="1654" width="36.5703125" style="176" customWidth="1"/>
    <col min="1655" max="1792" width="36.85546875" style="176"/>
    <col min="1793" max="1793" width="18.5703125" style="176" customWidth="1"/>
    <col min="1794" max="1802" width="31.42578125" style="176" customWidth="1"/>
    <col min="1803" max="1819" width="36.85546875" style="176" customWidth="1"/>
    <col min="1820" max="1820" width="37" style="176" customWidth="1"/>
    <col min="1821" max="1836" width="36.85546875" style="176" customWidth="1"/>
    <col min="1837" max="1837" width="37.140625" style="176" customWidth="1"/>
    <col min="1838" max="1839" width="36.85546875" style="176" customWidth="1"/>
    <col min="1840" max="1840" width="36.5703125" style="176" customWidth="1"/>
    <col min="1841" max="1842" width="36.85546875" style="176" customWidth="1"/>
    <col min="1843" max="1843" width="36.5703125" style="176" customWidth="1"/>
    <col min="1844" max="1844" width="37" style="176" customWidth="1"/>
    <col min="1845" max="1863" width="36.85546875" style="176" customWidth="1"/>
    <col min="1864" max="1864" width="37" style="176" customWidth="1"/>
    <col min="1865" max="1882" width="36.85546875" style="176" customWidth="1"/>
    <col min="1883" max="1883" width="36.5703125" style="176" customWidth="1"/>
    <col min="1884" max="1896" width="36.85546875" style="176" customWidth="1"/>
    <col min="1897" max="1897" width="36.5703125" style="176" customWidth="1"/>
    <col min="1898" max="1900" width="36.85546875" style="176" customWidth="1"/>
    <col min="1901" max="1901" width="36.5703125" style="176" customWidth="1"/>
    <col min="1902" max="1909" width="36.85546875" style="176" customWidth="1"/>
    <col min="1910" max="1910" width="36.5703125" style="176" customWidth="1"/>
    <col min="1911" max="2048" width="36.85546875" style="176"/>
    <col min="2049" max="2049" width="18.5703125" style="176" customWidth="1"/>
    <col min="2050" max="2058" width="31.42578125" style="176" customWidth="1"/>
    <col min="2059" max="2075" width="36.85546875" style="176" customWidth="1"/>
    <col min="2076" max="2076" width="37" style="176" customWidth="1"/>
    <col min="2077" max="2092" width="36.85546875" style="176" customWidth="1"/>
    <col min="2093" max="2093" width="37.140625" style="176" customWidth="1"/>
    <col min="2094" max="2095" width="36.85546875" style="176" customWidth="1"/>
    <col min="2096" max="2096" width="36.5703125" style="176" customWidth="1"/>
    <col min="2097" max="2098" width="36.85546875" style="176" customWidth="1"/>
    <col min="2099" max="2099" width="36.5703125" style="176" customWidth="1"/>
    <col min="2100" max="2100" width="37" style="176" customWidth="1"/>
    <col min="2101" max="2119" width="36.85546875" style="176" customWidth="1"/>
    <col min="2120" max="2120" width="37" style="176" customWidth="1"/>
    <col min="2121" max="2138" width="36.85546875" style="176" customWidth="1"/>
    <col min="2139" max="2139" width="36.5703125" style="176" customWidth="1"/>
    <col min="2140" max="2152" width="36.85546875" style="176" customWidth="1"/>
    <col min="2153" max="2153" width="36.5703125" style="176" customWidth="1"/>
    <col min="2154" max="2156" width="36.85546875" style="176" customWidth="1"/>
    <col min="2157" max="2157" width="36.5703125" style="176" customWidth="1"/>
    <col min="2158" max="2165" width="36.85546875" style="176" customWidth="1"/>
    <col min="2166" max="2166" width="36.5703125" style="176" customWidth="1"/>
    <col min="2167" max="2304" width="36.85546875" style="176"/>
    <col min="2305" max="2305" width="18.5703125" style="176" customWidth="1"/>
    <col min="2306" max="2314" width="31.42578125" style="176" customWidth="1"/>
    <col min="2315" max="2331" width="36.85546875" style="176" customWidth="1"/>
    <col min="2332" max="2332" width="37" style="176" customWidth="1"/>
    <col min="2333" max="2348" width="36.85546875" style="176" customWidth="1"/>
    <col min="2349" max="2349" width="37.140625" style="176" customWidth="1"/>
    <col min="2350" max="2351" width="36.85546875" style="176" customWidth="1"/>
    <col min="2352" max="2352" width="36.5703125" style="176" customWidth="1"/>
    <col min="2353" max="2354" width="36.85546875" style="176" customWidth="1"/>
    <col min="2355" max="2355" width="36.5703125" style="176" customWidth="1"/>
    <col min="2356" max="2356" width="37" style="176" customWidth="1"/>
    <col min="2357" max="2375" width="36.85546875" style="176" customWidth="1"/>
    <col min="2376" max="2376" width="37" style="176" customWidth="1"/>
    <col min="2377" max="2394" width="36.85546875" style="176" customWidth="1"/>
    <col min="2395" max="2395" width="36.5703125" style="176" customWidth="1"/>
    <col min="2396" max="2408" width="36.85546875" style="176" customWidth="1"/>
    <col min="2409" max="2409" width="36.5703125" style="176" customWidth="1"/>
    <col min="2410" max="2412" width="36.85546875" style="176" customWidth="1"/>
    <col min="2413" max="2413" width="36.5703125" style="176" customWidth="1"/>
    <col min="2414" max="2421" width="36.85546875" style="176" customWidth="1"/>
    <col min="2422" max="2422" width="36.5703125" style="176" customWidth="1"/>
    <col min="2423" max="2560" width="36.85546875" style="176"/>
    <col min="2561" max="2561" width="18.5703125" style="176" customWidth="1"/>
    <col min="2562" max="2570" width="31.42578125" style="176" customWidth="1"/>
    <col min="2571" max="2587" width="36.85546875" style="176" customWidth="1"/>
    <col min="2588" max="2588" width="37" style="176" customWidth="1"/>
    <col min="2589" max="2604" width="36.85546875" style="176" customWidth="1"/>
    <col min="2605" max="2605" width="37.140625" style="176" customWidth="1"/>
    <col min="2606" max="2607" width="36.85546875" style="176" customWidth="1"/>
    <col min="2608" max="2608" width="36.5703125" style="176" customWidth="1"/>
    <col min="2609" max="2610" width="36.85546875" style="176" customWidth="1"/>
    <col min="2611" max="2611" width="36.5703125" style="176" customWidth="1"/>
    <col min="2612" max="2612" width="37" style="176" customWidth="1"/>
    <col min="2613" max="2631" width="36.85546875" style="176" customWidth="1"/>
    <col min="2632" max="2632" width="37" style="176" customWidth="1"/>
    <col min="2633" max="2650" width="36.85546875" style="176" customWidth="1"/>
    <col min="2651" max="2651" width="36.5703125" style="176" customWidth="1"/>
    <col min="2652" max="2664" width="36.85546875" style="176" customWidth="1"/>
    <col min="2665" max="2665" width="36.5703125" style="176" customWidth="1"/>
    <col min="2666" max="2668" width="36.85546875" style="176" customWidth="1"/>
    <col min="2669" max="2669" width="36.5703125" style="176" customWidth="1"/>
    <col min="2670" max="2677" width="36.85546875" style="176" customWidth="1"/>
    <col min="2678" max="2678" width="36.5703125" style="176" customWidth="1"/>
    <col min="2679" max="2816" width="36.85546875" style="176"/>
    <col min="2817" max="2817" width="18.5703125" style="176" customWidth="1"/>
    <col min="2818" max="2826" width="31.42578125" style="176" customWidth="1"/>
    <col min="2827" max="2843" width="36.85546875" style="176" customWidth="1"/>
    <col min="2844" max="2844" width="37" style="176" customWidth="1"/>
    <col min="2845" max="2860" width="36.85546875" style="176" customWidth="1"/>
    <col min="2861" max="2861" width="37.140625" style="176" customWidth="1"/>
    <col min="2862" max="2863" width="36.85546875" style="176" customWidth="1"/>
    <col min="2864" max="2864" width="36.5703125" style="176" customWidth="1"/>
    <col min="2865" max="2866" width="36.85546875" style="176" customWidth="1"/>
    <col min="2867" max="2867" width="36.5703125" style="176" customWidth="1"/>
    <col min="2868" max="2868" width="37" style="176" customWidth="1"/>
    <col min="2869" max="2887" width="36.85546875" style="176" customWidth="1"/>
    <col min="2888" max="2888" width="37" style="176" customWidth="1"/>
    <col min="2889" max="2906" width="36.85546875" style="176" customWidth="1"/>
    <col min="2907" max="2907" width="36.5703125" style="176" customWidth="1"/>
    <col min="2908" max="2920" width="36.85546875" style="176" customWidth="1"/>
    <col min="2921" max="2921" width="36.5703125" style="176" customWidth="1"/>
    <col min="2922" max="2924" width="36.85546875" style="176" customWidth="1"/>
    <col min="2925" max="2925" width="36.5703125" style="176" customWidth="1"/>
    <col min="2926" max="2933" width="36.85546875" style="176" customWidth="1"/>
    <col min="2934" max="2934" width="36.5703125" style="176" customWidth="1"/>
    <col min="2935" max="3072" width="36.85546875" style="176"/>
    <col min="3073" max="3073" width="18.5703125" style="176" customWidth="1"/>
    <col min="3074" max="3082" width="31.42578125" style="176" customWidth="1"/>
    <col min="3083" max="3099" width="36.85546875" style="176" customWidth="1"/>
    <col min="3100" max="3100" width="37" style="176" customWidth="1"/>
    <col min="3101" max="3116" width="36.85546875" style="176" customWidth="1"/>
    <col min="3117" max="3117" width="37.140625" style="176" customWidth="1"/>
    <col min="3118" max="3119" width="36.85546875" style="176" customWidth="1"/>
    <col min="3120" max="3120" width="36.5703125" style="176" customWidth="1"/>
    <col min="3121" max="3122" width="36.85546875" style="176" customWidth="1"/>
    <col min="3123" max="3123" width="36.5703125" style="176" customWidth="1"/>
    <col min="3124" max="3124" width="37" style="176" customWidth="1"/>
    <col min="3125" max="3143" width="36.85546875" style="176" customWidth="1"/>
    <col min="3144" max="3144" width="37" style="176" customWidth="1"/>
    <col min="3145" max="3162" width="36.85546875" style="176" customWidth="1"/>
    <col min="3163" max="3163" width="36.5703125" style="176" customWidth="1"/>
    <col min="3164" max="3176" width="36.85546875" style="176" customWidth="1"/>
    <col min="3177" max="3177" width="36.5703125" style="176" customWidth="1"/>
    <col min="3178" max="3180" width="36.85546875" style="176" customWidth="1"/>
    <col min="3181" max="3181" width="36.5703125" style="176" customWidth="1"/>
    <col min="3182" max="3189" width="36.85546875" style="176" customWidth="1"/>
    <col min="3190" max="3190" width="36.5703125" style="176" customWidth="1"/>
    <col min="3191" max="3328" width="36.85546875" style="176"/>
    <col min="3329" max="3329" width="18.5703125" style="176" customWidth="1"/>
    <col min="3330" max="3338" width="31.42578125" style="176" customWidth="1"/>
    <col min="3339" max="3355" width="36.85546875" style="176" customWidth="1"/>
    <col min="3356" max="3356" width="37" style="176" customWidth="1"/>
    <col min="3357" max="3372" width="36.85546875" style="176" customWidth="1"/>
    <col min="3373" max="3373" width="37.140625" style="176" customWidth="1"/>
    <col min="3374" max="3375" width="36.85546875" style="176" customWidth="1"/>
    <col min="3376" max="3376" width="36.5703125" style="176" customWidth="1"/>
    <col min="3377" max="3378" width="36.85546875" style="176" customWidth="1"/>
    <col min="3379" max="3379" width="36.5703125" style="176" customWidth="1"/>
    <col min="3380" max="3380" width="37" style="176" customWidth="1"/>
    <col min="3381" max="3399" width="36.85546875" style="176" customWidth="1"/>
    <col min="3400" max="3400" width="37" style="176" customWidth="1"/>
    <col min="3401" max="3418" width="36.85546875" style="176" customWidth="1"/>
    <col min="3419" max="3419" width="36.5703125" style="176" customWidth="1"/>
    <col min="3420" max="3432" width="36.85546875" style="176" customWidth="1"/>
    <col min="3433" max="3433" width="36.5703125" style="176" customWidth="1"/>
    <col min="3434" max="3436" width="36.85546875" style="176" customWidth="1"/>
    <col min="3437" max="3437" width="36.5703125" style="176" customWidth="1"/>
    <col min="3438" max="3445" width="36.85546875" style="176" customWidth="1"/>
    <col min="3446" max="3446" width="36.5703125" style="176" customWidth="1"/>
    <col min="3447" max="3584" width="36.85546875" style="176"/>
    <col min="3585" max="3585" width="18.5703125" style="176" customWidth="1"/>
    <col min="3586" max="3594" width="31.42578125" style="176" customWidth="1"/>
    <col min="3595" max="3611" width="36.85546875" style="176" customWidth="1"/>
    <col min="3612" max="3612" width="37" style="176" customWidth="1"/>
    <col min="3613" max="3628" width="36.85546875" style="176" customWidth="1"/>
    <col min="3629" max="3629" width="37.140625" style="176" customWidth="1"/>
    <col min="3630" max="3631" width="36.85546875" style="176" customWidth="1"/>
    <col min="3632" max="3632" width="36.5703125" style="176" customWidth="1"/>
    <col min="3633" max="3634" width="36.85546875" style="176" customWidth="1"/>
    <col min="3635" max="3635" width="36.5703125" style="176" customWidth="1"/>
    <col min="3636" max="3636" width="37" style="176" customWidth="1"/>
    <col min="3637" max="3655" width="36.85546875" style="176" customWidth="1"/>
    <col min="3656" max="3656" width="37" style="176" customWidth="1"/>
    <col min="3657" max="3674" width="36.85546875" style="176" customWidth="1"/>
    <col min="3675" max="3675" width="36.5703125" style="176" customWidth="1"/>
    <col min="3676" max="3688" width="36.85546875" style="176" customWidth="1"/>
    <col min="3689" max="3689" width="36.5703125" style="176" customWidth="1"/>
    <col min="3690" max="3692" width="36.85546875" style="176" customWidth="1"/>
    <col min="3693" max="3693" width="36.5703125" style="176" customWidth="1"/>
    <col min="3694" max="3701" width="36.85546875" style="176" customWidth="1"/>
    <col min="3702" max="3702" width="36.5703125" style="176" customWidth="1"/>
    <col min="3703" max="3840" width="36.85546875" style="176"/>
    <col min="3841" max="3841" width="18.5703125" style="176" customWidth="1"/>
    <col min="3842" max="3850" width="31.42578125" style="176" customWidth="1"/>
    <col min="3851" max="3867" width="36.85546875" style="176" customWidth="1"/>
    <col min="3868" max="3868" width="37" style="176" customWidth="1"/>
    <col min="3869" max="3884" width="36.85546875" style="176" customWidth="1"/>
    <col min="3885" max="3885" width="37.140625" style="176" customWidth="1"/>
    <col min="3886" max="3887" width="36.85546875" style="176" customWidth="1"/>
    <col min="3888" max="3888" width="36.5703125" style="176" customWidth="1"/>
    <col min="3889" max="3890" width="36.85546875" style="176" customWidth="1"/>
    <col min="3891" max="3891" width="36.5703125" style="176" customWidth="1"/>
    <col min="3892" max="3892" width="37" style="176" customWidth="1"/>
    <col min="3893" max="3911" width="36.85546875" style="176" customWidth="1"/>
    <col min="3912" max="3912" width="37" style="176" customWidth="1"/>
    <col min="3913" max="3930" width="36.85546875" style="176" customWidth="1"/>
    <col min="3931" max="3931" width="36.5703125" style="176" customWidth="1"/>
    <col min="3932" max="3944" width="36.85546875" style="176" customWidth="1"/>
    <col min="3945" max="3945" width="36.5703125" style="176" customWidth="1"/>
    <col min="3946" max="3948" width="36.85546875" style="176" customWidth="1"/>
    <col min="3949" max="3949" width="36.5703125" style="176" customWidth="1"/>
    <col min="3950" max="3957" width="36.85546875" style="176" customWidth="1"/>
    <col min="3958" max="3958" width="36.5703125" style="176" customWidth="1"/>
    <col min="3959" max="4096" width="36.85546875" style="176"/>
    <col min="4097" max="4097" width="18.5703125" style="176" customWidth="1"/>
    <col min="4098" max="4106" width="31.42578125" style="176" customWidth="1"/>
    <col min="4107" max="4123" width="36.85546875" style="176" customWidth="1"/>
    <col min="4124" max="4124" width="37" style="176" customWidth="1"/>
    <col min="4125" max="4140" width="36.85546875" style="176" customWidth="1"/>
    <col min="4141" max="4141" width="37.140625" style="176" customWidth="1"/>
    <col min="4142" max="4143" width="36.85546875" style="176" customWidth="1"/>
    <col min="4144" max="4144" width="36.5703125" style="176" customWidth="1"/>
    <col min="4145" max="4146" width="36.85546875" style="176" customWidth="1"/>
    <col min="4147" max="4147" width="36.5703125" style="176" customWidth="1"/>
    <col min="4148" max="4148" width="37" style="176" customWidth="1"/>
    <col min="4149" max="4167" width="36.85546875" style="176" customWidth="1"/>
    <col min="4168" max="4168" width="37" style="176" customWidth="1"/>
    <col min="4169" max="4186" width="36.85546875" style="176" customWidth="1"/>
    <col min="4187" max="4187" width="36.5703125" style="176" customWidth="1"/>
    <col min="4188" max="4200" width="36.85546875" style="176" customWidth="1"/>
    <col min="4201" max="4201" width="36.5703125" style="176" customWidth="1"/>
    <col min="4202" max="4204" width="36.85546875" style="176" customWidth="1"/>
    <col min="4205" max="4205" width="36.5703125" style="176" customWidth="1"/>
    <col min="4206" max="4213" width="36.85546875" style="176" customWidth="1"/>
    <col min="4214" max="4214" width="36.5703125" style="176" customWidth="1"/>
    <col min="4215" max="4352" width="36.85546875" style="176"/>
    <col min="4353" max="4353" width="18.5703125" style="176" customWidth="1"/>
    <col min="4354" max="4362" width="31.42578125" style="176" customWidth="1"/>
    <col min="4363" max="4379" width="36.85546875" style="176" customWidth="1"/>
    <col min="4380" max="4380" width="37" style="176" customWidth="1"/>
    <col min="4381" max="4396" width="36.85546875" style="176" customWidth="1"/>
    <col min="4397" max="4397" width="37.140625" style="176" customWidth="1"/>
    <col min="4398" max="4399" width="36.85546875" style="176" customWidth="1"/>
    <col min="4400" max="4400" width="36.5703125" style="176" customWidth="1"/>
    <col min="4401" max="4402" width="36.85546875" style="176" customWidth="1"/>
    <col min="4403" max="4403" width="36.5703125" style="176" customWidth="1"/>
    <col min="4404" max="4404" width="37" style="176" customWidth="1"/>
    <col min="4405" max="4423" width="36.85546875" style="176" customWidth="1"/>
    <col min="4424" max="4424" width="37" style="176" customWidth="1"/>
    <col min="4425" max="4442" width="36.85546875" style="176" customWidth="1"/>
    <col min="4443" max="4443" width="36.5703125" style="176" customWidth="1"/>
    <col min="4444" max="4456" width="36.85546875" style="176" customWidth="1"/>
    <col min="4457" max="4457" width="36.5703125" style="176" customWidth="1"/>
    <col min="4458" max="4460" width="36.85546875" style="176" customWidth="1"/>
    <col min="4461" max="4461" width="36.5703125" style="176" customWidth="1"/>
    <col min="4462" max="4469" width="36.85546875" style="176" customWidth="1"/>
    <col min="4470" max="4470" width="36.5703125" style="176" customWidth="1"/>
    <col min="4471" max="4608" width="36.85546875" style="176"/>
    <col min="4609" max="4609" width="18.5703125" style="176" customWidth="1"/>
    <col min="4610" max="4618" width="31.42578125" style="176" customWidth="1"/>
    <col min="4619" max="4635" width="36.85546875" style="176" customWidth="1"/>
    <col min="4636" max="4636" width="37" style="176" customWidth="1"/>
    <col min="4637" max="4652" width="36.85546875" style="176" customWidth="1"/>
    <col min="4653" max="4653" width="37.140625" style="176" customWidth="1"/>
    <col min="4654" max="4655" width="36.85546875" style="176" customWidth="1"/>
    <col min="4656" max="4656" width="36.5703125" style="176" customWidth="1"/>
    <col min="4657" max="4658" width="36.85546875" style="176" customWidth="1"/>
    <col min="4659" max="4659" width="36.5703125" style="176" customWidth="1"/>
    <col min="4660" max="4660" width="37" style="176" customWidth="1"/>
    <col min="4661" max="4679" width="36.85546875" style="176" customWidth="1"/>
    <col min="4680" max="4680" width="37" style="176" customWidth="1"/>
    <col min="4681" max="4698" width="36.85546875" style="176" customWidth="1"/>
    <col min="4699" max="4699" width="36.5703125" style="176" customWidth="1"/>
    <col min="4700" max="4712" width="36.85546875" style="176" customWidth="1"/>
    <col min="4713" max="4713" width="36.5703125" style="176" customWidth="1"/>
    <col min="4714" max="4716" width="36.85546875" style="176" customWidth="1"/>
    <col min="4717" max="4717" width="36.5703125" style="176" customWidth="1"/>
    <col min="4718" max="4725" width="36.85546875" style="176" customWidth="1"/>
    <col min="4726" max="4726" width="36.5703125" style="176" customWidth="1"/>
    <col min="4727" max="4864" width="36.85546875" style="176"/>
    <col min="4865" max="4865" width="18.5703125" style="176" customWidth="1"/>
    <col min="4866" max="4874" width="31.42578125" style="176" customWidth="1"/>
    <col min="4875" max="4891" width="36.85546875" style="176" customWidth="1"/>
    <col min="4892" max="4892" width="37" style="176" customWidth="1"/>
    <col min="4893" max="4908" width="36.85546875" style="176" customWidth="1"/>
    <col min="4909" max="4909" width="37.140625" style="176" customWidth="1"/>
    <col min="4910" max="4911" width="36.85546875" style="176" customWidth="1"/>
    <col min="4912" max="4912" width="36.5703125" style="176" customWidth="1"/>
    <col min="4913" max="4914" width="36.85546875" style="176" customWidth="1"/>
    <col min="4915" max="4915" width="36.5703125" style="176" customWidth="1"/>
    <col min="4916" max="4916" width="37" style="176" customWidth="1"/>
    <col min="4917" max="4935" width="36.85546875" style="176" customWidth="1"/>
    <col min="4936" max="4936" width="37" style="176" customWidth="1"/>
    <col min="4937" max="4954" width="36.85546875" style="176" customWidth="1"/>
    <col min="4955" max="4955" width="36.5703125" style="176" customWidth="1"/>
    <col min="4956" max="4968" width="36.85546875" style="176" customWidth="1"/>
    <col min="4969" max="4969" width="36.5703125" style="176" customWidth="1"/>
    <col min="4970" max="4972" width="36.85546875" style="176" customWidth="1"/>
    <col min="4973" max="4973" width="36.5703125" style="176" customWidth="1"/>
    <col min="4974" max="4981" width="36.85546875" style="176" customWidth="1"/>
    <col min="4982" max="4982" width="36.5703125" style="176" customWidth="1"/>
    <col min="4983" max="5120" width="36.85546875" style="176"/>
    <col min="5121" max="5121" width="18.5703125" style="176" customWidth="1"/>
    <col min="5122" max="5130" width="31.42578125" style="176" customWidth="1"/>
    <col min="5131" max="5147" width="36.85546875" style="176" customWidth="1"/>
    <col min="5148" max="5148" width="37" style="176" customWidth="1"/>
    <col min="5149" max="5164" width="36.85546875" style="176" customWidth="1"/>
    <col min="5165" max="5165" width="37.140625" style="176" customWidth="1"/>
    <col min="5166" max="5167" width="36.85546875" style="176" customWidth="1"/>
    <col min="5168" max="5168" width="36.5703125" style="176" customWidth="1"/>
    <col min="5169" max="5170" width="36.85546875" style="176" customWidth="1"/>
    <col min="5171" max="5171" width="36.5703125" style="176" customWidth="1"/>
    <col min="5172" max="5172" width="37" style="176" customWidth="1"/>
    <col min="5173" max="5191" width="36.85546875" style="176" customWidth="1"/>
    <col min="5192" max="5192" width="37" style="176" customWidth="1"/>
    <col min="5193" max="5210" width="36.85546875" style="176" customWidth="1"/>
    <col min="5211" max="5211" width="36.5703125" style="176" customWidth="1"/>
    <col min="5212" max="5224" width="36.85546875" style="176" customWidth="1"/>
    <col min="5225" max="5225" width="36.5703125" style="176" customWidth="1"/>
    <col min="5226" max="5228" width="36.85546875" style="176" customWidth="1"/>
    <col min="5229" max="5229" width="36.5703125" style="176" customWidth="1"/>
    <col min="5230" max="5237" width="36.85546875" style="176" customWidth="1"/>
    <col min="5238" max="5238" width="36.5703125" style="176" customWidth="1"/>
    <col min="5239" max="5376" width="36.85546875" style="176"/>
    <col min="5377" max="5377" width="18.5703125" style="176" customWidth="1"/>
    <col min="5378" max="5386" width="31.42578125" style="176" customWidth="1"/>
    <col min="5387" max="5403" width="36.85546875" style="176" customWidth="1"/>
    <col min="5404" max="5404" width="37" style="176" customWidth="1"/>
    <col min="5405" max="5420" width="36.85546875" style="176" customWidth="1"/>
    <col min="5421" max="5421" width="37.140625" style="176" customWidth="1"/>
    <col min="5422" max="5423" width="36.85546875" style="176" customWidth="1"/>
    <col min="5424" max="5424" width="36.5703125" style="176" customWidth="1"/>
    <col min="5425" max="5426" width="36.85546875" style="176" customWidth="1"/>
    <col min="5427" max="5427" width="36.5703125" style="176" customWidth="1"/>
    <col min="5428" max="5428" width="37" style="176" customWidth="1"/>
    <col min="5429" max="5447" width="36.85546875" style="176" customWidth="1"/>
    <col min="5448" max="5448" width="37" style="176" customWidth="1"/>
    <col min="5449" max="5466" width="36.85546875" style="176" customWidth="1"/>
    <col min="5467" max="5467" width="36.5703125" style="176" customWidth="1"/>
    <col min="5468" max="5480" width="36.85546875" style="176" customWidth="1"/>
    <col min="5481" max="5481" width="36.5703125" style="176" customWidth="1"/>
    <col min="5482" max="5484" width="36.85546875" style="176" customWidth="1"/>
    <col min="5485" max="5485" width="36.5703125" style="176" customWidth="1"/>
    <col min="5486" max="5493" width="36.85546875" style="176" customWidth="1"/>
    <col min="5494" max="5494" width="36.5703125" style="176" customWidth="1"/>
    <col min="5495" max="5632" width="36.85546875" style="176"/>
    <col min="5633" max="5633" width="18.5703125" style="176" customWidth="1"/>
    <col min="5634" max="5642" width="31.42578125" style="176" customWidth="1"/>
    <col min="5643" max="5659" width="36.85546875" style="176" customWidth="1"/>
    <col min="5660" max="5660" width="37" style="176" customWidth="1"/>
    <col min="5661" max="5676" width="36.85546875" style="176" customWidth="1"/>
    <col min="5677" max="5677" width="37.140625" style="176" customWidth="1"/>
    <col min="5678" max="5679" width="36.85546875" style="176" customWidth="1"/>
    <col min="5680" max="5680" width="36.5703125" style="176" customWidth="1"/>
    <col min="5681" max="5682" width="36.85546875" style="176" customWidth="1"/>
    <col min="5683" max="5683" width="36.5703125" style="176" customWidth="1"/>
    <col min="5684" max="5684" width="37" style="176" customWidth="1"/>
    <col min="5685" max="5703" width="36.85546875" style="176" customWidth="1"/>
    <col min="5704" max="5704" width="37" style="176" customWidth="1"/>
    <col min="5705" max="5722" width="36.85546875" style="176" customWidth="1"/>
    <col min="5723" max="5723" width="36.5703125" style="176" customWidth="1"/>
    <col min="5724" max="5736" width="36.85546875" style="176" customWidth="1"/>
    <col min="5737" max="5737" width="36.5703125" style="176" customWidth="1"/>
    <col min="5738" max="5740" width="36.85546875" style="176" customWidth="1"/>
    <col min="5741" max="5741" width="36.5703125" style="176" customWidth="1"/>
    <col min="5742" max="5749" width="36.85546875" style="176" customWidth="1"/>
    <col min="5750" max="5750" width="36.5703125" style="176" customWidth="1"/>
    <col min="5751" max="5888" width="36.85546875" style="176"/>
    <col min="5889" max="5889" width="18.5703125" style="176" customWidth="1"/>
    <col min="5890" max="5898" width="31.42578125" style="176" customWidth="1"/>
    <col min="5899" max="5915" width="36.85546875" style="176" customWidth="1"/>
    <col min="5916" max="5916" width="37" style="176" customWidth="1"/>
    <col min="5917" max="5932" width="36.85546875" style="176" customWidth="1"/>
    <col min="5933" max="5933" width="37.140625" style="176" customWidth="1"/>
    <col min="5934" max="5935" width="36.85546875" style="176" customWidth="1"/>
    <col min="5936" max="5936" width="36.5703125" style="176" customWidth="1"/>
    <col min="5937" max="5938" width="36.85546875" style="176" customWidth="1"/>
    <col min="5939" max="5939" width="36.5703125" style="176" customWidth="1"/>
    <col min="5940" max="5940" width="37" style="176" customWidth="1"/>
    <col min="5941" max="5959" width="36.85546875" style="176" customWidth="1"/>
    <col min="5960" max="5960" width="37" style="176" customWidth="1"/>
    <col min="5961" max="5978" width="36.85546875" style="176" customWidth="1"/>
    <col min="5979" max="5979" width="36.5703125" style="176" customWidth="1"/>
    <col min="5980" max="5992" width="36.85546875" style="176" customWidth="1"/>
    <col min="5993" max="5993" width="36.5703125" style="176" customWidth="1"/>
    <col min="5994" max="5996" width="36.85546875" style="176" customWidth="1"/>
    <col min="5997" max="5997" width="36.5703125" style="176" customWidth="1"/>
    <col min="5998" max="6005" width="36.85546875" style="176" customWidth="1"/>
    <col min="6006" max="6006" width="36.5703125" style="176" customWidth="1"/>
    <col min="6007" max="6144" width="36.85546875" style="176"/>
    <col min="6145" max="6145" width="18.5703125" style="176" customWidth="1"/>
    <col min="6146" max="6154" width="31.42578125" style="176" customWidth="1"/>
    <col min="6155" max="6171" width="36.85546875" style="176" customWidth="1"/>
    <col min="6172" max="6172" width="37" style="176" customWidth="1"/>
    <col min="6173" max="6188" width="36.85546875" style="176" customWidth="1"/>
    <col min="6189" max="6189" width="37.140625" style="176" customWidth="1"/>
    <col min="6190" max="6191" width="36.85546875" style="176" customWidth="1"/>
    <col min="6192" max="6192" width="36.5703125" style="176" customWidth="1"/>
    <col min="6193" max="6194" width="36.85546875" style="176" customWidth="1"/>
    <col min="6195" max="6195" width="36.5703125" style="176" customWidth="1"/>
    <col min="6196" max="6196" width="37" style="176" customWidth="1"/>
    <col min="6197" max="6215" width="36.85546875" style="176" customWidth="1"/>
    <col min="6216" max="6216" width="37" style="176" customWidth="1"/>
    <col min="6217" max="6234" width="36.85546875" style="176" customWidth="1"/>
    <col min="6235" max="6235" width="36.5703125" style="176" customWidth="1"/>
    <col min="6236" max="6248" width="36.85546875" style="176" customWidth="1"/>
    <col min="6249" max="6249" width="36.5703125" style="176" customWidth="1"/>
    <col min="6250" max="6252" width="36.85546875" style="176" customWidth="1"/>
    <col min="6253" max="6253" width="36.5703125" style="176" customWidth="1"/>
    <col min="6254" max="6261" width="36.85546875" style="176" customWidth="1"/>
    <col min="6262" max="6262" width="36.5703125" style="176" customWidth="1"/>
    <col min="6263" max="6400" width="36.85546875" style="176"/>
    <col min="6401" max="6401" width="18.5703125" style="176" customWidth="1"/>
    <col min="6402" max="6410" width="31.42578125" style="176" customWidth="1"/>
    <col min="6411" max="6427" width="36.85546875" style="176" customWidth="1"/>
    <col min="6428" max="6428" width="37" style="176" customWidth="1"/>
    <col min="6429" max="6444" width="36.85546875" style="176" customWidth="1"/>
    <col min="6445" max="6445" width="37.140625" style="176" customWidth="1"/>
    <col min="6446" max="6447" width="36.85546875" style="176" customWidth="1"/>
    <col min="6448" max="6448" width="36.5703125" style="176" customWidth="1"/>
    <col min="6449" max="6450" width="36.85546875" style="176" customWidth="1"/>
    <col min="6451" max="6451" width="36.5703125" style="176" customWidth="1"/>
    <col min="6452" max="6452" width="37" style="176" customWidth="1"/>
    <col min="6453" max="6471" width="36.85546875" style="176" customWidth="1"/>
    <col min="6472" max="6472" width="37" style="176" customWidth="1"/>
    <col min="6473" max="6490" width="36.85546875" style="176" customWidth="1"/>
    <col min="6491" max="6491" width="36.5703125" style="176" customWidth="1"/>
    <col min="6492" max="6504" width="36.85546875" style="176" customWidth="1"/>
    <col min="6505" max="6505" width="36.5703125" style="176" customWidth="1"/>
    <col min="6506" max="6508" width="36.85546875" style="176" customWidth="1"/>
    <col min="6509" max="6509" width="36.5703125" style="176" customWidth="1"/>
    <col min="6510" max="6517" width="36.85546875" style="176" customWidth="1"/>
    <col min="6518" max="6518" width="36.5703125" style="176" customWidth="1"/>
    <col min="6519" max="6656" width="36.85546875" style="176"/>
    <col min="6657" max="6657" width="18.5703125" style="176" customWidth="1"/>
    <col min="6658" max="6666" width="31.42578125" style="176" customWidth="1"/>
    <col min="6667" max="6683" width="36.85546875" style="176" customWidth="1"/>
    <col min="6684" max="6684" width="37" style="176" customWidth="1"/>
    <col min="6685" max="6700" width="36.85546875" style="176" customWidth="1"/>
    <col min="6701" max="6701" width="37.140625" style="176" customWidth="1"/>
    <col min="6702" max="6703" width="36.85546875" style="176" customWidth="1"/>
    <col min="6704" max="6704" width="36.5703125" style="176" customWidth="1"/>
    <col min="6705" max="6706" width="36.85546875" style="176" customWidth="1"/>
    <col min="6707" max="6707" width="36.5703125" style="176" customWidth="1"/>
    <col min="6708" max="6708" width="37" style="176" customWidth="1"/>
    <col min="6709" max="6727" width="36.85546875" style="176" customWidth="1"/>
    <col min="6728" max="6728" width="37" style="176" customWidth="1"/>
    <col min="6729" max="6746" width="36.85546875" style="176" customWidth="1"/>
    <col min="6747" max="6747" width="36.5703125" style="176" customWidth="1"/>
    <col min="6748" max="6760" width="36.85546875" style="176" customWidth="1"/>
    <col min="6761" max="6761" width="36.5703125" style="176" customWidth="1"/>
    <col min="6762" max="6764" width="36.85546875" style="176" customWidth="1"/>
    <col min="6765" max="6765" width="36.5703125" style="176" customWidth="1"/>
    <col min="6766" max="6773" width="36.85546875" style="176" customWidth="1"/>
    <col min="6774" max="6774" width="36.5703125" style="176" customWidth="1"/>
    <col min="6775" max="6912" width="36.85546875" style="176"/>
    <col min="6913" max="6913" width="18.5703125" style="176" customWidth="1"/>
    <col min="6914" max="6922" width="31.42578125" style="176" customWidth="1"/>
    <col min="6923" max="6939" width="36.85546875" style="176" customWidth="1"/>
    <col min="6940" max="6940" width="37" style="176" customWidth="1"/>
    <col min="6941" max="6956" width="36.85546875" style="176" customWidth="1"/>
    <col min="6957" max="6957" width="37.140625" style="176" customWidth="1"/>
    <col min="6958" max="6959" width="36.85546875" style="176" customWidth="1"/>
    <col min="6960" max="6960" width="36.5703125" style="176" customWidth="1"/>
    <col min="6961" max="6962" width="36.85546875" style="176" customWidth="1"/>
    <col min="6963" max="6963" width="36.5703125" style="176" customWidth="1"/>
    <col min="6964" max="6964" width="37" style="176" customWidth="1"/>
    <col min="6965" max="6983" width="36.85546875" style="176" customWidth="1"/>
    <col min="6984" max="6984" width="37" style="176" customWidth="1"/>
    <col min="6985" max="7002" width="36.85546875" style="176" customWidth="1"/>
    <col min="7003" max="7003" width="36.5703125" style="176" customWidth="1"/>
    <col min="7004" max="7016" width="36.85546875" style="176" customWidth="1"/>
    <col min="7017" max="7017" width="36.5703125" style="176" customWidth="1"/>
    <col min="7018" max="7020" width="36.85546875" style="176" customWidth="1"/>
    <col min="7021" max="7021" width="36.5703125" style="176" customWidth="1"/>
    <col min="7022" max="7029" width="36.85546875" style="176" customWidth="1"/>
    <col min="7030" max="7030" width="36.5703125" style="176" customWidth="1"/>
    <col min="7031" max="7168" width="36.85546875" style="176"/>
    <col min="7169" max="7169" width="18.5703125" style="176" customWidth="1"/>
    <col min="7170" max="7178" width="31.42578125" style="176" customWidth="1"/>
    <col min="7179" max="7195" width="36.85546875" style="176" customWidth="1"/>
    <col min="7196" max="7196" width="37" style="176" customWidth="1"/>
    <col min="7197" max="7212" width="36.85546875" style="176" customWidth="1"/>
    <col min="7213" max="7213" width="37.140625" style="176" customWidth="1"/>
    <col min="7214" max="7215" width="36.85546875" style="176" customWidth="1"/>
    <col min="7216" max="7216" width="36.5703125" style="176" customWidth="1"/>
    <col min="7217" max="7218" width="36.85546875" style="176" customWidth="1"/>
    <col min="7219" max="7219" width="36.5703125" style="176" customWidth="1"/>
    <col min="7220" max="7220" width="37" style="176" customWidth="1"/>
    <col min="7221" max="7239" width="36.85546875" style="176" customWidth="1"/>
    <col min="7240" max="7240" width="37" style="176" customWidth="1"/>
    <col min="7241" max="7258" width="36.85546875" style="176" customWidth="1"/>
    <col min="7259" max="7259" width="36.5703125" style="176" customWidth="1"/>
    <col min="7260" max="7272" width="36.85546875" style="176" customWidth="1"/>
    <col min="7273" max="7273" width="36.5703125" style="176" customWidth="1"/>
    <col min="7274" max="7276" width="36.85546875" style="176" customWidth="1"/>
    <col min="7277" max="7277" width="36.5703125" style="176" customWidth="1"/>
    <col min="7278" max="7285" width="36.85546875" style="176" customWidth="1"/>
    <col min="7286" max="7286" width="36.5703125" style="176" customWidth="1"/>
    <col min="7287" max="7424" width="36.85546875" style="176"/>
    <col min="7425" max="7425" width="18.5703125" style="176" customWidth="1"/>
    <col min="7426" max="7434" width="31.42578125" style="176" customWidth="1"/>
    <col min="7435" max="7451" width="36.85546875" style="176" customWidth="1"/>
    <col min="7452" max="7452" width="37" style="176" customWidth="1"/>
    <col min="7453" max="7468" width="36.85546875" style="176" customWidth="1"/>
    <col min="7469" max="7469" width="37.140625" style="176" customWidth="1"/>
    <col min="7470" max="7471" width="36.85546875" style="176" customWidth="1"/>
    <col min="7472" max="7472" width="36.5703125" style="176" customWidth="1"/>
    <col min="7473" max="7474" width="36.85546875" style="176" customWidth="1"/>
    <col min="7475" max="7475" width="36.5703125" style="176" customWidth="1"/>
    <col min="7476" max="7476" width="37" style="176" customWidth="1"/>
    <col min="7477" max="7495" width="36.85546875" style="176" customWidth="1"/>
    <col min="7496" max="7496" width="37" style="176" customWidth="1"/>
    <col min="7497" max="7514" width="36.85546875" style="176" customWidth="1"/>
    <col min="7515" max="7515" width="36.5703125" style="176" customWidth="1"/>
    <col min="7516" max="7528" width="36.85546875" style="176" customWidth="1"/>
    <col min="7529" max="7529" width="36.5703125" style="176" customWidth="1"/>
    <col min="7530" max="7532" width="36.85546875" style="176" customWidth="1"/>
    <col min="7533" max="7533" width="36.5703125" style="176" customWidth="1"/>
    <col min="7534" max="7541" width="36.85546875" style="176" customWidth="1"/>
    <col min="7542" max="7542" width="36.5703125" style="176" customWidth="1"/>
    <col min="7543" max="7680" width="36.85546875" style="176"/>
    <col min="7681" max="7681" width="18.5703125" style="176" customWidth="1"/>
    <col min="7682" max="7690" width="31.42578125" style="176" customWidth="1"/>
    <col min="7691" max="7707" width="36.85546875" style="176" customWidth="1"/>
    <col min="7708" max="7708" width="37" style="176" customWidth="1"/>
    <col min="7709" max="7724" width="36.85546875" style="176" customWidth="1"/>
    <col min="7725" max="7725" width="37.140625" style="176" customWidth="1"/>
    <col min="7726" max="7727" width="36.85546875" style="176" customWidth="1"/>
    <col min="7728" max="7728" width="36.5703125" style="176" customWidth="1"/>
    <col min="7729" max="7730" width="36.85546875" style="176" customWidth="1"/>
    <col min="7731" max="7731" width="36.5703125" style="176" customWidth="1"/>
    <col min="7732" max="7732" width="37" style="176" customWidth="1"/>
    <col min="7733" max="7751" width="36.85546875" style="176" customWidth="1"/>
    <col min="7752" max="7752" width="37" style="176" customWidth="1"/>
    <col min="7753" max="7770" width="36.85546875" style="176" customWidth="1"/>
    <col min="7771" max="7771" width="36.5703125" style="176" customWidth="1"/>
    <col min="7772" max="7784" width="36.85546875" style="176" customWidth="1"/>
    <col min="7785" max="7785" width="36.5703125" style="176" customWidth="1"/>
    <col min="7786" max="7788" width="36.85546875" style="176" customWidth="1"/>
    <col min="7789" max="7789" width="36.5703125" style="176" customWidth="1"/>
    <col min="7790" max="7797" width="36.85546875" style="176" customWidth="1"/>
    <col min="7798" max="7798" width="36.5703125" style="176" customWidth="1"/>
    <col min="7799" max="7936" width="36.85546875" style="176"/>
    <col min="7937" max="7937" width="18.5703125" style="176" customWidth="1"/>
    <col min="7938" max="7946" width="31.42578125" style="176" customWidth="1"/>
    <col min="7947" max="7963" width="36.85546875" style="176" customWidth="1"/>
    <col min="7964" max="7964" width="37" style="176" customWidth="1"/>
    <col min="7965" max="7980" width="36.85546875" style="176" customWidth="1"/>
    <col min="7981" max="7981" width="37.140625" style="176" customWidth="1"/>
    <col min="7982" max="7983" width="36.85546875" style="176" customWidth="1"/>
    <col min="7984" max="7984" width="36.5703125" style="176" customWidth="1"/>
    <col min="7985" max="7986" width="36.85546875" style="176" customWidth="1"/>
    <col min="7987" max="7987" width="36.5703125" style="176" customWidth="1"/>
    <col min="7988" max="7988" width="37" style="176" customWidth="1"/>
    <col min="7989" max="8007" width="36.85546875" style="176" customWidth="1"/>
    <col min="8008" max="8008" width="37" style="176" customWidth="1"/>
    <col min="8009" max="8026" width="36.85546875" style="176" customWidth="1"/>
    <col min="8027" max="8027" width="36.5703125" style="176" customWidth="1"/>
    <col min="8028" max="8040" width="36.85546875" style="176" customWidth="1"/>
    <col min="8041" max="8041" width="36.5703125" style="176" customWidth="1"/>
    <col min="8042" max="8044" width="36.85546875" style="176" customWidth="1"/>
    <col min="8045" max="8045" width="36.5703125" style="176" customWidth="1"/>
    <col min="8046" max="8053" width="36.85546875" style="176" customWidth="1"/>
    <col min="8054" max="8054" width="36.5703125" style="176" customWidth="1"/>
    <col min="8055" max="8192" width="36.85546875" style="176"/>
    <col min="8193" max="8193" width="18.5703125" style="176" customWidth="1"/>
    <col min="8194" max="8202" width="31.42578125" style="176" customWidth="1"/>
    <col min="8203" max="8219" width="36.85546875" style="176" customWidth="1"/>
    <col min="8220" max="8220" width="37" style="176" customWidth="1"/>
    <col min="8221" max="8236" width="36.85546875" style="176" customWidth="1"/>
    <col min="8237" max="8237" width="37.140625" style="176" customWidth="1"/>
    <col min="8238" max="8239" width="36.85546875" style="176" customWidth="1"/>
    <col min="8240" max="8240" width="36.5703125" style="176" customWidth="1"/>
    <col min="8241" max="8242" width="36.85546875" style="176" customWidth="1"/>
    <col min="8243" max="8243" width="36.5703125" style="176" customWidth="1"/>
    <col min="8244" max="8244" width="37" style="176" customWidth="1"/>
    <col min="8245" max="8263" width="36.85546875" style="176" customWidth="1"/>
    <col min="8264" max="8264" width="37" style="176" customWidth="1"/>
    <col min="8265" max="8282" width="36.85546875" style="176" customWidth="1"/>
    <col min="8283" max="8283" width="36.5703125" style="176" customWidth="1"/>
    <col min="8284" max="8296" width="36.85546875" style="176" customWidth="1"/>
    <col min="8297" max="8297" width="36.5703125" style="176" customWidth="1"/>
    <col min="8298" max="8300" width="36.85546875" style="176" customWidth="1"/>
    <col min="8301" max="8301" width="36.5703125" style="176" customWidth="1"/>
    <col min="8302" max="8309" width="36.85546875" style="176" customWidth="1"/>
    <col min="8310" max="8310" width="36.5703125" style="176" customWidth="1"/>
    <col min="8311" max="8448" width="36.85546875" style="176"/>
    <col min="8449" max="8449" width="18.5703125" style="176" customWidth="1"/>
    <col min="8450" max="8458" width="31.42578125" style="176" customWidth="1"/>
    <col min="8459" max="8475" width="36.85546875" style="176" customWidth="1"/>
    <col min="8476" max="8476" width="37" style="176" customWidth="1"/>
    <col min="8477" max="8492" width="36.85546875" style="176" customWidth="1"/>
    <col min="8493" max="8493" width="37.140625" style="176" customWidth="1"/>
    <col min="8494" max="8495" width="36.85546875" style="176" customWidth="1"/>
    <col min="8496" max="8496" width="36.5703125" style="176" customWidth="1"/>
    <col min="8497" max="8498" width="36.85546875" style="176" customWidth="1"/>
    <col min="8499" max="8499" width="36.5703125" style="176" customWidth="1"/>
    <col min="8500" max="8500" width="37" style="176" customWidth="1"/>
    <col min="8501" max="8519" width="36.85546875" style="176" customWidth="1"/>
    <col min="8520" max="8520" width="37" style="176" customWidth="1"/>
    <col min="8521" max="8538" width="36.85546875" style="176" customWidth="1"/>
    <col min="8539" max="8539" width="36.5703125" style="176" customWidth="1"/>
    <col min="8540" max="8552" width="36.85546875" style="176" customWidth="1"/>
    <col min="8553" max="8553" width="36.5703125" style="176" customWidth="1"/>
    <col min="8554" max="8556" width="36.85546875" style="176" customWidth="1"/>
    <col min="8557" max="8557" width="36.5703125" style="176" customWidth="1"/>
    <col min="8558" max="8565" width="36.85546875" style="176" customWidth="1"/>
    <col min="8566" max="8566" width="36.5703125" style="176" customWidth="1"/>
    <col min="8567" max="8704" width="36.85546875" style="176"/>
    <col min="8705" max="8705" width="18.5703125" style="176" customWidth="1"/>
    <col min="8706" max="8714" width="31.42578125" style="176" customWidth="1"/>
    <col min="8715" max="8731" width="36.85546875" style="176" customWidth="1"/>
    <col min="8732" max="8732" width="37" style="176" customWidth="1"/>
    <col min="8733" max="8748" width="36.85546875" style="176" customWidth="1"/>
    <col min="8749" max="8749" width="37.140625" style="176" customWidth="1"/>
    <col min="8750" max="8751" width="36.85546875" style="176" customWidth="1"/>
    <col min="8752" max="8752" width="36.5703125" style="176" customWidth="1"/>
    <col min="8753" max="8754" width="36.85546875" style="176" customWidth="1"/>
    <col min="8755" max="8755" width="36.5703125" style="176" customWidth="1"/>
    <col min="8756" max="8756" width="37" style="176" customWidth="1"/>
    <col min="8757" max="8775" width="36.85546875" style="176" customWidth="1"/>
    <col min="8776" max="8776" width="37" style="176" customWidth="1"/>
    <col min="8777" max="8794" width="36.85546875" style="176" customWidth="1"/>
    <col min="8795" max="8795" width="36.5703125" style="176" customWidth="1"/>
    <col min="8796" max="8808" width="36.85546875" style="176" customWidth="1"/>
    <col min="8809" max="8809" width="36.5703125" style="176" customWidth="1"/>
    <col min="8810" max="8812" width="36.85546875" style="176" customWidth="1"/>
    <col min="8813" max="8813" width="36.5703125" style="176" customWidth="1"/>
    <col min="8814" max="8821" width="36.85546875" style="176" customWidth="1"/>
    <col min="8822" max="8822" width="36.5703125" style="176" customWidth="1"/>
    <col min="8823" max="8960" width="36.85546875" style="176"/>
    <col min="8961" max="8961" width="18.5703125" style="176" customWidth="1"/>
    <col min="8962" max="8970" width="31.42578125" style="176" customWidth="1"/>
    <col min="8971" max="8987" width="36.85546875" style="176" customWidth="1"/>
    <col min="8988" max="8988" width="37" style="176" customWidth="1"/>
    <col min="8989" max="9004" width="36.85546875" style="176" customWidth="1"/>
    <col min="9005" max="9005" width="37.140625" style="176" customWidth="1"/>
    <col min="9006" max="9007" width="36.85546875" style="176" customWidth="1"/>
    <col min="9008" max="9008" width="36.5703125" style="176" customWidth="1"/>
    <col min="9009" max="9010" width="36.85546875" style="176" customWidth="1"/>
    <col min="9011" max="9011" width="36.5703125" style="176" customWidth="1"/>
    <col min="9012" max="9012" width="37" style="176" customWidth="1"/>
    <col min="9013" max="9031" width="36.85546875" style="176" customWidth="1"/>
    <col min="9032" max="9032" width="37" style="176" customWidth="1"/>
    <col min="9033" max="9050" width="36.85546875" style="176" customWidth="1"/>
    <col min="9051" max="9051" width="36.5703125" style="176" customWidth="1"/>
    <col min="9052" max="9064" width="36.85546875" style="176" customWidth="1"/>
    <col min="9065" max="9065" width="36.5703125" style="176" customWidth="1"/>
    <col min="9066" max="9068" width="36.85546875" style="176" customWidth="1"/>
    <col min="9069" max="9069" width="36.5703125" style="176" customWidth="1"/>
    <col min="9070" max="9077" width="36.85546875" style="176" customWidth="1"/>
    <col min="9078" max="9078" width="36.5703125" style="176" customWidth="1"/>
    <col min="9079" max="9216" width="36.85546875" style="176"/>
    <col min="9217" max="9217" width="18.5703125" style="176" customWidth="1"/>
    <col min="9218" max="9226" width="31.42578125" style="176" customWidth="1"/>
    <col min="9227" max="9243" width="36.85546875" style="176" customWidth="1"/>
    <col min="9244" max="9244" width="37" style="176" customWidth="1"/>
    <col min="9245" max="9260" width="36.85546875" style="176" customWidth="1"/>
    <col min="9261" max="9261" width="37.140625" style="176" customWidth="1"/>
    <col min="9262" max="9263" width="36.85546875" style="176" customWidth="1"/>
    <col min="9264" max="9264" width="36.5703125" style="176" customWidth="1"/>
    <col min="9265" max="9266" width="36.85546875" style="176" customWidth="1"/>
    <col min="9267" max="9267" width="36.5703125" style="176" customWidth="1"/>
    <col min="9268" max="9268" width="37" style="176" customWidth="1"/>
    <col min="9269" max="9287" width="36.85546875" style="176" customWidth="1"/>
    <col min="9288" max="9288" width="37" style="176" customWidth="1"/>
    <col min="9289" max="9306" width="36.85546875" style="176" customWidth="1"/>
    <col min="9307" max="9307" width="36.5703125" style="176" customWidth="1"/>
    <col min="9308" max="9320" width="36.85546875" style="176" customWidth="1"/>
    <col min="9321" max="9321" width="36.5703125" style="176" customWidth="1"/>
    <col min="9322" max="9324" width="36.85546875" style="176" customWidth="1"/>
    <col min="9325" max="9325" width="36.5703125" style="176" customWidth="1"/>
    <col min="9326" max="9333" width="36.85546875" style="176" customWidth="1"/>
    <col min="9334" max="9334" width="36.5703125" style="176" customWidth="1"/>
    <col min="9335" max="9472" width="36.85546875" style="176"/>
    <col min="9473" max="9473" width="18.5703125" style="176" customWidth="1"/>
    <col min="9474" max="9482" width="31.42578125" style="176" customWidth="1"/>
    <col min="9483" max="9499" width="36.85546875" style="176" customWidth="1"/>
    <col min="9500" max="9500" width="37" style="176" customWidth="1"/>
    <col min="9501" max="9516" width="36.85546875" style="176" customWidth="1"/>
    <col min="9517" max="9517" width="37.140625" style="176" customWidth="1"/>
    <col min="9518" max="9519" width="36.85546875" style="176" customWidth="1"/>
    <col min="9520" max="9520" width="36.5703125" style="176" customWidth="1"/>
    <col min="9521" max="9522" width="36.85546875" style="176" customWidth="1"/>
    <col min="9523" max="9523" width="36.5703125" style="176" customWidth="1"/>
    <col min="9524" max="9524" width="37" style="176" customWidth="1"/>
    <col min="9525" max="9543" width="36.85546875" style="176" customWidth="1"/>
    <col min="9544" max="9544" width="37" style="176" customWidth="1"/>
    <col min="9545" max="9562" width="36.85546875" style="176" customWidth="1"/>
    <col min="9563" max="9563" width="36.5703125" style="176" customWidth="1"/>
    <col min="9564" max="9576" width="36.85546875" style="176" customWidth="1"/>
    <col min="9577" max="9577" width="36.5703125" style="176" customWidth="1"/>
    <col min="9578" max="9580" width="36.85546875" style="176" customWidth="1"/>
    <col min="9581" max="9581" width="36.5703125" style="176" customWidth="1"/>
    <col min="9582" max="9589" width="36.85546875" style="176" customWidth="1"/>
    <col min="9590" max="9590" width="36.5703125" style="176" customWidth="1"/>
    <col min="9591" max="9728" width="36.85546875" style="176"/>
    <col min="9729" max="9729" width="18.5703125" style="176" customWidth="1"/>
    <col min="9730" max="9738" width="31.42578125" style="176" customWidth="1"/>
    <col min="9739" max="9755" width="36.85546875" style="176" customWidth="1"/>
    <col min="9756" max="9756" width="37" style="176" customWidth="1"/>
    <col min="9757" max="9772" width="36.85546875" style="176" customWidth="1"/>
    <col min="9773" max="9773" width="37.140625" style="176" customWidth="1"/>
    <col min="9774" max="9775" width="36.85546875" style="176" customWidth="1"/>
    <col min="9776" max="9776" width="36.5703125" style="176" customWidth="1"/>
    <col min="9777" max="9778" width="36.85546875" style="176" customWidth="1"/>
    <col min="9779" max="9779" width="36.5703125" style="176" customWidth="1"/>
    <col min="9780" max="9780" width="37" style="176" customWidth="1"/>
    <col min="9781" max="9799" width="36.85546875" style="176" customWidth="1"/>
    <col min="9800" max="9800" width="37" style="176" customWidth="1"/>
    <col min="9801" max="9818" width="36.85546875" style="176" customWidth="1"/>
    <col min="9819" max="9819" width="36.5703125" style="176" customWidth="1"/>
    <col min="9820" max="9832" width="36.85546875" style="176" customWidth="1"/>
    <col min="9833" max="9833" width="36.5703125" style="176" customWidth="1"/>
    <col min="9834" max="9836" width="36.85546875" style="176" customWidth="1"/>
    <col min="9837" max="9837" width="36.5703125" style="176" customWidth="1"/>
    <col min="9838" max="9845" width="36.85546875" style="176" customWidth="1"/>
    <col min="9846" max="9846" width="36.5703125" style="176" customWidth="1"/>
    <col min="9847" max="9984" width="36.85546875" style="176"/>
    <col min="9985" max="9985" width="18.5703125" style="176" customWidth="1"/>
    <col min="9986" max="9994" width="31.42578125" style="176" customWidth="1"/>
    <col min="9995" max="10011" width="36.85546875" style="176" customWidth="1"/>
    <col min="10012" max="10012" width="37" style="176" customWidth="1"/>
    <col min="10013" max="10028" width="36.85546875" style="176" customWidth="1"/>
    <col min="10029" max="10029" width="37.140625" style="176" customWidth="1"/>
    <col min="10030" max="10031" width="36.85546875" style="176" customWidth="1"/>
    <col min="10032" max="10032" width="36.5703125" style="176" customWidth="1"/>
    <col min="10033" max="10034" width="36.85546875" style="176" customWidth="1"/>
    <col min="10035" max="10035" width="36.5703125" style="176" customWidth="1"/>
    <col min="10036" max="10036" width="37" style="176" customWidth="1"/>
    <col min="10037" max="10055" width="36.85546875" style="176" customWidth="1"/>
    <col min="10056" max="10056" width="37" style="176" customWidth="1"/>
    <col min="10057" max="10074" width="36.85546875" style="176" customWidth="1"/>
    <col min="10075" max="10075" width="36.5703125" style="176" customWidth="1"/>
    <col min="10076" max="10088" width="36.85546875" style="176" customWidth="1"/>
    <col min="10089" max="10089" width="36.5703125" style="176" customWidth="1"/>
    <col min="10090" max="10092" width="36.85546875" style="176" customWidth="1"/>
    <col min="10093" max="10093" width="36.5703125" style="176" customWidth="1"/>
    <col min="10094" max="10101" width="36.85546875" style="176" customWidth="1"/>
    <col min="10102" max="10102" width="36.5703125" style="176" customWidth="1"/>
    <col min="10103" max="10240" width="36.85546875" style="176"/>
    <col min="10241" max="10241" width="18.5703125" style="176" customWidth="1"/>
    <col min="10242" max="10250" width="31.42578125" style="176" customWidth="1"/>
    <col min="10251" max="10267" width="36.85546875" style="176" customWidth="1"/>
    <col min="10268" max="10268" width="37" style="176" customWidth="1"/>
    <col min="10269" max="10284" width="36.85546875" style="176" customWidth="1"/>
    <col min="10285" max="10285" width="37.140625" style="176" customWidth="1"/>
    <col min="10286" max="10287" width="36.85546875" style="176" customWidth="1"/>
    <col min="10288" max="10288" width="36.5703125" style="176" customWidth="1"/>
    <col min="10289" max="10290" width="36.85546875" style="176" customWidth="1"/>
    <col min="10291" max="10291" width="36.5703125" style="176" customWidth="1"/>
    <col min="10292" max="10292" width="37" style="176" customWidth="1"/>
    <col min="10293" max="10311" width="36.85546875" style="176" customWidth="1"/>
    <col min="10312" max="10312" width="37" style="176" customWidth="1"/>
    <col min="10313" max="10330" width="36.85546875" style="176" customWidth="1"/>
    <col min="10331" max="10331" width="36.5703125" style="176" customWidth="1"/>
    <col min="10332" max="10344" width="36.85546875" style="176" customWidth="1"/>
    <col min="10345" max="10345" width="36.5703125" style="176" customWidth="1"/>
    <col min="10346" max="10348" width="36.85546875" style="176" customWidth="1"/>
    <col min="10349" max="10349" width="36.5703125" style="176" customWidth="1"/>
    <col min="10350" max="10357" width="36.85546875" style="176" customWidth="1"/>
    <col min="10358" max="10358" width="36.5703125" style="176" customWidth="1"/>
    <col min="10359" max="10496" width="36.85546875" style="176"/>
    <col min="10497" max="10497" width="18.5703125" style="176" customWidth="1"/>
    <col min="10498" max="10506" width="31.42578125" style="176" customWidth="1"/>
    <col min="10507" max="10523" width="36.85546875" style="176" customWidth="1"/>
    <col min="10524" max="10524" width="37" style="176" customWidth="1"/>
    <col min="10525" max="10540" width="36.85546875" style="176" customWidth="1"/>
    <col min="10541" max="10541" width="37.140625" style="176" customWidth="1"/>
    <col min="10542" max="10543" width="36.85546875" style="176" customWidth="1"/>
    <col min="10544" max="10544" width="36.5703125" style="176" customWidth="1"/>
    <col min="10545" max="10546" width="36.85546875" style="176" customWidth="1"/>
    <col min="10547" max="10547" width="36.5703125" style="176" customWidth="1"/>
    <col min="10548" max="10548" width="37" style="176" customWidth="1"/>
    <col min="10549" max="10567" width="36.85546875" style="176" customWidth="1"/>
    <col min="10568" max="10568" width="37" style="176" customWidth="1"/>
    <col min="10569" max="10586" width="36.85546875" style="176" customWidth="1"/>
    <col min="10587" max="10587" width="36.5703125" style="176" customWidth="1"/>
    <col min="10588" max="10600" width="36.85546875" style="176" customWidth="1"/>
    <col min="10601" max="10601" width="36.5703125" style="176" customWidth="1"/>
    <col min="10602" max="10604" width="36.85546875" style="176" customWidth="1"/>
    <col min="10605" max="10605" width="36.5703125" style="176" customWidth="1"/>
    <col min="10606" max="10613" width="36.85546875" style="176" customWidth="1"/>
    <col min="10614" max="10614" width="36.5703125" style="176" customWidth="1"/>
    <col min="10615" max="10752" width="36.85546875" style="176"/>
    <col min="10753" max="10753" width="18.5703125" style="176" customWidth="1"/>
    <col min="10754" max="10762" width="31.42578125" style="176" customWidth="1"/>
    <col min="10763" max="10779" width="36.85546875" style="176" customWidth="1"/>
    <col min="10780" max="10780" width="37" style="176" customWidth="1"/>
    <col min="10781" max="10796" width="36.85546875" style="176" customWidth="1"/>
    <col min="10797" max="10797" width="37.140625" style="176" customWidth="1"/>
    <col min="10798" max="10799" width="36.85546875" style="176" customWidth="1"/>
    <col min="10800" max="10800" width="36.5703125" style="176" customWidth="1"/>
    <col min="10801" max="10802" width="36.85546875" style="176" customWidth="1"/>
    <col min="10803" max="10803" width="36.5703125" style="176" customWidth="1"/>
    <col min="10804" max="10804" width="37" style="176" customWidth="1"/>
    <col min="10805" max="10823" width="36.85546875" style="176" customWidth="1"/>
    <col min="10824" max="10824" width="37" style="176" customWidth="1"/>
    <col min="10825" max="10842" width="36.85546875" style="176" customWidth="1"/>
    <col min="10843" max="10843" width="36.5703125" style="176" customWidth="1"/>
    <col min="10844" max="10856" width="36.85546875" style="176" customWidth="1"/>
    <col min="10857" max="10857" width="36.5703125" style="176" customWidth="1"/>
    <col min="10858" max="10860" width="36.85546875" style="176" customWidth="1"/>
    <col min="10861" max="10861" width="36.5703125" style="176" customWidth="1"/>
    <col min="10862" max="10869" width="36.85546875" style="176" customWidth="1"/>
    <col min="10870" max="10870" width="36.5703125" style="176" customWidth="1"/>
    <col min="10871" max="11008" width="36.85546875" style="176"/>
    <col min="11009" max="11009" width="18.5703125" style="176" customWidth="1"/>
    <col min="11010" max="11018" width="31.42578125" style="176" customWidth="1"/>
    <col min="11019" max="11035" width="36.85546875" style="176" customWidth="1"/>
    <col min="11036" max="11036" width="37" style="176" customWidth="1"/>
    <col min="11037" max="11052" width="36.85546875" style="176" customWidth="1"/>
    <col min="11053" max="11053" width="37.140625" style="176" customWidth="1"/>
    <col min="11054" max="11055" width="36.85546875" style="176" customWidth="1"/>
    <col min="11056" max="11056" width="36.5703125" style="176" customWidth="1"/>
    <col min="11057" max="11058" width="36.85546875" style="176" customWidth="1"/>
    <col min="11059" max="11059" width="36.5703125" style="176" customWidth="1"/>
    <col min="11060" max="11060" width="37" style="176" customWidth="1"/>
    <col min="11061" max="11079" width="36.85546875" style="176" customWidth="1"/>
    <col min="11080" max="11080" width="37" style="176" customWidth="1"/>
    <col min="11081" max="11098" width="36.85546875" style="176" customWidth="1"/>
    <col min="11099" max="11099" width="36.5703125" style="176" customWidth="1"/>
    <col min="11100" max="11112" width="36.85546875" style="176" customWidth="1"/>
    <col min="11113" max="11113" width="36.5703125" style="176" customWidth="1"/>
    <col min="11114" max="11116" width="36.85546875" style="176" customWidth="1"/>
    <col min="11117" max="11117" width="36.5703125" style="176" customWidth="1"/>
    <col min="11118" max="11125" width="36.85546875" style="176" customWidth="1"/>
    <col min="11126" max="11126" width="36.5703125" style="176" customWidth="1"/>
    <col min="11127" max="11264" width="36.85546875" style="176"/>
    <col min="11265" max="11265" width="18.5703125" style="176" customWidth="1"/>
    <col min="11266" max="11274" width="31.42578125" style="176" customWidth="1"/>
    <col min="11275" max="11291" width="36.85546875" style="176" customWidth="1"/>
    <col min="11292" max="11292" width="37" style="176" customWidth="1"/>
    <col min="11293" max="11308" width="36.85546875" style="176" customWidth="1"/>
    <col min="11309" max="11309" width="37.140625" style="176" customWidth="1"/>
    <col min="11310" max="11311" width="36.85546875" style="176" customWidth="1"/>
    <col min="11312" max="11312" width="36.5703125" style="176" customWidth="1"/>
    <col min="11313" max="11314" width="36.85546875" style="176" customWidth="1"/>
    <col min="11315" max="11315" width="36.5703125" style="176" customWidth="1"/>
    <col min="11316" max="11316" width="37" style="176" customWidth="1"/>
    <col min="11317" max="11335" width="36.85546875" style="176" customWidth="1"/>
    <col min="11336" max="11336" width="37" style="176" customWidth="1"/>
    <col min="11337" max="11354" width="36.85546875" style="176" customWidth="1"/>
    <col min="11355" max="11355" width="36.5703125" style="176" customWidth="1"/>
    <col min="11356" max="11368" width="36.85546875" style="176" customWidth="1"/>
    <col min="11369" max="11369" width="36.5703125" style="176" customWidth="1"/>
    <col min="11370" max="11372" width="36.85546875" style="176" customWidth="1"/>
    <col min="11373" max="11373" width="36.5703125" style="176" customWidth="1"/>
    <col min="11374" max="11381" width="36.85546875" style="176" customWidth="1"/>
    <col min="11382" max="11382" width="36.5703125" style="176" customWidth="1"/>
    <col min="11383" max="11520" width="36.85546875" style="176"/>
    <col min="11521" max="11521" width="18.5703125" style="176" customWidth="1"/>
    <col min="11522" max="11530" width="31.42578125" style="176" customWidth="1"/>
    <col min="11531" max="11547" width="36.85546875" style="176" customWidth="1"/>
    <col min="11548" max="11548" width="37" style="176" customWidth="1"/>
    <col min="11549" max="11564" width="36.85546875" style="176" customWidth="1"/>
    <col min="11565" max="11565" width="37.140625" style="176" customWidth="1"/>
    <col min="11566" max="11567" width="36.85546875" style="176" customWidth="1"/>
    <col min="11568" max="11568" width="36.5703125" style="176" customWidth="1"/>
    <col min="11569" max="11570" width="36.85546875" style="176" customWidth="1"/>
    <col min="11571" max="11571" width="36.5703125" style="176" customWidth="1"/>
    <col min="11572" max="11572" width="37" style="176" customWidth="1"/>
    <col min="11573" max="11591" width="36.85546875" style="176" customWidth="1"/>
    <col min="11592" max="11592" width="37" style="176" customWidth="1"/>
    <col min="11593" max="11610" width="36.85546875" style="176" customWidth="1"/>
    <col min="11611" max="11611" width="36.5703125" style="176" customWidth="1"/>
    <col min="11612" max="11624" width="36.85546875" style="176" customWidth="1"/>
    <col min="11625" max="11625" width="36.5703125" style="176" customWidth="1"/>
    <col min="11626" max="11628" width="36.85546875" style="176" customWidth="1"/>
    <col min="11629" max="11629" width="36.5703125" style="176" customWidth="1"/>
    <col min="11630" max="11637" width="36.85546875" style="176" customWidth="1"/>
    <col min="11638" max="11638" width="36.5703125" style="176" customWidth="1"/>
    <col min="11639" max="11776" width="36.85546875" style="176"/>
    <col min="11777" max="11777" width="18.5703125" style="176" customWidth="1"/>
    <col min="11778" max="11786" width="31.42578125" style="176" customWidth="1"/>
    <col min="11787" max="11803" width="36.85546875" style="176" customWidth="1"/>
    <col min="11804" max="11804" width="37" style="176" customWidth="1"/>
    <col min="11805" max="11820" width="36.85546875" style="176" customWidth="1"/>
    <col min="11821" max="11821" width="37.140625" style="176" customWidth="1"/>
    <col min="11822" max="11823" width="36.85546875" style="176" customWidth="1"/>
    <col min="11824" max="11824" width="36.5703125" style="176" customWidth="1"/>
    <col min="11825" max="11826" width="36.85546875" style="176" customWidth="1"/>
    <col min="11827" max="11827" width="36.5703125" style="176" customWidth="1"/>
    <col min="11828" max="11828" width="37" style="176" customWidth="1"/>
    <col min="11829" max="11847" width="36.85546875" style="176" customWidth="1"/>
    <col min="11848" max="11848" width="37" style="176" customWidth="1"/>
    <col min="11849" max="11866" width="36.85546875" style="176" customWidth="1"/>
    <col min="11867" max="11867" width="36.5703125" style="176" customWidth="1"/>
    <col min="11868" max="11880" width="36.85546875" style="176" customWidth="1"/>
    <col min="11881" max="11881" width="36.5703125" style="176" customWidth="1"/>
    <col min="11882" max="11884" width="36.85546875" style="176" customWidth="1"/>
    <col min="11885" max="11885" width="36.5703125" style="176" customWidth="1"/>
    <col min="11886" max="11893" width="36.85546875" style="176" customWidth="1"/>
    <col min="11894" max="11894" width="36.5703125" style="176" customWidth="1"/>
    <col min="11895" max="12032" width="36.85546875" style="176"/>
    <col min="12033" max="12033" width="18.5703125" style="176" customWidth="1"/>
    <col min="12034" max="12042" width="31.42578125" style="176" customWidth="1"/>
    <col min="12043" max="12059" width="36.85546875" style="176" customWidth="1"/>
    <col min="12060" max="12060" width="37" style="176" customWidth="1"/>
    <col min="12061" max="12076" width="36.85546875" style="176" customWidth="1"/>
    <col min="12077" max="12077" width="37.140625" style="176" customWidth="1"/>
    <col min="12078" max="12079" width="36.85546875" style="176" customWidth="1"/>
    <col min="12080" max="12080" width="36.5703125" style="176" customWidth="1"/>
    <col min="12081" max="12082" width="36.85546875" style="176" customWidth="1"/>
    <col min="12083" max="12083" width="36.5703125" style="176" customWidth="1"/>
    <col min="12084" max="12084" width="37" style="176" customWidth="1"/>
    <col min="12085" max="12103" width="36.85546875" style="176" customWidth="1"/>
    <col min="12104" max="12104" width="37" style="176" customWidth="1"/>
    <col min="12105" max="12122" width="36.85546875" style="176" customWidth="1"/>
    <col min="12123" max="12123" width="36.5703125" style="176" customWidth="1"/>
    <col min="12124" max="12136" width="36.85546875" style="176" customWidth="1"/>
    <col min="12137" max="12137" width="36.5703125" style="176" customWidth="1"/>
    <col min="12138" max="12140" width="36.85546875" style="176" customWidth="1"/>
    <col min="12141" max="12141" width="36.5703125" style="176" customWidth="1"/>
    <col min="12142" max="12149" width="36.85546875" style="176" customWidth="1"/>
    <col min="12150" max="12150" width="36.5703125" style="176" customWidth="1"/>
    <col min="12151" max="12288" width="36.85546875" style="176"/>
    <col min="12289" max="12289" width="18.5703125" style="176" customWidth="1"/>
    <col min="12290" max="12298" width="31.42578125" style="176" customWidth="1"/>
    <col min="12299" max="12315" width="36.85546875" style="176" customWidth="1"/>
    <col min="12316" max="12316" width="37" style="176" customWidth="1"/>
    <col min="12317" max="12332" width="36.85546875" style="176" customWidth="1"/>
    <col min="12333" max="12333" width="37.140625" style="176" customWidth="1"/>
    <col min="12334" max="12335" width="36.85546875" style="176" customWidth="1"/>
    <col min="12336" max="12336" width="36.5703125" style="176" customWidth="1"/>
    <col min="12337" max="12338" width="36.85546875" style="176" customWidth="1"/>
    <col min="12339" max="12339" width="36.5703125" style="176" customWidth="1"/>
    <col min="12340" max="12340" width="37" style="176" customWidth="1"/>
    <col min="12341" max="12359" width="36.85546875" style="176" customWidth="1"/>
    <col min="12360" max="12360" width="37" style="176" customWidth="1"/>
    <col min="12361" max="12378" width="36.85546875" style="176" customWidth="1"/>
    <col min="12379" max="12379" width="36.5703125" style="176" customWidth="1"/>
    <col min="12380" max="12392" width="36.85546875" style="176" customWidth="1"/>
    <col min="12393" max="12393" width="36.5703125" style="176" customWidth="1"/>
    <col min="12394" max="12396" width="36.85546875" style="176" customWidth="1"/>
    <col min="12397" max="12397" width="36.5703125" style="176" customWidth="1"/>
    <col min="12398" max="12405" width="36.85546875" style="176" customWidth="1"/>
    <col min="12406" max="12406" width="36.5703125" style="176" customWidth="1"/>
    <col min="12407" max="12544" width="36.85546875" style="176"/>
    <col min="12545" max="12545" width="18.5703125" style="176" customWidth="1"/>
    <col min="12546" max="12554" width="31.42578125" style="176" customWidth="1"/>
    <col min="12555" max="12571" width="36.85546875" style="176" customWidth="1"/>
    <col min="12572" max="12572" width="37" style="176" customWidth="1"/>
    <col min="12573" max="12588" width="36.85546875" style="176" customWidth="1"/>
    <col min="12589" max="12589" width="37.140625" style="176" customWidth="1"/>
    <col min="12590" max="12591" width="36.85546875" style="176" customWidth="1"/>
    <col min="12592" max="12592" width="36.5703125" style="176" customWidth="1"/>
    <col min="12593" max="12594" width="36.85546875" style="176" customWidth="1"/>
    <col min="12595" max="12595" width="36.5703125" style="176" customWidth="1"/>
    <col min="12596" max="12596" width="37" style="176" customWidth="1"/>
    <col min="12597" max="12615" width="36.85546875" style="176" customWidth="1"/>
    <col min="12616" max="12616" width="37" style="176" customWidth="1"/>
    <col min="12617" max="12634" width="36.85546875" style="176" customWidth="1"/>
    <col min="12635" max="12635" width="36.5703125" style="176" customWidth="1"/>
    <col min="12636" max="12648" width="36.85546875" style="176" customWidth="1"/>
    <col min="12649" max="12649" width="36.5703125" style="176" customWidth="1"/>
    <col min="12650" max="12652" width="36.85546875" style="176" customWidth="1"/>
    <col min="12653" max="12653" width="36.5703125" style="176" customWidth="1"/>
    <col min="12654" max="12661" width="36.85546875" style="176" customWidth="1"/>
    <col min="12662" max="12662" width="36.5703125" style="176" customWidth="1"/>
    <col min="12663" max="12800" width="36.85546875" style="176"/>
    <col min="12801" max="12801" width="18.5703125" style="176" customWidth="1"/>
    <col min="12802" max="12810" width="31.42578125" style="176" customWidth="1"/>
    <col min="12811" max="12827" width="36.85546875" style="176" customWidth="1"/>
    <col min="12828" max="12828" width="37" style="176" customWidth="1"/>
    <col min="12829" max="12844" width="36.85546875" style="176" customWidth="1"/>
    <col min="12845" max="12845" width="37.140625" style="176" customWidth="1"/>
    <col min="12846" max="12847" width="36.85546875" style="176" customWidth="1"/>
    <col min="12848" max="12848" width="36.5703125" style="176" customWidth="1"/>
    <col min="12849" max="12850" width="36.85546875" style="176" customWidth="1"/>
    <col min="12851" max="12851" width="36.5703125" style="176" customWidth="1"/>
    <col min="12852" max="12852" width="37" style="176" customWidth="1"/>
    <col min="12853" max="12871" width="36.85546875" style="176" customWidth="1"/>
    <col min="12872" max="12872" width="37" style="176" customWidth="1"/>
    <col min="12873" max="12890" width="36.85546875" style="176" customWidth="1"/>
    <col min="12891" max="12891" width="36.5703125" style="176" customWidth="1"/>
    <col min="12892" max="12904" width="36.85546875" style="176" customWidth="1"/>
    <col min="12905" max="12905" width="36.5703125" style="176" customWidth="1"/>
    <col min="12906" max="12908" width="36.85546875" style="176" customWidth="1"/>
    <col min="12909" max="12909" width="36.5703125" style="176" customWidth="1"/>
    <col min="12910" max="12917" width="36.85546875" style="176" customWidth="1"/>
    <col min="12918" max="12918" width="36.5703125" style="176" customWidth="1"/>
    <col min="12919" max="13056" width="36.85546875" style="176"/>
    <col min="13057" max="13057" width="18.5703125" style="176" customWidth="1"/>
    <col min="13058" max="13066" width="31.42578125" style="176" customWidth="1"/>
    <col min="13067" max="13083" width="36.85546875" style="176" customWidth="1"/>
    <col min="13084" max="13084" width="37" style="176" customWidth="1"/>
    <col min="13085" max="13100" width="36.85546875" style="176" customWidth="1"/>
    <col min="13101" max="13101" width="37.140625" style="176" customWidth="1"/>
    <col min="13102" max="13103" width="36.85546875" style="176" customWidth="1"/>
    <col min="13104" max="13104" width="36.5703125" style="176" customWidth="1"/>
    <col min="13105" max="13106" width="36.85546875" style="176" customWidth="1"/>
    <col min="13107" max="13107" width="36.5703125" style="176" customWidth="1"/>
    <col min="13108" max="13108" width="37" style="176" customWidth="1"/>
    <col min="13109" max="13127" width="36.85546875" style="176" customWidth="1"/>
    <col min="13128" max="13128" width="37" style="176" customWidth="1"/>
    <col min="13129" max="13146" width="36.85546875" style="176" customWidth="1"/>
    <col min="13147" max="13147" width="36.5703125" style="176" customWidth="1"/>
    <col min="13148" max="13160" width="36.85546875" style="176" customWidth="1"/>
    <col min="13161" max="13161" width="36.5703125" style="176" customWidth="1"/>
    <col min="13162" max="13164" width="36.85546875" style="176" customWidth="1"/>
    <col min="13165" max="13165" width="36.5703125" style="176" customWidth="1"/>
    <col min="13166" max="13173" width="36.85546875" style="176" customWidth="1"/>
    <col min="13174" max="13174" width="36.5703125" style="176" customWidth="1"/>
    <col min="13175" max="13312" width="36.85546875" style="176"/>
    <col min="13313" max="13313" width="18.5703125" style="176" customWidth="1"/>
    <col min="13314" max="13322" width="31.42578125" style="176" customWidth="1"/>
    <col min="13323" max="13339" width="36.85546875" style="176" customWidth="1"/>
    <col min="13340" max="13340" width="37" style="176" customWidth="1"/>
    <col min="13341" max="13356" width="36.85546875" style="176" customWidth="1"/>
    <col min="13357" max="13357" width="37.140625" style="176" customWidth="1"/>
    <col min="13358" max="13359" width="36.85546875" style="176" customWidth="1"/>
    <col min="13360" max="13360" width="36.5703125" style="176" customWidth="1"/>
    <col min="13361" max="13362" width="36.85546875" style="176" customWidth="1"/>
    <col min="13363" max="13363" width="36.5703125" style="176" customWidth="1"/>
    <col min="13364" max="13364" width="37" style="176" customWidth="1"/>
    <col min="13365" max="13383" width="36.85546875" style="176" customWidth="1"/>
    <col min="13384" max="13384" width="37" style="176" customWidth="1"/>
    <col min="13385" max="13402" width="36.85546875" style="176" customWidth="1"/>
    <col min="13403" max="13403" width="36.5703125" style="176" customWidth="1"/>
    <col min="13404" max="13416" width="36.85546875" style="176" customWidth="1"/>
    <col min="13417" max="13417" width="36.5703125" style="176" customWidth="1"/>
    <col min="13418" max="13420" width="36.85546875" style="176" customWidth="1"/>
    <col min="13421" max="13421" width="36.5703125" style="176" customWidth="1"/>
    <col min="13422" max="13429" width="36.85546875" style="176" customWidth="1"/>
    <col min="13430" max="13430" width="36.5703125" style="176" customWidth="1"/>
    <col min="13431" max="13568" width="36.85546875" style="176"/>
    <col min="13569" max="13569" width="18.5703125" style="176" customWidth="1"/>
    <col min="13570" max="13578" width="31.42578125" style="176" customWidth="1"/>
    <col min="13579" max="13595" width="36.85546875" style="176" customWidth="1"/>
    <col min="13596" max="13596" width="37" style="176" customWidth="1"/>
    <col min="13597" max="13612" width="36.85546875" style="176" customWidth="1"/>
    <col min="13613" max="13613" width="37.140625" style="176" customWidth="1"/>
    <col min="13614" max="13615" width="36.85546875" style="176" customWidth="1"/>
    <col min="13616" max="13616" width="36.5703125" style="176" customWidth="1"/>
    <col min="13617" max="13618" width="36.85546875" style="176" customWidth="1"/>
    <col min="13619" max="13619" width="36.5703125" style="176" customWidth="1"/>
    <col min="13620" max="13620" width="37" style="176" customWidth="1"/>
    <col min="13621" max="13639" width="36.85546875" style="176" customWidth="1"/>
    <col min="13640" max="13640" width="37" style="176" customWidth="1"/>
    <col min="13641" max="13658" width="36.85546875" style="176" customWidth="1"/>
    <col min="13659" max="13659" width="36.5703125" style="176" customWidth="1"/>
    <col min="13660" max="13672" width="36.85546875" style="176" customWidth="1"/>
    <col min="13673" max="13673" width="36.5703125" style="176" customWidth="1"/>
    <col min="13674" max="13676" width="36.85546875" style="176" customWidth="1"/>
    <col min="13677" max="13677" width="36.5703125" style="176" customWidth="1"/>
    <col min="13678" max="13685" width="36.85546875" style="176" customWidth="1"/>
    <col min="13686" max="13686" width="36.5703125" style="176" customWidth="1"/>
    <col min="13687" max="13824" width="36.85546875" style="176"/>
    <col min="13825" max="13825" width="18.5703125" style="176" customWidth="1"/>
    <col min="13826" max="13834" width="31.42578125" style="176" customWidth="1"/>
    <col min="13835" max="13851" width="36.85546875" style="176" customWidth="1"/>
    <col min="13852" max="13852" width="37" style="176" customWidth="1"/>
    <col min="13853" max="13868" width="36.85546875" style="176" customWidth="1"/>
    <col min="13869" max="13869" width="37.140625" style="176" customWidth="1"/>
    <col min="13870" max="13871" width="36.85546875" style="176" customWidth="1"/>
    <col min="13872" max="13872" width="36.5703125" style="176" customWidth="1"/>
    <col min="13873" max="13874" width="36.85546875" style="176" customWidth="1"/>
    <col min="13875" max="13875" width="36.5703125" style="176" customWidth="1"/>
    <col min="13876" max="13876" width="37" style="176" customWidth="1"/>
    <col min="13877" max="13895" width="36.85546875" style="176" customWidth="1"/>
    <col min="13896" max="13896" width="37" style="176" customWidth="1"/>
    <col min="13897" max="13914" width="36.85546875" style="176" customWidth="1"/>
    <col min="13915" max="13915" width="36.5703125" style="176" customWidth="1"/>
    <col min="13916" max="13928" width="36.85546875" style="176" customWidth="1"/>
    <col min="13929" max="13929" width="36.5703125" style="176" customWidth="1"/>
    <col min="13930" max="13932" width="36.85546875" style="176" customWidth="1"/>
    <col min="13933" max="13933" width="36.5703125" style="176" customWidth="1"/>
    <col min="13934" max="13941" width="36.85546875" style="176" customWidth="1"/>
    <col min="13942" max="13942" width="36.5703125" style="176" customWidth="1"/>
    <col min="13943" max="14080" width="36.85546875" style="176"/>
    <col min="14081" max="14081" width="18.5703125" style="176" customWidth="1"/>
    <col min="14082" max="14090" width="31.42578125" style="176" customWidth="1"/>
    <col min="14091" max="14107" width="36.85546875" style="176" customWidth="1"/>
    <col min="14108" max="14108" width="37" style="176" customWidth="1"/>
    <col min="14109" max="14124" width="36.85546875" style="176" customWidth="1"/>
    <col min="14125" max="14125" width="37.140625" style="176" customWidth="1"/>
    <col min="14126" max="14127" width="36.85546875" style="176" customWidth="1"/>
    <col min="14128" max="14128" width="36.5703125" style="176" customWidth="1"/>
    <col min="14129" max="14130" width="36.85546875" style="176" customWidth="1"/>
    <col min="14131" max="14131" width="36.5703125" style="176" customWidth="1"/>
    <col min="14132" max="14132" width="37" style="176" customWidth="1"/>
    <col min="14133" max="14151" width="36.85546875" style="176" customWidth="1"/>
    <col min="14152" max="14152" width="37" style="176" customWidth="1"/>
    <col min="14153" max="14170" width="36.85546875" style="176" customWidth="1"/>
    <col min="14171" max="14171" width="36.5703125" style="176" customWidth="1"/>
    <col min="14172" max="14184" width="36.85546875" style="176" customWidth="1"/>
    <col min="14185" max="14185" width="36.5703125" style="176" customWidth="1"/>
    <col min="14186" max="14188" width="36.85546875" style="176" customWidth="1"/>
    <col min="14189" max="14189" width="36.5703125" style="176" customWidth="1"/>
    <col min="14190" max="14197" width="36.85546875" style="176" customWidth="1"/>
    <col min="14198" max="14198" width="36.5703125" style="176" customWidth="1"/>
    <col min="14199" max="14336" width="36.85546875" style="176"/>
    <col min="14337" max="14337" width="18.5703125" style="176" customWidth="1"/>
    <col min="14338" max="14346" width="31.42578125" style="176" customWidth="1"/>
    <col min="14347" max="14363" width="36.85546875" style="176" customWidth="1"/>
    <col min="14364" max="14364" width="37" style="176" customWidth="1"/>
    <col min="14365" max="14380" width="36.85546875" style="176" customWidth="1"/>
    <col min="14381" max="14381" width="37.140625" style="176" customWidth="1"/>
    <col min="14382" max="14383" width="36.85546875" style="176" customWidth="1"/>
    <col min="14384" max="14384" width="36.5703125" style="176" customWidth="1"/>
    <col min="14385" max="14386" width="36.85546875" style="176" customWidth="1"/>
    <col min="14387" max="14387" width="36.5703125" style="176" customWidth="1"/>
    <col min="14388" max="14388" width="37" style="176" customWidth="1"/>
    <col min="14389" max="14407" width="36.85546875" style="176" customWidth="1"/>
    <col min="14408" max="14408" width="37" style="176" customWidth="1"/>
    <col min="14409" max="14426" width="36.85546875" style="176" customWidth="1"/>
    <col min="14427" max="14427" width="36.5703125" style="176" customWidth="1"/>
    <col min="14428" max="14440" width="36.85546875" style="176" customWidth="1"/>
    <col min="14441" max="14441" width="36.5703125" style="176" customWidth="1"/>
    <col min="14442" max="14444" width="36.85546875" style="176" customWidth="1"/>
    <col min="14445" max="14445" width="36.5703125" style="176" customWidth="1"/>
    <col min="14446" max="14453" width="36.85546875" style="176" customWidth="1"/>
    <col min="14454" max="14454" width="36.5703125" style="176" customWidth="1"/>
    <col min="14455" max="14592" width="36.85546875" style="176"/>
    <col min="14593" max="14593" width="18.5703125" style="176" customWidth="1"/>
    <col min="14594" max="14602" width="31.42578125" style="176" customWidth="1"/>
    <col min="14603" max="14619" width="36.85546875" style="176" customWidth="1"/>
    <col min="14620" max="14620" width="37" style="176" customWidth="1"/>
    <col min="14621" max="14636" width="36.85546875" style="176" customWidth="1"/>
    <col min="14637" max="14637" width="37.140625" style="176" customWidth="1"/>
    <col min="14638" max="14639" width="36.85546875" style="176" customWidth="1"/>
    <col min="14640" max="14640" width="36.5703125" style="176" customWidth="1"/>
    <col min="14641" max="14642" width="36.85546875" style="176" customWidth="1"/>
    <col min="14643" max="14643" width="36.5703125" style="176" customWidth="1"/>
    <col min="14644" max="14644" width="37" style="176" customWidth="1"/>
    <col min="14645" max="14663" width="36.85546875" style="176" customWidth="1"/>
    <col min="14664" max="14664" width="37" style="176" customWidth="1"/>
    <col min="14665" max="14682" width="36.85546875" style="176" customWidth="1"/>
    <col min="14683" max="14683" width="36.5703125" style="176" customWidth="1"/>
    <col min="14684" max="14696" width="36.85546875" style="176" customWidth="1"/>
    <col min="14697" max="14697" width="36.5703125" style="176" customWidth="1"/>
    <col min="14698" max="14700" width="36.85546875" style="176" customWidth="1"/>
    <col min="14701" max="14701" width="36.5703125" style="176" customWidth="1"/>
    <col min="14702" max="14709" width="36.85546875" style="176" customWidth="1"/>
    <col min="14710" max="14710" width="36.5703125" style="176" customWidth="1"/>
    <col min="14711" max="14848" width="36.85546875" style="176"/>
    <col min="14849" max="14849" width="18.5703125" style="176" customWidth="1"/>
    <col min="14850" max="14858" width="31.42578125" style="176" customWidth="1"/>
    <col min="14859" max="14875" width="36.85546875" style="176" customWidth="1"/>
    <col min="14876" max="14876" width="37" style="176" customWidth="1"/>
    <col min="14877" max="14892" width="36.85546875" style="176" customWidth="1"/>
    <col min="14893" max="14893" width="37.140625" style="176" customWidth="1"/>
    <col min="14894" max="14895" width="36.85546875" style="176" customWidth="1"/>
    <col min="14896" max="14896" width="36.5703125" style="176" customWidth="1"/>
    <col min="14897" max="14898" width="36.85546875" style="176" customWidth="1"/>
    <col min="14899" max="14899" width="36.5703125" style="176" customWidth="1"/>
    <col min="14900" max="14900" width="37" style="176" customWidth="1"/>
    <col min="14901" max="14919" width="36.85546875" style="176" customWidth="1"/>
    <col min="14920" max="14920" width="37" style="176" customWidth="1"/>
    <col min="14921" max="14938" width="36.85546875" style="176" customWidth="1"/>
    <col min="14939" max="14939" width="36.5703125" style="176" customWidth="1"/>
    <col min="14940" max="14952" width="36.85546875" style="176" customWidth="1"/>
    <col min="14953" max="14953" width="36.5703125" style="176" customWidth="1"/>
    <col min="14954" max="14956" width="36.85546875" style="176" customWidth="1"/>
    <col min="14957" max="14957" width="36.5703125" style="176" customWidth="1"/>
    <col min="14958" max="14965" width="36.85546875" style="176" customWidth="1"/>
    <col min="14966" max="14966" width="36.5703125" style="176" customWidth="1"/>
    <col min="14967" max="15104" width="36.85546875" style="176"/>
    <col min="15105" max="15105" width="18.5703125" style="176" customWidth="1"/>
    <col min="15106" max="15114" width="31.42578125" style="176" customWidth="1"/>
    <col min="15115" max="15131" width="36.85546875" style="176" customWidth="1"/>
    <col min="15132" max="15132" width="37" style="176" customWidth="1"/>
    <col min="15133" max="15148" width="36.85546875" style="176" customWidth="1"/>
    <col min="15149" max="15149" width="37.140625" style="176" customWidth="1"/>
    <col min="15150" max="15151" width="36.85546875" style="176" customWidth="1"/>
    <col min="15152" max="15152" width="36.5703125" style="176" customWidth="1"/>
    <col min="15153" max="15154" width="36.85546875" style="176" customWidth="1"/>
    <col min="15155" max="15155" width="36.5703125" style="176" customWidth="1"/>
    <col min="15156" max="15156" width="37" style="176" customWidth="1"/>
    <col min="15157" max="15175" width="36.85546875" style="176" customWidth="1"/>
    <col min="15176" max="15176" width="37" style="176" customWidth="1"/>
    <col min="15177" max="15194" width="36.85546875" style="176" customWidth="1"/>
    <col min="15195" max="15195" width="36.5703125" style="176" customWidth="1"/>
    <col min="15196" max="15208" width="36.85546875" style="176" customWidth="1"/>
    <col min="15209" max="15209" width="36.5703125" style="176" customWidth="1"/>
    <col min="15210" max="15212" width="36.85546875" style="176" customWidth="1"/>
    <col min="15213" max="15213" width="36.5703125" style="176" customWidth="1"/>
    <col min="15214" max="15221" width="36.85546875" style="176" customWidth="1"/>
    <col min="15222" max="15222" width="36.5703125" style="176" customWidth="1"/>
    <col min="15223" max="15360" width="36.85546875" style="176"/>
    <col min="15361" max="15361" width="18.5703125" style="176" customWidth="1"/>
    <col min="15362" max="15370" width="31.42578125" style="176" customWidth="1"/>
    <col min="15371" max="15387" width="36.85546875" style="176" customWidth="1"/>
    <col min="15388" max="15388" width="37" style="176" customWidth="1"/>
    <col min="15389" max="15404" width="36.85546875" style="176" customWidth="1"/>
    <col min="15405" max="15405" width="37.140625" style="176" customWidth="1"/>
    <col min="15406" max="15407" width="36.85546875" style="176" customWidth="1"/>
    <col min="15408" max="15408" width="36.5703125" style="176" customWidth="1"/>
    <col min="15409" max="15410" width="36.85546875" style="176" customWidth="1"/>
    <col min="15411" max="15411" width="36.5703125" style="176" customWidth="1"/>
    <col min="15412" max="15412" width="37" style="176" customWidth="1"/>
    <col min="15413" max="15431" width="36.85546875" style="176" customWidth="1"/>
    <col min="15432" max="15432" width="37" style="176" customWidth="1"/>
    <col min="15433" max="15450" width="36.85546875" style="176" customWidth="1"/>
    <col min="15451" max="15451" width="36.5703125" style="176" customWidth="1"/>
    <col min="15452" max="15464" width="36.85546875" style="176" customWidth="1"/>
    <col min="15465" max="15465" width="36.5703125" style="176" customWidth="1"/>
    <col min="15466" max="15468" width="36.85546875" style="176" customWidth="1"/>
    <col min="15469" max="15469" width="36.5703125" style="176" customWidth="1"/>
    <col min="15470" max="15477" width="36.85546875" style="176" customWidth="1"/>
    <col min="15478" max="15478" width="36.5703125" style="176" customWidth="1"/>
    <col min="15479" max="15616" width="36.85546875" style="176"/>
    <col min="15617" max="15617" width="18.5703125" style="176" customWidth="1"/>
    <col min="15618" max="15626" width="31.42578125" style="176" customWidth="1"/>
    <col min="15627" max="15643" width="36.85546875" style="176" customWidth="1"/>
    <col min="15644" max="15644" width="37" style="176" customWidth="1"/>
    <col min="15645" max="15660" width="36.85546875" style="176" customWidth="1"/>
    <col min="15661" max="15661" width="37.140625" style="176" customWidth="1"/>
    <col min="15662" max="15663" width="36.85546875" style="176" customWidth="1"/>
    <col min="15664" max="15664" width="36.5703125" style="176" customWidth="1"/>
    <col min="15665" max="15666" width="36.85546875" style="176" customWidth="1"/>
    <col min="15667" max="15667" width="36.5703125" style="176" customWidth="1"/>
    <col min="15668" max="15668" width="37" style="176" customWidth="1"/>
    <col min="15669" max="15687" width="36.85546875" style="176" customWidth="1"/>
    <col min="15688" max="15688" width="37" style="176" customWidth="1"/>
    <col min="15689" max="15706" width="36.85546875" style="176" customWidth="1"/>
    <col min="15707" max="15707" width="36.5703125" style="176" customWidth="1"/>
    <col min="15708" max="15720" width="36.85546875" style="176" customWidth="1"/>
    <col min="15721" max="15721" width="36.5703125" style="176" customWidth="1"/>
    <col min="15722" max="15724" width="36.85546875" style="176" customWidth="1"/>
    <col min="15725" max="15725" width="36.5703125" style="176" customWidth="1"/>
    <col min="15726" max="15733" width="36.85546875" style="176" customWidth="1"/>
    <col min="15734" max="15734" width="36.5703125" style="176" customWidth="1"/>
    <col min="15735" max="15872" width="36.85546875" style="176"/>
    <col min="15873" max="15873" width="18.5703125" style="176" customWidth="1"/>
    <col min="15874" max="15882" width="31.42578125" style="176" customWidth="1"/>
    <col min="15883" max="15899" width="36.85546875" style="176" customWidth="1"/>
    <col min="15900" max="15900" width="37" style="176" customWidth="1"/>
    <col min="15901" max="15916" width="36.85546875" style="176" customWidth="1"/>
    <col min="15917" max="15917" width="37.140625" style="176" customWidth="1"/>
    <col min="15918" max="15919" width="36.85546875" style="176" customWidth="1"/>
    <col min="15920" max="15920" width="36.5703125" style="176" customWidth="1"/>
    <col min="15921" max="15922" width="36.85546875" style="176" customWidth="1"/>
    <col min="15923" max="15923" width="36.5703125" style="176" customWidth="1"/>
    <col min="15924" max="15924" width="37" style="176" customWidth="1"/>
    <col min="15925" max="15943" width="36.85546875" style="176" customWidth="1"/>
    <col min="15944" max="15944" width="37" style="176" customWidth="1"/>
    <col min="15945" max="15962" width="36.85546875" style="176" customWidth="1"/>
    <col min="15963" max="15963" width="36.5703125" style="176" customWidth="1"/>
    <col min="15964" max="15976" width="36.85546875" style="176" customWidth="1"/>
    <col min="15977" max="15977" width="36.5703125" style="176" customWidth="1"/>
    <col min="15978" max="15980" width="36.85546875" style="176" customWidth="1"/>
    <col min="15981" max="15981" width="36.5703125" style="176" customWidth="1"/>
    <col min="15982" max="15989" width="36.85546875" style="176" customWidth="1"/>
    <col min="15990" max="15990" width="36.5703125" style="176" customWidth="1"/>
    <col min="15991" max="16128" width="36.85546875" style="176"/>
    <col min="16129" max="16129" width="18.5703125" style="176" customWidth="1"/>
    <col min="16130" max="16138" width="31.42578125" style="176" customWidth="1"/>
    <col min="16139" max="16155" width="36.85546875" style="176" customWidth="1"/>
    <col min="16156" max="16156" width="37" style="176" customWidth="1"/>
    <col min="16157" max="16172" width="36.85546875" style="176" customWidth="1"/>
    <col min="16173" max="16173" width="37.140625" style="176" customWidth="1"/>
    <col min="16174" max="16175" width="36.85546875" style="176" customWidth="1"/>
    <col min="16176" max="16176" width="36.5703125" style="176" customWidth="1"/>
    <col min="16177" max="16178" width="36.85546875" style="176" customWidth="1"/>
    <col min="16179" max="16179" width="36.5703125" style="176" customWidth="1"/>
    <col min="16180" max="16180" width="37" style="176" customWidth="1"/>
    <col min="16181" max="16199" width="36.85546875" style="176" customWidth="1"/>
    <col min="16200" max="16200" width="37" style="176" customWidth="1"/>
    <col min="16201" max="16218" width="36.85546875" style="176" customWidth="1"/>
    <col min="16219" max="16219" width="36.5703125" style="176" customWidth="1"/>
    <col min="16220" max="16232" width="36.85546875" style="176" customWidth="1"/>
    <col min="16233" max="16233" width="36.5703125" style="176" customWidth="1"/>
    <col min="16234" max="16236" width="36.85546875" style="176" customWidth="1"/>
    <col min="16237" max="16237" width="36.5703125" style="176" customWidth="1"/>
    <col min="16238" max="16245" width="36.85546875" style="176" customWidth="1"/>
    <col min="16246" max="16246" width="36.5703125" style="176" customWidth="1"/>
    <col min="16247" max="16384" width="36.85546875" style="176"/>
  </cols>
  <sheetData>
    <row r="1" spans="1:245" s="121" customFormat="1" ht="12.75" customHeight="1" x14ac:dyDescent="0.25">
      <c r="A1" s="117" t="s">
        <v>116</v>
      </c>
      <c r="B1" s="118"/>
      <c r="C1" s="119"/>
      <c r="D1" s="119"/>
      <c r="E1" s="119"/>
      <c r="F1" s="119"/>
      <c r="G1" s="119"/>
      <c r="H1" s="119"/>
      <c r="I1" s="119"/>
      <c r="J1" s="119"/>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245" s="125" customFormat="1" ht="12.75" customHeight="1" x14ac:dyDescent="0.25">
      <c r="A2" s="122" t="s">
        <v>117</v>
      </c>
      <c r="B2" s="123">
        <v>1</v>
      </c>
      <c r="C2" s="123">
        <v>2</v>
      </c>
      <c r="D2" s="123">
        <v>3</v>
      </c>
      <c r="E2" s="123">
        <v>4</v>
      </c>
      <c r="F2" s="123">
        <v>5</v>
      </c>
      <c r="G2" s="123">
        <v>6</v>
      </c>
      <c r="H2" s="123">
        <v>7</v>
      </c>
      <c r="I2" s="123">
        <v>8</v>
      </c>
      <c r="J2" s="123">
        <v>9</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4"/>
      <c r="AK2" s="124" t="str">
        <f t="shared" ref="AK2:CV2" si="0">IF(AK3="","",AJ2+1)</f>
        <v/>
      </c>
      <c r="AL2" s="124" t="str">
        <f t="shared" si="0"/>
        <v/>
      </c>
      <c r="AM2" s="124" t="str">
        <f t="shared" si="0"/>
        <v/>
      </c>
      <c r="AN2" s="124" t="str">
        <f t="shared" si="0"/>
        <v/>
      </c>
      <c r="AO2" s="124" t="str">
        <f t="shared" si="0"/>
        <v/>
      </c>
      <c r="AP2" s="124" t="str">
        <f t="shared" si="0"/>
        <v/>
      </c>
      <c r="AQ2" s="124" t="str">
        <f t="shared" si="0"/>
        <v/>
      </c>
      <c r="AR2" s="124" t="str">
        <f t="shared" si="0"/>
        <v/>
      </c>
      <c r="AS2" s="124" t="str">
        <f t="shared" si="0"/>
        <v/>
      </c>
      <c r="AT2" s="124" t="str">
        <f t="shared" si="0"/>
        <v/>
      </c>
      <c r="AU2" s="124" t="str">
        <f t="shared" si="0"/>
        <v/>
      </c>
      <c r="AV2" s="124" t="str">
        <f t="shared" si="0"/>
        <v/>
      </c>
      <c r="AW2" s="124" t="str">
        <f t="shared" si="0"/>
        <v/>
      </c>
      <c r="AX2" s="124" t="str">
        <f t="shared" si="0"/>
        <v/>
      </c>
      <c r="AY2" s="124" t="str">
        <f t="shared" si="0"/>
        <v/>
      </c>
      <c r="AZ2" s="124" t="str">
        <f t="shared" si="0"/>
        <v/>
      </c>
      <c r="BA2" s="124" t="str">
        <f t="shared" si="0"/>
        <v/>
      </c>
      <c r="BB2" s="124" t="str">
        <f t="shared" si="0"/>
        <v/>
      </c>
      <c r="BC2" s="124" t="str">
        <f t="shared" si="0"/>
        <v/>
      </c>
      <c r="BD2" s="124" t="str">
        <f t="shared" si="0"/>
        <v/>
      </c>
      <c r="BE2" s="124" t="str">
        <f t="shared" si="0"/>
        <v/>
      </c>
      <c r="BF2" s="124" t="str">
        <f t="shared" si="0"/>
        <v/>
      </c>
      <c r="BG2" s="124" t="str">
        <f t="shared" si="0"/>
        <v/>
      </c>
      <c r="BH2" s="124" t="str">
        <f t="shared" si="0"/>
        <v/>
      </c>
      <c r="BI2" s="124" t="str">
        <f t="shared" si="0"/>
        <v/>
      </c>
      <c r="BJ2" s="124" t="str">
        <f t="shared" si="0"/>
        <v/>
      </c>
      <c r="BK2" s="124" t="str">
        <f t="shared" si="0"/>
        <v/>
      </c>
      <c r="BL2" s="124" t="str">
        <f t="shared" si="0"/>
        <v/>
      </c>
      <c r="BM2" s="124" t="str">
        <f t="shared" si="0"/>
        <v/>
      </c>
      <c r="BN2" s="124" t="str">
        <f t="shared" si="0"/>
        <v/>
      </c>
      <c r="BO2" s="124" t="str">
        <f t="shared" si="0"/>
        <v/>
      </c>
      <c r="BP2" s="124" t="str">
        <f t="shared" si="0"/>
        <v/>
      </c>
      <c r="BQ2" s="124" t="str">
        <f t="shared" si="0"/>
        <v/>
      </c>
      <c r="BR2" s="124" t="str">
        <f t="shared" si="0"/>
        <v/>
      </c>
      <c r="BS2" s="124" t="str">
        <f t="shared" si="0"/>
        <v/>
      </c>
      <c r="BT2" s="124" t="str">
        <f t="shared" si="0"/>
        <v/>
      </c>
      <c r="BU2" s="124" t="str">
        <f t="shared" si="0"/>
        <v/>
      </c>
      <c r="BV2" s="124" t="str">
        <f t="shared" si="0"/>
        <v/>
      </c>
      <c r="BW2" s="124" t="str">
        <f t="shared" si="0"/>
        <v/>
      </c>
      <c r="BX2" s="124" t="str">
        <f t="shared" si="0"/>
        <v/>
      </c>
      <c r="BY2" s="124" t="str">
        <f t="shared" si="0"/>
        <v/>
      </c>
      <c r="BZ2" s="124" t="str">
        <f t="shared" si="0"/>
        <v/>
      </c>
      <c r="CA2" s="124" t="str">
        <f t="shared" si="0"/>
        <v/>
      </c>
      <c r="CB2" s="124" t="str">
        <f t="shared" si="0"/>
        <v/>
      </c>
      <c r="CC2" s="124" t="str">
        <f t="shared" si="0"/>
        <v/>
      </c>
      <c r="CD2" s="124" t="str">
        <f t="shared" si="0"/>
        <v/>
      </c>
      <c r="CE2" s="124" t="str">
        <f t="shared" si="0"/>
        <v/>
      </c>
      <c r="CF2" s="124" t="str">
        <f t="shared" si="0"/>
        <v/>
      </c>
      <c r="CG2" s="124" t="str">
        <f t="shared" si="0"/>
        <v/>
      </c>
      <c r="CH2" s="124" t="str">
        <f t="shared" si="0"/>
        <v/>
      </c>
      <c r="CI2" s="124" t="str">
        <f t="shared" si="0"/>
        <v/>
      </c>
      <c r="CJ2" s="124" t="str">
        <f t="shared" si="0"/>
        <v/>
      </c>
      <c r="CK2" s="124" t="str">
        <f t="shared" si="0"/>
        <v/>
      </c>
      <c r="CL2" s="124" t="str">
        <f t="shared" si="0"/>
        <v/>
      </c>
      <c r="CM2" s="124" t="str">
        <f t="shared" si="0"/>
        <v/>
      </c>
      <c r="CN2" s="124" t="str">
        <f t="shared" si="0"/>
        <v/>
      </c>
      <c r="CO2" s="124" t="str">
        <f t="shared" si="0"/>
        <v/>
      </c>
      <c r="CP2" s="124" t="str">
        <f t="shared" si="0"/>
        <v/>
      </c>
      <c r="CQ2" s="124" t="str">
        <f t="shared" si="0"/>
        <v/>
      </c>
      <c r="CR2" s="124" t="str">
        <f t="shared" si="0"/>
        <v/>
      </c>
      <c r="CS2" s="124" t="str">
        <f t="shared" si="0"/>
        <v/>
      </c>
      <c r="CT2" s="124" t="str">
        <f t="shared" si="0"/>
        <v/>
      </c>
      <c r="CU2" s="124" t="str">
        <f t="shared" si="0"/>
        <v/>
      </c>
      <c r="CV2" s="124" t="str">
        <f t="shared" si="0"/>
        <v/>
      </c>
      <c r="CW2" s="124" t="str">
        <f t="shared" ref="CW2:FH2" si="1">IF(CW3="","",CV2+1)</f>
        <v/>
      </c>
      <c r="CX2" s="124" t="str">
        <f t="shared" si="1"/>
        <v/>
      </c>
      <c r="CY2" s="124" t="str">
        <f t="shared" si="1"/>
        <v/>
      </c>
      <c r="CZ2" s="124" t="str">
        <f t="shared" si="1"/>
        <v/>
      </c>
      <c r="DA2" s="124" t="str">
        <f t="shared" si="1"/>
        <v/>
      </c>
      <c r="DB2" s="124" t="str">
        <f t="shared" si="1"/>
        <v/>
      </c>
      <c r="DC2" s="124" t="str">
        <f t="shared" si="1"/>
        <v/>
      </c>
      <c r="DD2" s="124" t="str">
        <f t="shared" si="1"/>
        <v/>
      </c>
      <c r="DE2" s="124" t="str">
        <f t="shared" si="1"/>
        <v/>
      </c>
      <c r="DF2" s="124" t="str">
        <f t="shared" si="1"/>
        <v/>
      </c>
      <c r="DG2" s="124" t="str">
        <f t="shared" si="1"/>
        <v/>
      </c>
      <c r="DH2" s="124" t="str">
        <f t="shared" si="1"/>
        <v/>
      </c>
      <c r="DI2" s="124" t="str">
        <f t="shared" si="1"/>
        <v/>
      </c>
      <c r="DJ2" s="124" t="str">
        <f t="shared" si="1"/>
        <v/>
      </c>
      <c r="DK2" s="124" t="str">
        <f t="shared" si="1"/>
        <v/>
      </c>
      <c r="DL2" s="124" t="str">
        <f t="shared" si="1"/>
        <v/>
      </c>
      <c r="DM2" s="124" t="str">
        <f t="shared" si="1"/>
        <v/>
      </c>
      <c r="DN2" s="124" t="str">
        <f t="shared" si="1"/>
        <v/>
      </c>
      <c r="DO2" s="124" t="str">
        <f t="shared" si="1"/>
        <v/>
      </c>
      <c r="DP2" s="124" t="str">
        <f t="shared" si="1"/>
        <v/>
      </c>
      <c r="DQ2" s="124" t="str">
        <f t="shared" si="1"/>
        <v/>
      </c>
      <c r="DR2" s="124" t="str">
        <f t="shared" si="1"/>
        <v/>
      </c>
      <c r="DS2" s="124" t="str">
        <f t="shared" si="1"/>
        <v/>
      </c>
      <c r="DT2" s="124" t="str">
        <f t="shared" si="1"/>
        <v/>
      </c>
      <c r="DU2" s="124" t="str">
        <f t="shared" si="1"/>
        <v/>
      </c>
      <c r="DV2" s="124" t="str">
        <f t="shared" si="1"/>
        <v/>
      </c>
      <c r="DW2" s="124" t="str">
        <f t="shared" si="1"/>
        <v/>
      </c>
      <c r="DX2" s="124" t="str">
        <f t="shared" si="1"/>
        <v/>
      </c>
      <c r="DY2" s="124" t="str">
        <f t="shared" si="1"/>
        <v/>
      </c>
      <c r="DZ2" s="124" t="str">
        <f t="shared" si="1"/>
        <v/>
      </c>
      <c r="EA2" s="124" t="str">
        <f t="shared" si="1"/>
        <v/>
      </c>
      <c r="EB2" s="124" t="str">
        <f t="shared" si="1"/>
        <v/>
      </c>
      <c r="EC2" s="124" t="str">
        <f t="shared" si="1"/>
        <v/>
      </c>
      <c r="ED2" s="124" t="str">
        <f t="shared" si="1"/>
        <v/>
      </c>
      <c r="EE2" s="124" t="str">
        <f t="shared" si="1"/>
        <v/>
      </c>
      <c r="EF2" s="124" t="str">
        <f t="shared" si="1"/>
        <v/>
      </c>
      <c r="EG2" s="124" t="str">
        <f t="shared" si="1"/>
        <v/>
      </c>
      <c r="EH2" s="124" t="str">
        <f t="shared" si="1"/>
        <v/>
      </c>
      <c r="EI2" s="124" t="str">
        <f t="shared" si="1"/>
        <v/>
      </c>
      <c r="EJ2" s="124" t="str">
        <f t="shared" si="1"/>
        <v/>
      </c>
      <c r="EK2" s="124" t="str">
        <f t="shared" si="1"/>
        <v/>
      </c>
      <c r="EL2" s="124" t="str">
        <f t="shared" si="1"/>
        <v/>
      </c>
      <c r="EM2" s="124" t="str">
        <f t="shared" si="1"/>
        <v/>
      </c>
      <c r="EN2" s="124" t="str">
        <f t="shared" si="1"/>
        <v/>
      </c>
      <c r="EO2" s="124" t="str">
        <f t="shared" si="1"/>
        <v/>
      </c>
      <c r="EP2" s="124" t="str">
        <f t="shared" si="1"/>
        <v/>
      </c>
      <c r="EQ2" s="124" t="str">
        <f t="shared" si="1"/>
        <v/>
      </c>
      <c r="ER2" s="124" t="str">
        <f t="shared" si="1"/>
        <v/>
      </c>
      <c r="ES2" s="124" t="str">
        <f t="shared" si="1"/>
        <v/>
      </c>
      <c r="ET2" s="124" t="str">
        <f t="shared" si="1"/>
        <v/>
      </c>
      <c r="EU2" s="124" t="str">
        <f t="shared" si="1"/>
        <v/>
      </c>
      <c r="EV2" s="124" t="str">
        <f t="shared" si="1"/>
        <v/>
      </c>
      <c r="EW2" s="124" t="str">
        <f t="shared" si="1"/>
        <v/>
      </c>
      <c r="EX2" s="124" t="str">
        <f t="shared" si="1"/>
        <v/>
      </c>
      <c r="EY2" s="124" t="str">
        <f t="shared" si="1"/>
        <v/>
      </c>
      <c r="EZ2" s="124" t="str">
        <f t="shared" si="1"/>
        <v/>
      </c>
      <c r="FA2" s="124" t="str">
        <f t="shared" si="1"/>
        <v/>
      </c>
      <c r="FB2" s="124" t="str">
        <f t="shared" si="1"/>
        <v/>
      </c>
      <c r="FC2" s="124" t="str">
        <f t="shared" si="1"/>
        <v/>
      </c>
      <c r="FD2" s="124" t="str">
        <f t="shared" si="1"/>
        <v/>
      </c>
      <c r="FE2" s="124" t="str">
        <f t="shared" si="1"/>
        <v/>
      </c>
      <c r="FF2" s="124" t="str">
        <f t="shared" si="1"/>
        <v/>
      </c>
      <c r="FG2" s="124" t="str">
        <f t="shared" si="1"/>
        <v/>
      </c>
      <c r="FH2" s="124" t="str">
        <f t="shared" si="1"/>
        <v/>
      </c>
      <c r="FI2" s="124" t="str">
        <f t="shared" ref="FI2:HT2" si="2">IF(FI3="","",FH2+1)</f>
        <v/>
      </c>
      <c r="FJ2" s="124" t="str">
        <f t="shared" si="2"/>
        <v/>
      </c>
      <c r="FK2" s="124" t="str">
        <f t="shared" si="2"/>
        <v/>
      </c>
      <c r="FL2" s="124" t="str">
        <f t="shared" si="2"/>
        <v/>
      </c>
      <c r="FM2" s="124" t="str">
        <f t="shared" si="2"/>
        <v/>
      </c>
      <c r="FN2" s="124" t="str">
        <f t="shared" si="2"/>
        <v/>
      </c>
      <c r="FO2" s="124" t="str">
        <f t="shared" si="2"/>
        <v/>
      </c>
      <c r="FP2" s="124" t="str">
        <f t="shared" si="2"/>
        <v/>
      </c>
      <c r="FQ2" s="124" t="str">
        <f t="shared" si="2"/>
        <v/>
      </c>
      <c r="FR2" s="124" t="str">
        <f t="shared" si="2"/>
        <v/>
      </c>
      <c r="FS2" s="124" t="str">
        <f t="shared" si="2"/>
        <v/>
      </c>
      <c r="FT2" s="124" t="str">
        <f t="shared" si="2"/>
        <v/>
      </c>
      <c r="FU2" s="124" t="str">
        <f t="shared" si="2"/>
        <v/>
      </c>
      <c r="FV2" s="124" t="str">
        <f t="shared" si="2"/>
        <v/>
      </c>
      <c r="FW2" s="124" t="str">
        <f t="shared" si="2"/>
        <v/>
      </c>
      <c r="FX2" s="124" t="str">
        <f t="shared" si="2"/>
        <v/>
      </c>
      <c r="FY2" s="124" t="str">
        <f t="shared" si="2"/>
        <v/>
      </c>
      <c r="FZ2" s="124" t="str">
        <f t="shared" si="2"/>
        <v/>
      </c>
      <c r="GA2" s="124" t="str">
        <f t="shared" si="2"/>
        <v/>
      </c>
      <c r="GB2" s="124" t="str">
        <f t="shared" si="2"/>
        <v/>
      </c>
      <c r="GC2" s="124" t="str">
        <f t="shared" si="2"/>
        <v/>
      </c>
      <c r="GD2" s="124" t="str">
        <f t="shared" si="2"/>
        <v/>
      </c>
      <c r="GE2" s="124" t="str">
        <f t="shared" si="2"/>
        <v/>
      </c>
      <c r="GF2" s="124" t="str">
        <f t="shared" si="2"/>
        <v/>
      </c>
      <c r="GG2" s="124" t="str">
        <f t="shared" si="2"/>
        <v/>
      </c>
      <c r="GH2" s="124" t="str">
        <f t="shared" si="2"/>
        <v/>
      </c>
      <c r="GI2" s="124" t="str">
        <f t="shared" si="2"/>
        <v/>
      </c>
      <c r="GJ2" s="124" t="str">
        <f t="shared" si="2"/>
        <v/>
      </c>
      <c r="GK2" s="124" t="str">
        <f t="shared" si="2"/>
        <v/>
      </c>
      <c r="GL2" s="124" t="str">
        <f t="shared" si="2"/>
        <v/>
      </c>
      <c r="GM2" s="124" t="str">
        <f t="shared" si="2"/>
        <v/>
      </c>
      <c r="GN2" s="124" t="str">
        <f t="shared" si="2"/>
        <v/>
      </c>
      <c r="GO2" s="124" t="str">
        <f t="shared" si="2"/>
        <v/>
      </c>
      <c r="GP2" s="124" t="str">
        <f t="shared" si="2"/>
        <v/>
      </c>
      <c r="GQ2" s="124" t="str">
        <f t="shared" si="2"/>
        <v/>
      </c>
      <c r="GR2" s="124" t="str">
        <f t="shared" si="2"/>
        <v/>
      </c>
      <c r="GS2" s="124" t="str">
        <f t="shared" si="2"/>
        <v/>
      </c>
      <c r="GT2" s="124" t="str">
        <f t="shared" si="2"/>
        <v/>
      </c>
      <c r="GU2" s="124" t="str">
        <f t="shared" si="2"/>
        <v/>
      </c>
      <c r="GV2" s="124" t="str">
        <f t="shared" si="2"/>
        <v/>
      </c>
      <c r="GW2" s="124" t="str">
        <f t="shared" si="2"/>
        <v/>
      </c>
      <c r="GX2" s="124" t="str">
        <f t="shared" si="2"/>
        <v/>
      </c>
      <c r="GY2" s="124" t="str">
        <f t="shared" si="2"/>
        <v/>
      </c>
      <c r="GZ2" s="124" t="str">
        <f t="shared" si="2"/>
        <v/>
      </c>
      <c r="HA2" s="124" t="str">
        <f t="shared" si="2"/>
        <v/>
      </c>
      <c r="HB2" s="124" t="str">
        <f t="shared" si="2"/>
        <v/>
      </c>
      <c r="HC2" s="124" t="str">
        <f t="shared" si="2"/>
        <v/>
      </c>
      <c r="HD2" s="124" t="str">
        <f t="shared" si="2"/>
        <v/>
      </c>
      <c r="HE2" s="124" t="str">
        <f t="shared" si="2"/>
        <v/>
      </c>
      <c r="HF2" s="124" t="str">
        <f t="shared" si="2"/>
        <v/>
      </c>
      <c r="HG2" s="124" t="str">
        <f t="shared" si="2"/>
        <v/>
      </c>
      <c r="HH2" s="124" t="str">
        <f t="shared" si="2"/>
        <v/>
      </c>
      <c r="HI2" s="124" t="str">
        <f t="shared" si="2"/>
        <v/>
      </c>
      <c r="HJ2" s="124" t="str">
        <f t="shared" si="2"/>
        <v/>
      </c>
      <c r="HK2" s="124" t="str">
        <f t="shared" si="2"/>
        <v/>
      </c>
      <c r="HL2" s="124" t="str">
        <f t="shared" si="2"/>
        <v/>
      </c>
      <c r="HM2" s="124" t="str">
        <f t="shared" si="2"/>
        <v/>
      </c>
      <c r="HN2" s="124" t="str">
        <f t="shared" si="2"/>
        <v/>
      </c>
      <c r="HO2" s="124" t="str">
        <f t="shared" si="2"/>
        <v/>
      </c>
      <c r="HP2" s="124" t="str">
        <f t="shared" si="2"/>
        <v/>
      </c>
      <c r="HQ2" s="124" t="str">
        <f t="shared" si="2"/>
        <v/>
      </c>
      <c r="HR2" s="124" t="str">
        <f t="shared" si="2"/>
        <v/>
      </c>
      <c r="HS2" s="124" t="str">
        <f t="shared" si="2"/>
        <v/>
      </c>
      <c r="HT2" s="124" t="str">
        <f t="shared" si="2"/>
        <v/>
      </c>
      <c r="HU2" s="124" t="str">
        <f t="shared" ref="HU2:IK2" si="3">IF(HU3="","",HT2+1)</f>
        <v/>
      </c>
      <c r="HV2" s="124" t="str">
        <f t="shared" si="3"/>
        <v/>
      </c>
      <c r="HW2" s="124" t="str">
        <f t="shared" si="3"/>
        <v/>
      </c>
      <c r="HX2" s="124" t="str">
        <f t="shared" si="3"/>
        <v/>
      </c>
      <c r="HY2" s="124" t="str">
        <f t="shared" si="3"/>
        <v/>
      </c>
      <c r="HZ2" s="124" t="str">
        <f t="shared" si="3"/>
        <v/>
      </c>
      <c r="IA2" s="124" t="str">
        <f t="shared" si="3"/>
        <v/>
      </c>
      <c r="IB2" s="124" t="str">
        <f t="shared" si="3"/>
        <v/>
      </c>
      <c r="IC2" s="124" t="str">
        <f t="shared" si="3"/>
        <v/>
      </c>
      <c r="ID2" s="124" t="str">
        <f t="shared" si="3"/>
        <v/>
      </c>
      <c r="IE2" s="124" t="str">
        <f t="shared" si="3"/>
        <v/>
      </c>
      <c r="IF2" s="124" t="str">
        <f t="shared" si="3"/>
        <v/>
      </c>
      <c r="IG2" s="124" t="str">
        <f t="shared" si="3"/>
        <v/>
      </c>
      <c r="IH2" s="124" t="str">
        <f t="shared" si="3"/>
        <v/>
      </c>
      <c r="II2" s="124" t="str">
        <f t="shared" si="3"/>
        <v/>
      </c>
      <c r="IJ2" s="124" t="str">
        <f t="shared" si="3"/>
        <v/>
      </c>
      <c r="IK2" s="124" t="str">
        <f t="shared" si="3"/>
        <v/>
      </c>
    </row>
    <row r="3" spans="1:245" s="130" customFormat="1" x14ac:dyDescent="0.2">
      <c r="A3" s="126" t="s">
        <v>118</v>
      </c>
      <c r="B3" s="127" t="s">
        <v>149</v>
      </c>
      <c r="C3" s="127" t="s">
        <v>149</v>
      </c>
      <c r="D3" s="128"/>
      <c r="E3" s="128"/>
      <c r="F3" s="129"/>
      <c r="G3" s="127"/>
      <c r="H3" s="127"/>
      <c r="I3" s="127"/>
      <c r="J3" s="127"/>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row>
    <row r="4" spans="1:245" s="130" customFormat="1" ht="63.75" x14ac:dyDescent="0.2">
      <c r="A4" s="126" t="s">
        <v>119</v>
      </c>
      <c r="B4" s="127" t="s">
        <v>416</v>
      </c>
      <c r="C4" s="127" t="s">
        <v>422</v>
      </c>
      <c r="D4" s="127"/>
      <c r="E4" s="127"/>
      <c r="F4" s="129"/>
      <c r="G4" s="127"/>
      <c r="H4" s="127"/>
      <c r="I4" s="127"/>
      <c r="J4" s="127"/>
      <c r="K4" s="128"/>
      <c r="L4" s="127"/>
      <c r="M4" s="127"/>
      <c r="N4" s="127"/>
      <c r="O4" s="128"/>
      <c r="P4" s="128"/>
      <c r="Q4" s="127"/>
      <c r="R4" s="127"/>
      <c r="S4" s="127"/>
      <c r="T4" s="127"/>
      <c r="U4" s="127"/>
      <c r="V4" s="127"/>
      <c r="W4" s="127"/>
      <c r="X4" s="132"/>
      <c r="Y4" s="127"/>
      <c r="Z4" s="128"/>
      <c r="AA4" s="127"/>
      <c r="AB4" s="127"/>
      <c r="AC4" s="128"/>
      <c r="AD4" s="128"/>
      <c r="AE4" s="128"/>
      <c r="AF4" s="128"/>
      <c r="AG4" s="128"/>
      <c r="AH4" s="128"/>
      <c r="AI4" s="128"/>
      <c r="AQ4" s="133"/>
      <c r="AR4" s="133"/>
      <c r="AS4" s="133"/>
      <c r="AT4" s="133"/>
      <c r="AU4" s="133"/>
      <c r="AV4" s="133"/>
      <c r="AW4" s="133"/>
      <c r="GA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row>
    <row r="5" spans="1:245" s="138" customFormat="1" ht="25.5" x14ac:dyDescent="0.2">
      <c r="A5" s="134" t="s">
        <v>120</v>
      </c>
      <c r="B5" s="135" t="s">
        <v>417</v>
      </c>
      <c r="C5" s="135" t="s">
        <v>421</v>
      </c>
      <c r="D5" s="135"/>
      <c r="E5" s="136"/>
      <c r="F5" s="137"/>
      <c r="G5" s="135"/>
      <c r="H5" s="135"/>
      <c r="I5" s="135"/>
      <c r="J5" s="135"/>
      <c r="K5" s="135"/>
      <c r="L5" s="136"/>
      <c r="M5" s="135"/>
      <c r="N5" s="136"/>
      <c r="O5" s="136"/>
      <c r="P5" s="136"/>
      <c r="Q5" s="135"/>
      <c r="R5" s="136"/>
      <c r="S5" s="135"/>
      <c r="T5" s="136"/>
      <c r="U5" s="135"/>
      <c r="V5" s="136"/>
      <c r="W5" s="135"/>
      <c r="X5" s="136"/>
      <c r="Y5" s="135"/>
      <c r="Z5" s="135"/>
      <c r="AA5" s="136"/>
      <c r="AB5" s="136"/>
      <c r="AC5" s="136"/>
      <c r="AD5" s="136"/>
      <c r="AE5" s="136"/>
      <c r="AF5" s="136"/>
      <c r="AG5" s="136"/>
      <c r="AH5" s="136"/>
      <c r="AI5" s="136"/>
      <c r="DO5" s="139"/>
      <c r="GC5" s="140"/>
      <c r="GD5" s="140"/>
      <c r="GE5" s="140"/>
      <c r="GF5" s="140"/>
      <c r="GG5" s="140"/>
      <c r="GH5" s="140"/>
      <c r="GI5" s="140"/>
      <c r="GJ5" s="140"/>
      <c r="GK5" s="140"/>
      <c r="GL5" s="140"/>
      <c r="GM5" s="140"/>
      <c r="GN5" s="140"/>
      <c r="GO5" s="140"/>
      <c r="GP5" s="140"/>
      <c r="GQ5" s="140"/>
      <c r="GR5" s="140"/>
      <c r="GS5" s="140"/>
      <c r="GT5" s="140"/>
      <c r="GU5" s="140"/>
      <c r="GV5" s="140"/>
      <c r="GW5" s="141"/>
      <c r="GX5" s="140"/>
      <c r="GY5" s="140"/>
      <c r="GZ5" s="140"/>
      <c r="HA5" s="140"/>
      <c r="HB5" s="140"/>
    </row>
    <row r="6" spans="1:245" s="138" customFormat="1" x14ac:dyDescent="0.2">
      <c r="A6" s="134" t="s">
        <v>121</v>
      </c>
      <c r="B6" s="135"/>
      <c r="C6" s="135"/>
      <c r="D6" s="136"/>
      <c r="E6" s="136"/>
      <c r="F6" s="137"/>
      <c r="G6" s="135"/>
      <c r="H6" s="135"/>
      <c r="I6" s="135"/>
      <c r="J6" s="135"/>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row>
    <row r="7" spans="1:245" s="145" customFormat="1" x14ac:dyDescent="0.2">
      <c r="A7" s="126" t="s">
        <v>122</v>
      </c>
      <c r="B7" s="142" t="s">
        <v>418</v>
      </c>
      <c r="C7" s="142" t="s">
        <v>423</v>
      </c>
      <c r="D7" s="142"/>
      <c r="E7" s="143"/>
      <c r="F7" s="144"/>
      <c r="G7" s="142"/>
      <c r="H7" s="142"/>
      <c r="I7" s="142"/>
      <c r="J7" s="142"/>
      <c r="K7" s="143"/>
      <c r="L7" s="143"/>
      <c r="M7" s="142"/>
      <c r="N7" s="143"/>
      <c r="O7" s="143"/>
      <c r="P7" s="143"/>
      <c r="Q7" s="142"/>
      <c r="R7" s="143"/>
      <c r="S7" s="142"/>
      <c r="T7" s="143"/>
      <c r="U7" s="143"/>
      <c r="V7" s="143"/>
      <c r="W7" s="143"/>
      <c r="X7" s="143"/>
      <c r="Y7" s="143"/>
      <c r="Z7" s="143"/>
      <c r="AA7" s="143"/>
      <c r="AB7" s="143"/>
      <c r="AC7" s="143"/>
      <c r="AD7" s="143"/>
      <c r="AE7" s="143"/>
      <c r="AF7" s="143"/>
      <c r="AG7" s="143"/>
      <c r="AH7" s="143"/>
      <c r="AI7" s="143"/>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row>
    <row r="8" spans="1:245" s="145" customFormat="1" x14ac:dyDescent="0.2">
      <c r="A8" s="126" t="s">
        <v>123</v>
      </c>
      <c r="B8" s="142"/>
      <c r="C8" s="142"/>
      <c r="D8" s="143"/>
      <c r="E8" s="143"/>
      <c r="F8" s="144"/>
      <c r="G8" s="142"/>
      <c r="H8" s="142"/>
      <c r="I8" s="142"/>
      <c r="J8" s="142"/>
      <c r="K8" s="143"/>
      <c r="L8" s="143"/>
      <c r="M8" s="143"/>
      <c r="N8" s="142"/>
      <c r="O8" s="143"/>
      <c r="P8" s="143"/>
      <c r="Q8" s="143"/>
      <c r="R8" s="143"/>
      <c r="S8" s="142"/>
      <c r="T8" s="143"/>
      <c r="U8" s="143"/>
      <c r="V8" s="143"/>
      <c r="W8" s="143"/>
      <c r="X8" s="143"/>
      <c r="Y8" s="143"/>
      <c r="Z8" s="143"/>
      <c r="AA8" s="143"/>
      <c r="AB8" s="143"/>
      <c r="AC8" s="143"/>
      <c r="AD8" s="143"/>
      <c r="AE8" s="143"/>
      <c r="AF8" s="143"/>
      <c r="AG8" s="143"/>
      <c r="AH8" s="143"/>
      <c r="AI8" s="143"/>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row>
    <row r="9" spans="1:245" s="138" customFormat="1" x14ac:dyDescent="0.2">
      <c r="A9" s="134" t="s">
        <v>124</v>
      </c>
      <c r="B9" s="135"/>
      <c r="C9" s="147"/>
      <c r="D9" s="147"/>
      <c r="E9" s="136"/>
      <c r="F9" s="137"/>
      <c r="G9" s="135"/>
      <c r="H9" s="135"/>
      <c r="I9" s="135"/>
      <c r="J9" s="135"/>
      <c r="K9" s="136"/>
      <c r="L9" s="135"/>
      <c r="M9" s="135"/>
      <c r="N9" s="136"/>
      <c r="O9" s="136"/>
      <c r="P9" s="136"/>
      <c r="Q9" s="147"/>
      <c r="R9" s="136"/>
      <c r="S9" s="135"/>
      <c r="T9" s="135"/>
      <c r="U9" s="135"/>
      <c r="V9" s="136"/>
      <c r="W9" s="136"/>
      <c r="X9" s="136"/>
      <c r="Y9" s="136"/>
      <c r="Z9" s="136"/>
      <c r="AA9" s="136"/>
      <c r="AB9" s="136"/>
      <c r="AC9" s="136"/>
      <c r="AD9" s="136"/>
      <c r="AE9" s="136"/>
      <c r="AF9" s="136"/>
      <c r="AG9" s="136"/>
      <c r="AH9" s="136"/>
      <c r="AI9" s="136"/>
      <c r="AY9" s="139"/>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row>
    <row r="10" spans="1:245" s="138" customFormat="1" x14ac:dyDescent="0.2">
      <c r="A10" s="134" t="s">
        <v>125</v>
      </c>
      <c r="B10" s="135"/>
      <c r="C10" s="135"/>
      <c r="D10" s="135"/>
      <c r="E10" s="136"/>
      <c r="F10" s="137"/>
      <c r="G10" s="135"/>
      <c r="H10" s="135"/>
      <c r="I10" s="135"/>
      <c r="J10" s="135"/>
      <c r="K10" s="136"/>
      <c r="L10" s="136"/>
      <c r="M10" s="136"/>
      <c r="N10" s="136"/>
      <c r="O10" s="136"/>
      <c r="P10" s="136"/>
      <c r="Q10" s="135"/>
      <c r="R10" s="136"/>
      <c r="S10" s="136"/>
      <c r="T10" s="136"/>
      <c r="U10" s="136"/>
      <c r="V10" s="136"/>
      <c r="W10" s="136"/>
      <c r="X10" s="136"/>
      <c r="Y10" s="136"/>
      <c r="Z10" s="136"/>
      <c r="AA10" s="136"/>
      <c r="AB10" s="136"/>
      <c r="AC10" s="136"/>
      <c r="AD10" s="136"/>
      <c r="AE10" s="136"/>
      <c r="AF10" s="136"/>
      <c r="AG10" s="136"/>
      <c r="AH10" s="136"/>
      <c r="AI10" s="136"/>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row>
    <row r="11" spans="1:245" s="145" customFormat="1" x14ac:dyDescent="0.2">
      <c r="A11" s="126" t="s">
        <v>126</v>
      </c>
      <c r="B11" s="142"/>
      <c r="C11" s="142"/>
      <c r="D11" s="143"/>
      <c r="E11" s="143"/>
      <c r="F11" s="144"/>
      <c r="G11" s="142"/>
      <c r="H11" s="142"/>
      <c r="I11" s="142"/>
      <c r="J11" s="142"/>
      <c r="K11" s="143"/>
      <c r="L11" s="143"/>
      <c r="M11" s="143"/>
      <c r="N11" s="143"/>
      <c r="O11" s="143"/>
      <c r="P11" s="143"/>
      <c r="Q11" s="143"/>
      <c r="R11" s="143"/>
      <c r="S11" s="142"/>
      <c r="T11" s="143"/>
      <c r="U11" s="143"/>
      <c r="V11" s="143"/>
      <c r="W11" s="143"/>
      <c r="X11" s="142"/>
      <c r="Y11" s="143"/>
      <c r="Z11" s="143"/>
      <c r="AA11" s="143"/>
      <c r="AB11" s="143"/>
      <c r="AC11" s="143"/>
      <c r="AD11" s="143"/>
      <c r="AE11" s="143"/>
      <c r="AF11" s="143"/>
      <c r="AG11" s="143"/>
      <c r="AH11" s="143"/>
      <c r="AI11" s="143"/>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row>
    <row r="12" spans="1:245" s="145" customFormat="1" ht="25.5" x14ac:dyDescent="0.2">
      <c r="A12" s="126" t="s">
        <v>127</v>
      </c>
      <c r="B12" s="142"/>
      <c r="C12" s="142"/>
      <c r="D12" s="143"/>
      <c r="E12" s="143"/>
      <c r="F12" s="144"/>
      <c r="G12" s="142"/>
      <c r="H12" s="142"/>
      <c r="I12" s="142"/>
      <c r="J12" s="142"/>
      <c r="K12" s="143"/>
      <c r="L12" s="143"/>
      <c r="M12" s="143"/>
      <c r="N12" s="143"/>
      <c r="O12" s="143"/>
      <c r="P12" s="143"/>
      <c r="Q12" s="143"/>
      <c r="R12" s="143"/>
      <c r="S12" s="142"/>
      <c r="T12" s="143"/>
      <c r="U12" s="143"/>
      <c r="V12" s="143"/>
      <c r="W12" s="143"/>
      <c r="X12" s="142"/>
      <c r="Y12" s="143"/>
      <c r="Z12" s="143"/>
      <c r="AA12" s="143"/>
      <c r="AB12" s="143"/>
      <c r="AC12" s="143"/>
      <c r="AD12" s="143"/>
      <c r="AE12" s="143"/>
      <c r="AF12" s="143"/>
      <c r="AG12" s="143"/>
      <c r="AH12" s="143"/>
      <c r="AI12" s="143"/>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row>
    <row r="13" spans="1:245" s="138" customFormat="1" x14ac:dyDescent="0.2">
      <c r="A13" s="134" t="s">
        <v>128</v>
      </c>
      <c r="B13" s="135"/>
      <c r="C13" s="135"/>
      <c r="D13" s="136"/>
      <c r="E13" s="136"/>
      <c r="F13" s="137"/>
      <c r="G13" s="135"/>
      <c r="H13" s="135"/>
      <c r="I13" s="135"/>
      <c r="J13" s="135"/>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row>
    <row r="14" spans="1:245" s="138" customFormat="1" x14ac:dyDescent="0.2">
      <c r="A14" s="134" t="s">
        <v>129</v>
      </c>
      <c r="B14" s="135"/>
      <c r="C14" s="135"/>
      <c r="D14" s="136"/>
      <c r="E14" s="136"/>
      <c r="F14" s="137"/>
      <c r="G14" s="135"/>
      <c r="H14" s="135"/>
      <c r="I14" s="135"/>
      <c r="J14" s="135"/>
      <c r="K14" s="136"/>
      <c r="L14" s="136"/>
      <c r="M14" s="136"/>
      <c r="N14" s="135"/>
      <c r="O14" s="136"/>
      <c r="P14" s="136"/>
      <c r="Q14" s="136"/>
      <c r="R14" s="136"/>
      <c r="S14" s="136"/>
      <c r="T14" s="136"/>
      <c r="U14" s="136"/>
      <c r="V14" s="136"/>
      <c r="W14" s="136"/>
      <c r="X14" s="136"/>
      <c r="Y14" s="136"/>
      <c r="Z14" s="136"/>
      <c r="AA14" s="136"/>
      <c r="AB14" s="136"/>
      <c r="AC14" s="136"/>
      <c r="AD14" s="136"/>
      <c r="AE14" s="136"/>
      <c r="AF14" s="136"/>
      <c r="AG14" s="136"/>
      <c r="AH14" s="136"/>
      <c r="AI14" s="136"/>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row>
    <row r="15" spans="1:245" s="130" customFormat="1" x14ac:dyDescent="0.2">
      <c r="A15" s="126" t="s">
        <v>130</v>
      </c>
      <c r="B15" s="127"/>
      <c r="C15" s="127"/>
      <c r="D15" s="128"/>
      <c r="E15" s="128"/>
      <c r="F15" s="129"/>
      <c r="G15" s="127"/>
      <c r="H15" s="127"/>
      <c r="I15" s="127"/>
      <c r="J15" s="127"/>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GC15" s="131"/>
      <c r="GD15" s="131"/>
      <c r="GE15" s="131"/>
      <c r="GF15" s="131"/>
      <c r="GG15" s="131"/>
      <c r="GH15" s="131"/>
      <c r="GI15" s="131"/>
      <c r="GJ15" s="131"/>
      <c r="GK15" s="131"/>
      <c r="GL15" s="131"/>
      <c r="GM15" s="131"/>
      <c r="GN15" s="131"/>
      <c r="GO15" s="131"/>
      <c r="GP15" s="131"/>
      <c r="GQ15" s="131"/>
      <c r="GR15" s="131"/>
      <c r="GS15" s="131"/>
      <c r="GT15" s="131"/>
      <c r="GU15" s="131"/>
      <c r="GV15" s="131"/>
      <c r="GW15" s="131"/>
      <c r="GX15" s="131"/>
      <c r="GY15" s="131"/>
      <c r="GZ15" s="131"/>
      <c r="HA15" s="131"/>
      <c r="HB15" s="131"/>
    </row>
    <row r="16" spans="1:245" s="145" customFormat="1" x14ac:dyDescent="0.2">
      <c r="A16" s="126" t="s">
        <v>131</v>
      </c>
      <c r="B16" s="142"/>
      <c r="C16" s="142"/>
      <c r="D16" s="143"/>
      <c r="E16" s="143"/>
      <c r="F16" s="144"/>
      <c r="G16" s="142"/>
      <c r="H16" s="142"/>
      <c r="I16" s="142"/>
      <c r="J16" s="142"/>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CC16" s="130"/>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row>
    <row r="17" spans="1:210" s="151" customFormat="1" x14ac:dyDescent="0.2">
      <c r="A17" s="134" t="s">
        <v>132</v>
      </c>
      <c r="B17" s="148"/>
      <c r="C17" s="148"/>
      <c r="D17" s="149"/>
      <c r="E17" s="149"/>
      <c r="F17" s="150"/>
      <c r="G17" s="148"/>
      <c r="H17" s="148"/>
      <c r="I17" s="148"/>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GC17" s="152"/>
      <c r="GD17" s="152"/>
      <c r="GE17" s="152"/>
      <c r="GF17" s="152"/>
      <c r="GG17" s="152"/>
      <c r="GH17" s="152"/>
      <c r="GI17" s="152"/>
      <c r="GJ17" s="152"/>
      <c r="GK17" s="152"/>
      <c r="GL17" s="152"/>
      <c r="GM17" s="152"/>
      <c r="GN17" s="152"/>
      <c r="GO17" s="152"/>
      <c r="GP17" s="152"/>
      <c r="GQ17" s="152"/>
      <c r="GR17" s="152"/>
      <c r="GS17" s="152"/>
      <c r="GT17" s="152"/>
      <c r="GU17" s="152"/>
      <c r="GV17" s="152"/>
      <c r="GW17" s="152"/>
      <c r="GX17" s="152"/>
      <c r="GY17" s="152"/>
      <c r="GZ17" s="152"/>
      <c r="HA17" s="152"/>
      <c r="HB17" s="152"/>
    </row>
    <row r="18" spans="1:210" s="151" customFormat="1" x14ac:dyDescent="0.2">
      <c r="A18" s="134" t="s">
        <v>133</v>
      </c>
      <c r="B18" s="148"/>
      <c r="C18" s="148"/>
      <c r="D18" s="149"/>
      <c r="E18" s="149"/>
      <c r="F18" s="150"/>
      <c r="G18" s="148"/>
      <c r="H18" s="148"/>
      <c r="I18" s="148"/>
      <c r="J18" s="148"/>
      <c r="K18" s="149"/>
      <c r="L18" s="149"/>
      <c r="M18" s="149"/>
      <c r="N18" s="149"/>
      <c r="O18" s="149"/>
      <c r="P18" s="149"/>
      <c r="Q18" s="149"/>
      <c r="R18" s="149"/>
      <c r="S18" s="149"/>
      <c r="T18" s="149"/>
      <c r="U18" s="149"/>
      <c r="V18" s="149"/>
      <c r="W18" s="149"/>
      <c r="X18" s="153"/>
      <c r="Y18" s="149"/>
      <c r="Z18" s="149"/>
      <c r="AA18" s="149"/>
      <c r="AB18" s="149"/>
      <c r="AC18" s="149"/>
      <c r="AD18" s="149"/>
      <c r="AE18" s="149"/>
      <c r="AF18" s="149"/>
      <c r="AG18" s="149"/>
      <c r="AH18" s="149"/>
      <c r="AI18" s="149"/>
      <c r="GC18" s="152"/>
      <c r="GD18" s="152"/>
      <c r="GE18" s="152"/>
      <c r="GF18" s="152"/>
      <c r="GG18" s="152"/>
      <c r="GH18" s="152"/>
      <c r="GI18" s="152"/>
      <c r="GJ18" s="152"/>
      <c r="GK18" s="152"/>
      <c r="GL18" s="152"/>
      <c r="GM18" s="152"/>
      <c r="GN18" s="152"/>
      <c r="GO18" s="152"/>
      <c r="GP18" s="152"/>
      <c r="GQ18" s="152"/>
      <c r="GR18" s="152"/>
      <c r="GS18" s="152"/>
      <c r="GT18" s="152"/>
      <c r="GU18" s="152"/>
      <c r="GV18" s="152"/>
      <c r="GW18" s="152"/>
      <c r="GX18" s="152"/>
      <c r="GY18" s="152"/>
      <c r="GZ18" s="152"/>
      <c r="HA18" s="152"/>
      <c r="HB18" s="152"/>
    </row>
    <row r="19" spans="1:210" s="130" customFormat="1" x14ac:dyDescent="0.2">
      <c r="A19" s="126" t="s">
        <v>134</v>
      </c>
      <c r="B19" s="127"/>
      <c r="C19" s="127"/>
      <c r="D19" s="128"/>
      <c r="E19" s="128"/>
      <c r="F19" s="129"/>
      <c r="G19" s="127"/>
      <c r="H19" s="127"/>
      <c r="I19" s="127"/>
      <c r="J19" s="127"/>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row>
    <row r="20" spans="1:210" s="159" customFormat="1" x14ac:dyDescent="0.25">
      <c r="A20" s="154" t="s">
        <v>135</v>
      </c>
      <c r="B20" s="284" t="s">
        <v>419</v>
      </c>
      <c r="C20" s="155" t="s">
        <v>136</v>
      </c>
      <c r="D20" s="156"/>
      <c r="E20" s="155"/>
      <c r="F20" s="157"/>
      <c r="G20" s="155"/>
      <c r="H20" s="155"/>
      <c r="I20" s="155"/>
      <c r="J20" s="155"/>
      <c r="K20" s="156"/>
      <c r="L20" s="156"/>
      <c r="M20" s="158"/>
      <c r="N20" s="156"/>
      <c r="P20" s="160"/>
      <c r="Q20" s="156"/>
      <c r="R20" s="156"/>
      <c r="T20" s="156"/>
      <c r="U20" s="156"/>
      <c r="V20" s="156"/>
      <c r="W20" s="156"/>
      <c r="X20" s="156"/>
      <c r="Y20" s="156"/>
      <c r="Z20" s="156"/>
      <c r="AA20" s="160"/>
      <c r="AB20" s="160"/>
      <c r="AC20" s="160"/>
      <c r="AD20" s="160"/>
      <c r="AE20" s="160"/>
      <c r="AF20" s="160"/>
      <c r="AG20" s="160"/>
      <c r="AH20" s="160"/>
      <c r="AI20" s="160"/>
      <c r="AJ20" s="160"/>
      <c r="AK20" s="160"/>
      <c r="AL20" s="160"/>
      <c r="AM20" s="160"/>
      <c r="AN20" s="160"/>
      <c r="AO20" s="160"/>
      <c r="AP20" s="160"/>
      <c r="AQ20" s="160"/>
      <c r="AR20" s="160"/>
      <c r="AS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X20" s="160"/>
      <c r="BY20" s="160"/>
      <c r="BZ20" s="160"/>
      <c r="CA20" s="160"/>
      <c r="CB20" s="160"/>
      <c r="CC20" s="160"/>
      <c r="CD20" s="160"/>
      <c r="CE20" s="160"/>
      <c r="CF20" s="160"/>
      <c r="CG20" s="160"/>
      <c r="CH20" s="160"/>
      <c r="CI20" s="160"/>
      <c r="CK20" s="160"/>
      <c r="CL20" s="160"/>
      <c r="CN20" s="160"/>
      <c r="CO20" s="160"/>
      <c r="CP20" s="160"/>
      <c r="CQ20" s="160"/>
      <c r="CR20" s="160"/>
      <c r="CS20" s="160"/>
      <c r="CT20" s="160"/>
      <c r="CU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GC20" s="158"/>
      <c r="GE20" s="158"/>
      <c r="GI20" s="158"/>
      <c r="GJ20" s="158"/>
      <c r="GK20" s="158"/>
      <c r="GM20" s="158"/>
      <c r="GN20" s="158"/>
      <c r="GO20" s="158"/>
      <c r="GP20" s="158"/>
      <c r="GQ20" s="158"/>
      <c r="GR20" s="158"/>
      <c r="GS20" s="158"/>
      <c r="GT20" s="158"/>
      <c r="GU20" s="158"/>
      <c r="GV20" s="158"/>
      <c r="GW20" s="158"/>
      <c r="GX20" s="158"/>
      <c r="GY20" s="158"/>
      <c r="GZ20" s="158"/>
      <c r="HA20" s="158"/>
      <c r="HB20" s="158"/>
    </row>
    <row r="21" spans="1:210" s="142" customFormat="1" ht="25.5" x14ac:dyDescent="0.25">
      <c r="A21" s="161" t="s">
        <v>137</v>
      </c>
      <c r="B21" s="162" t="s">
        <v>420</v>
      </c>
      <c r="C21" s="162"/>
      <c r="D21" s="163"/>
      <c r="E21" s="162"/>
      <c r="F21" s="164"/>
      <c r="G21" s="162"/>
      <c r="H21" s="162"/>
      <c r="I21" s="162"/>
      <c r="J21" s="162"/>
      <c r="K21" s="163"/>
      <c r="L21" s="163"/>
      <c r="M21" s="165"/>
      <c r="N21" s="163"/>
      <c r="P21" s="166"/>
      <c r="Q21" s="163"/>
      <c r="R21" s="163"/>
      <c r="T21" s="163"/>
      <c r="U21" s="163"/>
      <c r="V21" s="163"/>
      <c r="W21" s="163"/>
      <c r="X21" s="163"/>
      <c r="Y21" s="163"/>
      <c r="Z21" s="163"/>
      <c r="AA21" s="166"/>
      <c r="AB21" s="166"/>
      <c r="AC21" s="166"/>
      <c r="AD21" s="166"/>
      <c r="AE21" s="166"/>
      <c r="AF21" s="166"/>
      <c r="AG21" s="166"/>
      <c r="AH21" s="166"/>
      <c r="AI21" s="166"/>
      <c r="AJ21" s="166"/>
      <c r="AK21" s="166"/>
      <c r="AL21" s="166"/>
      <c r="AM21" s="166"/>
      <c r="AN21" s="166"/>
      <c r="AO21" s="166"/>
      <c r="AP21" s="166"/>
      <c r="AQ21" s="166"/>
      <c r="AR21" s="166"/>
      <c r="AS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X21" s="166"/>
      <c r="BY21" s="166"/>
      <c r="BZ21" s="166"/>
      <c r="CA21" s="166"/>
      <c r="CB21" s="166"/>
      <c r="CC21" s="166"/>
      <c r="CD21" s="166"/>
      <c r="CE21" s="166"/>
      <c r="CF21" s="166"/>
      <c r="CG21" s="166"/>
      <c r="CH21" s="166"/>
      <c r="CI21" s="166"/>
      <c r="CK21" s="166"/>
      <c r="CL21" s="166"/>
      <c r="CN21" s="166"/>
      <c r="CO21" s="166"/>
      <c r="CP21" s="166"/>
      <c r="CQ21" s="166"/>
      <c r="CR21" s="166"/>
      <c r="CS21" s="166"/>
      <c r="CT21" s="166"/>
      <c r="CU21" s="166"/>
      <c r="CW21" s="166"/>
      <c r="CX21" s="166"/>
      <c r="CY21" s="166"/>
      <c r="CZ21" s="166"/>
      <c r="DA21" s="166"/>
      <c r="DB21" s="166"/>
      <c r="DC21" s="166"/>
      <c r="DD21" s="166"/>
      <c r="DE21" s="166"/>
      <c r="DF21" s="166"/>
      <c r="DG21" s="166"/>
      <c r="DH21" s="166"/>
      <c r="DI21" s="166"/>
      <c r="DJ21" s="166"/>
      <c r="DK21" s="166"/>
      <c r="DL21" s="166"/>
      <c r="DM21" s="166"/>
      <c r="DN21" s="166"/>
      <c r="DO21" s="166"/>
      <c r="DP21" s="166"/>
      <c r="DQ21" s="166"/>
      <c r="DR21" s="166"/>
      <c r="DS21" s="166"/>
      <c r="DT21" s="166"/>
      <c r="GC21" s="165"/>
      <c r="GE21" s="165"/>
      <c r="GI21" s="165"/>
      <c r="GJ21" s="165"/>
      <c r="GK21" s="165"/>
      <c r="GM21" s="165"/>
      <c r="GN21" s="165"/>
      <c r="GO21" s="165"/>
      <c r="GP21" s="165"/>
      <c r="GQ21" s="165"/>
      <c r="GR21" s="165"/>
      <c r="GS21" s="165"/>
      <c r="GT21" s="165"/>
      <c r="GU21" s="165"/>
      <c r="GV21" s="165"/>
      <c r="GW21" s="165"/>
      <c r="GX21" s="165"/>
      <c r="GY21" s="165"/>
      <c r="GZ21" s="165"/>
      <c r="HA21" s="165"/>
      <c r="HB21" s="165"/>
    </row>
    <row r="22" spans="1:210" s="138" customFormat="1" x14ac:dyDescent="0.2">
      <c r="A22" s="134" t="s">
        <v>138</v>
      </c>
      <c r="B22" s="135"/>
      <c r="C22" s="135"/>
      <c r="D22" s="136"/>
      <c r="E22" s="136"/>
      <c r="F22" s="137"/>
      <c r="G22" s="135"/>
      <c r="H22" s="135"/>
      <c r="I22" s="135"/>
      <c r="J22" s="135"/>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row>
    <row r="23" spans="1:210" s="151" customFormat="1" ht="25.5" x14ac:dyDescent="0.2">
      <c r="A23" s="134" t="s">
        <v>139</v>
      </c>
      <c r="B23" s="148"/>
      <c r="C23" s="148" t="s">
        <v>423</v>
      </c>
      <c r="D23" s="148"/>
      <c r="E23" s="149"/>
      <c r="F23" s="150"/>
      <c r="G23" s="135"/>
      <c r="H23" s="148"/>
      <c r="I23" s="148"/>
      <c r="J23" s="148"/>
      <c r="K23" s="136"/>
      <c r="L23" s="149"/>
      <c r="M23" s="135"/>
      <c r="N23" s="149"/>
      <c r="O23" s="149"/>
      <c r="P23" s="149"/>
      <c r="Q23" s="148"/>
      <c r="R23" s="149"/>
      <c r="S23" s="148"/>
      <c r="T23" s="149"/>
      <c r="U23" s="149"/>
      <c r="V23" s="149"/>
      <c r="W23" s="149"/>
      <c r="X23" s="148"/>
      <c r="Y23" s="149"/>
      <c r="Z23" s="149"/>
      <c r="AA23" s="149"/>
      <c r="AB23" s="149"/>
      <c r="AC23" s="149"/>
      <c r="AD23" s="149"/>
      <c r="AE23" s="149"/>
      <c r="AF23" s="149"/>
      <c r="AG23" s="149"/>
      <c r="AH23" s="149"/>
      <c r="AI23" s="149"/>
      <c r="GC23" s="152"/>
      <c r="GD23" s="152"/>
      <c r="GE23" s="152"/>
      <c r="GF23" s="152"/>
      <c r="GG23" s="152"/>
      <c r="GH23" s="152"/>
      <c r="GI23" s="152"/>
      <c r="GJ23" s="152"/>
      <c r="GK23" s="152"/>
      <c r="GL23" s="152"/>
      <c r="GM23" s="152"/>
      <c r="GN23" s="152"/>
      <c r="GO23" s="152"/>
      <c r="GP23" s="152"/>
      <c r="GQ23" s="152"/>
      <c r="GR23" s="152"/>
      <c r="GS23" s="152"/>
      <c r="GT23" s="152"/>
      <c r="GU23" s="152"/>
      <c r="GV23" s="152"/>
      <c r="GW23" s="152"/>
      <c r="GX23" s="152"/>
      <c r="GY23" s="152"/>
      <c r="GZ23" s="152"/>
      <c r="HA23" s="152"/>
      <c r="HB23" s="152"/>
    </row>
    <row r="24" spans="1:210" s="145" customFormat="1" ht="25.5" x14ac:dyDescent="0.2">
      <c r="A24" s="126" t="s">
        <v>140</v>
      </c>
      <c r="B24" s="142"/>
      <c r="C24" s="127"/>
      <c r="D24" s="128"/>
      <c r="E24" s="143"/>
      <c r="F24" s="144"/>
      <c r="G24" s="127"/>
      <c r="H24" s="142"/>
      <c r="I24" s="142"/>
      <c r="J24" s="142"/>
      <c r="K24" s="128"/>
      <c r="L24" s="143"/>
      <c r="M24" s="127"/>
      <c r="N24" s="143"/>
      <c r="O24" s="143"/>
      <c r="P24" s="143"/>
      <c r="Q24" s="128"/>
      <c r="R24" s="143"/>
      <c r="S24" s="127"/>
      <c r="T24" s="143"/>
      <c r="U24" s="143"/>
      <c r="V24" s="143"/>
      <c r="W24" s="143"/>
      <c r="X24" s="143"/>
      <c r="Y24" s="143"/>
      <c r="Z24" s="143"/>
      <c r="AA24" s="143"/>
      <c r="AB24" s="143"/>
      <c r="AC24" s="143"/>
      <c r="AD24" s="143"/>
      <c r="AE24" s="143"/>
      <c r="AF24" s="143"/>
      <c r="AG24" s="143"/>
      <c r="AH24" s="143"/>
      <c r="AI24" s="143"/>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row>
    <row r="25" spans="1:210" s="130" customFormat="1" x14ac:dyDescent="0.2">
      <c r="A25" s="126" t="s">
        <v>141</v>
      </c>
      <c r="B25" s="127"/>
      <c r="C25" s="127"/>
      <c r="D25" s="127"/>
      <c r="E25" s="128"/>
      <c r="F25" s="129"/>
      <c r="G25" s="127"/>
      <c r="H25" s="127"/>
      <c r="I25" s="127"/>
      <c r="J25" s="127"/>
      <c r="K25" s="128"/>
      <c r="L25" s="128"/>
      <c r="M25" s="127"/>
      <c r="N25" s="128"/>
      <c r="O25" s="128"/>
      <c r="P25" s="128"/>
      <c r="Q25" s="127"/>
      <c r="R25" s="128"/>
      <c r="S25" s="127"/>
      <c r="T25" s="128"/>
      <c r="U25" s="128"/>
      <c r="V25" s="128"/>
      <c r="W25" s="128"/>
      <c r="X25" s="128"/>
      <c r="Y25" s="128"/>
      <c r="Z25" s="128"/>
      <c r="AA25" s="128"/>
      <c r="AB25" s="128"/>
      <c r="AC25" s="128"/>
      <c r="AD25" s="128"/>
      <c r="AE25" s="128"/>
      <c r="AF25" s="128"/>
      <c r="AG25" s="128"/>
      <c r="AH25" s="128"/>
      <c r="AI25" s="128"/>
      <c r="GC25" s="131"/>
      <c r="GD25" s="131"/>
      <c r="GE25" s="131"/>
      <c r="GF25" s="131"/>
      <c r="GG25" s="131"/>
      <c r="GH25" s="131"/>
      <c r="GI25" s="131"/>
      <c r="GJ25" s="131"/>
      <c r="GK25" s="131"/>
      <c r="GL25" s="131"/>
      <c r="GM25" s="131"/>
      <c r="GN25" s="131"/>
      <c r="GO25" s="131"/>
      <c r="GP25" s="131"/>
      <c r="GQ25" s="131"/>
      <c r="GR25" s="131"/>
      <c r="GS25" s="131"/>
      <c r="GT25" s="131"/>
      <c r="GU25" s="131"/>
      <c r="GV25" s="131"/>
      <c r="GW25" s="131"/>
      <c r="GX25" s="131"/>
      <c r="GY25" s="131"/>
      <c r="GZ25" s="131"/>
      <c r="HA25" s="131"/>
      <c r="HB25" s="131"/>
    </row>
    <row r="26" spans="1:210" s="138" customFormat="1" ht="103.5" customHeight="1" x14ac:dyDescent="0.2">
      <c r="A26" s="139" t="s">
        <v>142</v>
      </c>
      <c r="B26" s="135" t="s">
        <v>247</v>
      </c>
      <c r="C26" s="135" t="s">
        <v>229</v>
      </c>
      <c r="D26" s="135"/>
      <c r="E26" s="135"/>
      <c r="F26" s="167"/>
      <c r="G26" s="135"/>
      <c r="H26" s="135"/>
      <c r="I26" s="135"/>
      <c r="J26" s="135"/>
      <c r="K26" s="168"/>
      <c r="L26" s="135"/>
      <c r="M26" s="135"/>
      <c r="N26" s="135"/>
      <c r="O26" s="135"/>
      <c r="P26" s="135"/>
      <c r="Q26" s="135"/>
      <c r="R26" s="135"/>
      <c r="S26" s="135"/>
      <c r="T26" s="135"/>
      <c r="U26" s="135"/>
      <c r="V26" s="135"/>
      <c r="W26" s="135"/>
      <c r="X26" s="135"/>
      <c r="Y26" s="135"/>
      <c r="Z26" s="135"/>
      <c r="AA26" s="169"/>
      <c r="AB26" s="169"/>
      <c r="AC26" s="169"/>
      <c r="AD26" s="135"/>
      <c r="AE26" s="169"/>
      <c r="AF26" s="169"/>
      <c r="AG26" s="169"/>
      <c r="AH26" s="169"/>
      <c r="AI26" s="169"/>
      <c r="AJ26" s="139"/>
      <c r="AK26" s="170"/>
      <c r="AL26" s="170"/>
      <c r="AM26" s="170"/>
      <c r="AN26" s="170"/>
      <c r="AO26" s="170"/>
      <c r="AP26" s="170"/>
      <c r="AQ26" s="170"/>
      <c r="AR26" s="170"/>
      <c r="AS26" s="170"/>
      <c r="AU26" s="139"/>
      <c r="AV26" s="139"/>
      <c r="AW26" s="139"/>
      <c r="AX26" s="139"/>
      <c r="BL26" s="170"/>
      <c r="DS26" s="139"/>
      <c r="DT26" s="139"/>
      <c r="GC26" s="140"/>
      <c r="GD26" s="140"/>
      <c r="GE26" s="140"/>
      <c r="GF26" s="140"/>
      <c r="GG26" s="140"/>
      <c r="GH26" s="140"/>
      <c r="GI26" s="140"/>
      <c r="GJ26" s="140"/>
      <c r="GK26" s="141"/>
      <c r="GL26" s="140"/>
      <c r="GM26" s="140"/>
      <c r="GN26" s="140"/>
      <c r="GO26" s="140"/>
      <c r="GP26" s="140"/>
      <c r="GQ26" s="140"/>
      <c r="GR26" s="140"/>
      <c r="GS26" s="140"/>
      <c r="GT26" s="140"/>
      <c r="GU26" s="140"/>
      <c r="GV26" s="140"/>
      <c r="GW26" s="140"/>
      <c r="GX26" s="140"/>
      <c r="GY26" s="140"/>
      <c r="GZ26" s="140"/>
      <c r="HA26" s="171"/>
      <c r="HB26" s="171"/>
    </row>
    <row r="27" spans="1:210" s="138" customFormat="1" ht="25.5" x14ac:dyDescent="0.25">
      <c r="A27" s="134" t="s">
        <v>143</v>
      </c>
      <c r="B27" s="135" t="s">
        <v>248</v>
      </c>
      <c r="C27" s="135" t="s">
        <v>230</v>
      </c>
      <c r="D27" s="136"/>
      <c r="E27" s="136"/>
      <c r="F27" s="137"/>
      <c r="G27" s="135"/>
      <c r="H27" s="135"/>
      <c r="I27" s="135"/>
      <c r="J27" s="135"/>
      <c r="K27" s="136"/>
      <c r="L27" s="136"/>
      <c r="M27" s="136"/>
      <c r="N27" s="136"/>
      <c r="O27" s="136"/>
      <c r="P27" s="136"/>
      <c r="Q27" s="136"/>
      <c r="R27" s="136"/>
      <c r="S27" s="135"/>
      <c r="T27" s="136"/>
      <c r="U27" s="136"/>
      <c r="V27" s="136"/>
      <c r="W27" s="136"/>
      <c r="X27" s="135"/>
      <c r="Y27" s="136"/>
      <c r="Z27" s="136"/>
      <c r="AA27" s="136"/>
      <c r="AB27" s="136"/>
      <c r="AC27" s="136"/>
      <c r="AD27" s="136"/>
      <c r="AE27" s="136"/>
      <c r="AF27" s="136"/>
      <c r="AG27" s="136"/>
      <c r="AH27" s="136"/>
      <c r="AI27" s="136"/>
    </row>
    <row r="28" spans="1:210" s="172" customFormat="1" ht="12.75" customHeight="1" x14ac:dyDescent="0.25">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row>
    <row r="29" spans="1:210" s="172" customFormat="1" ht="12.75" customHeight="1" x14ac:dyDescent="0.25">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row>
    <row r="30" spans="1:210" s="172" customFormat="1" ht="12.75" customHeight="1" x14ac:dyDescent="0.25">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row>
    <row r="31" spans="1:210" s="172" customFormat="1" ht="12.75" customHeight="1" x14ac:dyDescent="0.25">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row>
    <row r="32" spans="1:210" s="172" customFormat="1" ht="12.75" customHeight="1" x14ac:dyDescent="0.25">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row>
    <row r="33" spans="2:35" s="172" customFormat="1" ht="12.75" customHeight="1" x14ac:dyDescent="0.25">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row>
    <row r="34" spans="2:35" s="172" customFormat="1" ht="12.75" customHeight="1" x14ac:dyDescent="0.25">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row>
    <row r="35" spans="2:35" s="172" customFormat="1" ht="12.75" customHeight="1" x14ac:dyDescent="0.25">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row>
    <row r="36" spans="2:35" s="172" customFormat="1" ht="12.75" customHeight="1" x14ac:dyDescent="0.25">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row>
    <row r="37" spans="2:35" s="172" customFormat="1" ht="12.75" customHeight="1" x14ac:dyDescent="0.25">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row>
    <row r="38" spans="2:35" s="172" customFormat="1" ht="12.75" customHeight="1" x14ac:dyDescent="0.25">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row>
    <row r="39" spans="2:35" s="172" customFormat="1" ht="12.75" customHeight="1" x14ac:dyDescent="0.25">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row>
    <row r="40" spans="2:35" s="172" customFormat="1" ht="12.75" customHeight="1" x14ac:dyDescent="0.25">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row>
    <row r="50" spans="1:35" ht="12.75" customHeight="1" x14ac:dyDescent="0.2">
      <c r="A50" s="174" t="s">
        <v>144</v>
      </c>
    </row>
    <row r="51" spans="1:35" s="177" customFormat="1" ht="12.75" customHeight="1" x14ac:dyDescent="0.25">
      <c r="B51" s="178" t="s">
        <v>145</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row>
    <row r="52" spans="1:35" ht="12.75" customHeight="1" x14ac:dyDescent="0.2">
      <c r="B52" s="179" t="s">
        <v>79</v>
      </c>
    </row>
    <row r="53" spans="1:35" ht="12.75" customHeight="1" x14ac:dyDescent="0.2">
      <c r="B53" s="180" t="s">
        <v>146</v>
      </c>
    </row>
    <row r="54" spans="1:35" ht="12.75" customHeight="1" x14ac:dyDescent="0.2">
      <c r="B54" s="180" t="s">
        <v>147</v>
      </c>
    </row>
    <row r="55" spans="1:35" ht="12.75" customHeight="1" x14ac:dyDescent="0.2">
      <c r="B55" s="180" t="s">
        <v>148</v>
      </c>
    </row>
    <row r="56" spans="1:35" ht="12.75" customHeight="1" x14ac:dyDescent="0.2">
      <c r="B56" s="180" t="s">
        <v>149</v>
      </c>
    </row>
    <row r="57" spans="1:35" ht="12.75" customHeight="1" x14ac:dyDescent="0.2">
      <c r="B57" s="180" t="s">
        <v>150</v>
      </c>
    </row>
    <row r="58" spans="1:35" ht="12.75" customHeight="1" x14ac:dyDescent="0.2">
      <c r="B58" s="180" t="s">
        <v>151</v>
      </c>
    </row>
    <row r="59" spans="1:35" ht="12.75" customHeight="1" x14ac:dyDescent="0.2">
      <c r="B59" s="180" t="s">
        <v>152</v>
      </c>
    </row>
    <row r="60" spans="1:35" ht="12.75" customHeight="1" x14ac:dyDescent="0.2">
      <c r="B60" s="180" t="s">
        <v>153</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B4" sqref="B4:H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43" t="s">
        <v>18</v>
      </c>
      <c r="B1" s="343"/>
      <c r="C1" s="343"/>
      <c r="D1" s="343"/>
      <c r="E1" s="343"/>
      <c r="F1" s="343"/>
      <c r="G1" s="343"/>
      <c r="H1" s="343"/>
      <c r="I1" s="343"/>
      <c r="J1" s="343"/>
      <c r="K1" s="343"/>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1" t="s">
        <v>154</v>
      </c>
      <c r="C2" s="182"/>
      <c r="D2" s="182"/>
      <c r="E2" s="182"/>
      <c r="F2" s="182"/>
      <c r="G2" s="182"/>
      <c r="H2" s="182"/>
    </row>
    <row r="3" spans="1:39" s="180" customFormat="1" ht="40.5" customHeight="1" x14ac:dyDescent="0.2">
      <c r="B3" s="183" t="s">
        <v>155</v>
      </c>
      <c r="C3" s="184" t="s">
        <v>156</v>
      </c>
      <c r="D3" s="184" t="s">
        <v>157</v>
      </c>
      <c r="E3" s="184" t="s">
        <v>86</v>
      </c>
      <c r="F3" s="184" t="s">
        <v>158</v>
      </c>
      <c r="G3" s="184" t="s">
        <v>159</v>
      </c>
      <c r="H3" s="184" t="s">
        <v>160</v>
      </c>
      <c r="I3" s="185" t="s">
        <v>17</v>
      </c>
      <c r="J3" s="184" t="s">
        <v>161</v>
      </c>
      <c r="K3" s="184" t="s">
        <v>162</v>
      </c>
    </row>
    <row r="4" spans="1:39" s="180" customFormat="1" x14ac:dyDescent="0.2">
      <c r="B4" s="63" t="s">
        <v>260</v>
      </c>
      <c r="C4" s="49" t="s">
        <v>246</v>
      </c>
      <c r="D4" s="186">
        <v>2</v>
      </c>
      <c r="E4" s="186">
        <v>2</v>
      </c>
      <c r="F4" s="186">
        <v>2</v>
      </c>
      <c r="G4" s="186">
        <v>1</v>
      </c>
      <c r="H4" s="187">
        <v>1</v>
      </c>
      <c r="I4" s="188" t="str">
        <f t="shared" ref="I4:I6" si="0">IF(D4&lt;&gt;"",D4&amp;","&amp;E4&amp;","&amp;F4&amp;","&amp;G4&amp;","&amp;H4,"0,0,0,0,0")</f>
        <v>2,2,2,1,1</v>
      </c>
      <c r="J4" s="189" t="str">
        <f>IF(MAX(D4:H4)&gt;=5, "Requirements not met", "Requirements met")</f>
        <v>Requirements met</v>
      </c>
      <c r="K4" s="190" t="str">
        <f>IF(MAX(D4:H4)&gt;=5, "Not OK", "OK")</f>
        <v>OK</v>
      </c>
    </row>
    <row r="5" spans="1:39" s="180" customFormat="1" x14ac:dyDescent="0.2">
      <c r="B5" s="63" t="s">
        <v>253</v>
      </c>
      <c r="C5" s="49" t="s">
        <v>259</v>
      </c>
      <c r="D5" s="186">
        <v>2</v>
      </c>
      <c r="E5" s="186">
        <v>2</v>
      </c>
      <c r="F5" s="186">
        <v>1</v>
      </c>
      <c r="G5" s="186">
        <v>1</v>
      </c>
      <c r="H5" s="187">
        <v>1</v>
      </c>
      <c r="I5" s="188" t="str">
        <f t="shared" si="0"/>
        <v>2,2,1,1,1</v>
      </c>
      <c r="J5" s="189" t="str">
        <f>IF(MAX(D5:H5)&gt;=5, "Requirements not met", "Requirements met")</f>
        <v>Requirements met</v>
      </c>
      <c r="K5" s="190" t="str">
        <f>IF(MAX(D5:H5)&gt;=5, "Not OK", "OK")</f>
        <v>OK</v>
      </c>
    </row>
    <row r="6" spans="1:39" s="180" customFormat="1" x14ac:dyDescent="0.2">
      <c r="B6" s="63"/>
      <c r="C6" s="49"/>
      <c r="D6" s="186"/>
      <c r="E6" s="186"/>
      <c r="F6" s="186"/>
      <c r="G6" s="186"/>
      <c r="H6" s="187"/>
      <c r="I6" s="188" t="str">
        <f t="shared" si="0"/>
        <v>0,0,0,0,0</v>
      </c>
      <c r="J6" s="189" t="str">
        <f>IF(MAX(D6:H6)&gt;=5, "Requirements not met", "Requirements met")</f>
        <v>Requirements met</v>
      </c>
      <c r="K6" s="190" t="str">
        <f>IF(MAX(D6:H6)&gt;=5, "Not OK", "OK")</f>
        <v>OK</v>
      </c>
    </row>
    <row r="7" spans="1:39" s="180" customFormat="1" x14ac:dyDescent="0.2">
      <c r="B7" s="65"/>
      <c r="C7" s="191"/>
      <c r="D7" s="186"/>
      <c r="E7" s="186"/>
      <c r="F7" s="186"/>
      <c r="G7" s="186"/>
      <c r="H7" s="187"/>
      <c r="I7" s="188" t="str">
        <f>IF(D7&lt;&gt;"",D7&amp;","&amp;E7&amp;","&amp;F7&amp;","&amp;G7&amp;","&amp;H7,"0,0,0,0,0")</f>
        <v>0,0,0,0,0</v>
      </c>
      <c r="J7" s="189" t="str">
        <f>IF(MAX(D7:H7)&gt;=5, "Requirements not met", "Requirements met")</f>
        <v>Requirements met</v>
      </c>
      <c r="K7" s="190" t="str">
        <f>IF(MAX(D7:H7)&gt;=5, "Not OK", "OK")</f>
        <v>OK</v>
      </c>
    </row>
    <row r="8" spans="1:39" s="180" customFormat="1" ht="12.75" customHeight="1" x14ac:dyDescent="0.2">
      <c r="B8" s="192" t="s">
        <v>73</v>
      </c>
      <c r="C8" s="193"/>
      <c r="D8" s="193"/>
      <c r="E8" s="193"/>
      <c r="F8" s="193"/>
      <c r="G8" s="193"/>
      <c r="H8" s="193"/>
      <c r="I8" s="194" t="str">
        <f>MAX(D4:D7)&amp;","&amp;MAX(E4:E7)&amp;","&amp;MAX(F4:F7)&amp;","&amp;MAX(G4:G7)&amp;","&amp;MAX(H4:H7)</f>
        <v>2,2,2,1,1</v>
      </c>
      <c r="J8" s="375"/>
      <c r="K8" s="375"/>
    </row>
    <row r="9" spans="1:39" ht="20.25" x14ac:dyDescent="0.3">
      <c r="B9" s="11"/>
      <c r="C9" s="11"/>
      <c r="D9" s="11"/>
      <c r="E9" s="11"/>
      <c r="F9" s="11"/>
      <c r="G9" s="11"/>
      <c r="H9" s="11"/>
      <c r="I9" s="80"/>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1" t="s">
        <v>163</v>
      </c>
      <c r="C10" s="11"/>
      <c r="D10" s="11"/>
      <c r="E10" s="11"/>
      <c r="F10" s="11"/>
      <c r="G10" s="11"/>
      <c r="H10" s="80"/>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96" customFormat="1" ht="13.5" thickBot="1" x14ac:dyDescent="0.25">
      <c r="A11" s="195" t="s">
        <v>164</v>
      </c>
    </row>
    <row r="12" spans="1:39" ht="17.25" customHeight="1" thickBot="1" x14ac:dyDescent="0.25">
      <c r="B12" s="376" t="s">
        <v>165</v>
      </c>
      <c r="C12" s="378" t="s">
        <v>166</v>
      </c>
      <c r="D12" s="379"/>
      <c r="E12" s="379"/>
      <c r="F12" s="379"/>
      <c r="G12" s="380"/>
    </row>
    <row r="13" spans="1:39" ht="13.5" thickBot="1" x14ac:dyDescent="0.25">
      <c r="B13" s="377"/>
      <c r="C13" s="197">
        <v>1</v>
      </c>
      <c r="D13" s="197">
        <v>2</v>
      </c>
      <c r="E13" s="197">
        <v>3</v>
      </c>
      <c r="F13" s="197">
        <v>4</v>
      </c>
      <c r="G13" s="197">
        <v>5</v>
      </c>
    </row>
    <row r="14" spans="1:39" ht="72.75" thickBot="1" x14ac:dyDescent="0.25">
      <c r="B14" s="381" t="s">
        <v>167</v>
      </c>
      <c r="C14" s="198" t="s">
        <v>168</v>
      </c>
      <c r="D14" s="198" t="s">
        <v>169</v>
      </c>
      <c r="E14" s="198" t="s">
        <v>170</v>
      </c>
      <c r="F14" s="198" t="s">
        <v>171</v>
      </c>
      <c r="G14" s="198" t="s">
        <v>172</v>
      </c>
    </row>
    <row r="15" spans="1:39" ht="24" customHeight="1" thickBot="1" x14ac:dyDescent="0.25">
      <c r="B15" s="382"/>
      <c r="C15" s="384" t="s">
        <v>173</v>
      </c>
      <c r="D15" s="385"/>
      <c r="E15" s="384" t="s">
        <v>174</v>
      </c>
      <c r="F15" s="386"/>
      <c r="G15" s="385"/>
    </row>
    <row r="16" spans="1:39" ht="36.75" thickBot="1" x14ac:dyDescent="0.25">
      <c r="B16" s="383"/>
      <c r="C16" s="199" t="s">
        <v>175</v>
      </c>
      <c r="D16" s="387" t="s">
        <v>176</v>
      </c>
      <c r="E16" s="388"/>
      <c r="F16" s="389" t="s">
        <v>177</v>
      </c>
      <c r="G16" s="390"/>
    </row>
    <row r="17" spans="1:18" ht="60.75" thickBot="1" x14ac:dyDescent="0.25">
      <c r="B17" s="200" t="s">
        <v>86</v>
      </c>
      <c r="C17" s="198" t="s">
        <v>178</v>
      </c>
      <c r="D17" s="198" t="s">
        <v>179</v>
      </c>
      <c r="E17" s="198" t="s">
        <v>180</v>
      </c>
      <c r="F17" s="198" t="s">
        <v>181</v>
      </c>
      <c r="G17" s="198" t="s">
        <v>182</v>
      </c>
    </row>
    <row r="18" spans="1:18" ht="44.25" customHeight="1" thickBot="1" x14ac:dyDescent="0.25">
      <c r="B18" s="200" t="s">
        <v>158</v>
      </c>
      <c r="C18" s="198" t="s">
        <v>183</v>
      </c>
      <c r="D18" s="198" t="s">
        <v>184</v>
      </c>
      <c r="E18" s="198" t="s">
        <v>185</v>
      </c>
      <c r="F18" s="198" t="s">
        <v>186</v>
      </c>
      <c r="G18" s="198" t="s">
        <v>187</v>
      </c>
    </row>
    <row r="19" spans="1:18" ht="44.25" customHeight="1" thickBot="1" x14ac:dyDescent="0.25">
      <c r="B19" s="200" t="s">
        <v>159</v>
      </c>
      <c r="C19" s="198" t="s">
        <v>188</v>
      </c>
      <c r="D19" s="198" t="s">
        <v>189</v>
      </c>
      <c r="E19" s="198" t="s">
        <v>190</v>
      </c>
      <c r="F19" s="198" t="s">
        <v>191</v>
      </c>
      <c r="G19" s="198" t="s">
        <v>192</v>
      </c>
    </row>
    <row r="20" spans="1:18" ht="44.25" customHeight="1" thickBot="1" x14ac:dyDescent="0.25">
      <c r="B20" s="200" t="s">
        <v>193</v>
      </c>
      <c r="C20" s="198" t="s">
        <v>194</v>
      </c>
      <c r="D20" s="384" t="s">
        <v>195</v>
      </c>
      <c r="E20" s="385"/>
      <c r="F20" s="198" t="s">
        <v>196</v>
      </c>
      <c r="G20" s="198" t="s">
        <v>197</v>
      </c>
    </row>
    <row r="21" spans="1:18" x14ac:dyDescent="0.2">
      <c r="B21" s="201"/>
      <c r="C21" s="202"/>
      <c r="D21" s="202"/>
      <c r="E21" s="202"/>
      <c r="F21" s="202"/>
      <c r="G21" s="202"/>
    </row>
    <row r="22" spans="1:18" customFormat="1" ht="15" x14ac:dyDescent="0.25">
      <c r="A22" s="203" t="s">
        <v>198</v>
      </c>
      <c r="C22" s="204"/>
      <c r="D22" s="204"/>
      <c r="E22" s="204"/>
      <c r="F22" s="204"/>
      <c r="G22" s="204"/>
      <c r="H22" s="204"/>
      <c r="I22" s="204"/>
      <c r="J22" s="204"/>
      <c r="K22" s="204"/>
      <c r="L22" s="204"/>
      <c r="M22" s="204"/>
      <c r="N22" s="204"/>
      <c r="O22" s="204"/>
      <c r="P22" s="204"/>
      <c r="Q22" s="204"/>
      <c r="R22" s="204"/>
    </row>
    <row r="23" spans="1:18" customFormat="1" ht="15" x14ac:dyDescent="0.25">
      <c r="B23" s="205" t="s">
        <v>199</v>
      </c>
      <c r="C23" s="206"/>
      <c r="D23" s="206"/>
      <c r="E23" s="206"/>
      <c r="F23" s="206"/>
      <c r="G23" s="206"/>
      <c r="H23" s="207"/>
      <c r="I23" s="204"/>
      <c r="J23" s="204"/>
      <c r="K23" s="204"/>
      <c r="L23" s="204"/>
      <c r="M23" s="204"/>
      <c r="N23" s="204"/>
      <c r="O23" s="204"/>
      <c r="P23" s="204"/>
      <c r="Q23" s="204"/>
      <c r="R23" s="204"/>
    </row>
    <row r="24" spans="1:18" customFormat="1" ht="65.25" customHeight="1" x14ac:dyDescent="0.25">
      <c r="B24" s="208"/>
      <c r="C24" s="356" t="s">
        <v>200</v>
      </c>
      <c r="D24" s="357"/>
      <c r="E24" s="357"/>
      <c r="F24" s="357"/>
      <c r="G24" s="357"/>
      <c r="H24" s="358"/>
      <c r="N24" s="209"/>
      <c r="O24" s="209"/>
      <c r="P24" s="209"/>
      <c r="Q24" s="209"/>
      <c r="R24" s="209"/>
    </row>
    <row r="25" spans="1:18" customFormat="1" ht="15" x14ac:dyDescent="0.25">
      <c r="B25" s="208"/>
      <c r="C25" s="210" t="s">
        <v>201</v>
      </c>
      <c r="D25" s="211"/>
      <c r="E25" s="211"/>
      <c r="F25" s="211"/>
      <c r="G25" s="211"/>
      <c r="H25" s="212"/>
      <c r="I25" s="204"/>
      <c r="J25" s="204"/>
      <c r="K25" s="204"/>
      <c r="L25" s="204"/>
      <c r="M25" s="204"/>
      <c r="N25" s="204"/>
      <c r="O25" s="204"/>
      <c r="P25" s="204"/>
      <c r="Q25" s="204"/>
      <c r="R25" s="204"/>
    </row>
    <row r="26" spans="1:18" customFormat="1" ht="15" x14ac:dyDescent="0.25">
      <c r="B26" s="208"/>
      <c r="C26" s="213" t="s">
        <v>202</v>
      </c>
      <c r="D26" s="214"/>
      <c r="E26" s="214"/>
      <c r="F26" s="214"/>
      <c r="G26" s="214"/>
      <c r="H26" s="215"/>
      <c r="I26" s="204"/>
      <c r="J26" s="204"/>
      <c r="K26" s="204"/>
      <c r="L26" s="204"/>
      <c r="M26" s="204"/>
      <c r="N26" s="204"/>
      <c r="O26" s="204"/>
      <c r="P26" s="204"/>
      <c r="Q26" s="204"/>
      <c r="R26" s="204"/>
    </row>
    <row r="27" spans="1:18" customFormat="1" ht="15" x14ac:dyDescent="0.25">
      <c r="B27" s="208"/>
      <c r="C27" s="213" t="s">
        <v>203</v>
      </c>
      <c r="D27" s="214"/>
      <c r="E27" s="214"/>
      <c r="F27" s="214"/>
      <c r="G27" s="214"/>
      <c r="H27" s="215"/>
      <c r="I27" s="204"/>
      <c r="J27" s="204"/>
      <c r="K27" s="204"/>
      <c r="L27" s="204"/>
      <c r="M27" s="204"/>
      <c r="N27" s="204"/>
      <c r="O27" s="204"/>
      <c r="P27" s="204"/>
      <c r="Q27" s="204"/>
      <c r="R27" s="204"/>
    </row>
    <row r="28" spans="1:18" customFormat="1" ht="15" x14ac:dyDescent="0.25">
      <c r="B28" s="208"/>
      <c r="C28" s="213" t="s">
        <v>204</v>
      </c>
      <c r="D28" s="214"/>
      <c r="E28" s="214"/>
      <c r="F28" s="214"/>
      <c r="G28" s="214"/>
      <c r="H28" s="215"/>
      <c r="I28" s="204"/>
      <c r="J28" s="204"/>
      <c r="K28" s="204"/>
      <c r="L28" s="204"/>
      <c r="M28" s="204"/>
      <c r="N28" s="204"/>
      <c r="O28" s="204"/>
      <c r="P28" s="204"/>
      <c r="Q28" s="204"/>
      <c r="R28" s="204"/>
    </row>
    <row r="29" spans="1:18" customFormat="1" ht="15" x14ac:dyDescent="0.25">
      <c r="B29" s="208"/>
      <c r="C29" s="213" t="s">
        <v>205</v>
      </c>
      <c r="D29" s="214"/>
      <c r="E29" s="214"/>
      <c r="F29" s="214"/>
      <c r="G29" s="214"/>
      <c r="H29" s="215"/>
      <c r="I29" s="204"/>
      <c r="J29" s="204"/>
      <c r="K29" s="204"/>
      <c r="L29" s="204"/>
      <c r="M29" s="204"/>
      <c r="N29" s="204"/>
      <c r="O29" s="204"/>
      <c r="P29" s="204"/>
      <c r="Q29" s="204"/>
      <c r="R29" s="204"/>
    </row>
    <row r="30" spans="1:18" customFormat="1" ht="41.25" customHeight="1" x14ac:dyDescent="0.25">
      <c r="B30" s="208"/>
      <c r="C30" s="372" t="s">
        <v>206</v>
      </c>
      <c r="D30" s="373"/>
      <c r="E30" s="373"/>
      <c r="F30" s="373"/>
      <c r="G30" s="373"/>
      <c r="H30" s="374"/>
      <c r="N30" s="216"/>
      <c r="O30" s="216"/>
      <c r="P30" s="216"/>
      <c r="Q30" s="204"/>
      <c r="R30" s="204"/>
    </row>
    <row r="31" spans="1:18" customFormat="1" ht="38.25" customHeight="1" x14ac:dyDescent="0.25">
      <c r="B31" s="217"/>
      <c r="C31" s="356" t="s">
        <v>207</v>
      </c>
      <c r="D31" s="357"/>
      <c r="E31" s="357"/>
      <c r="F31" s="357"/>
      <c r="G31" s="357"/>
      <c r="H31" s="358"/>
      <c r="N31" s="209"/>
      <c r="O31" s="209"/>
      <c r="P31" s="209"/>
      <c r="Q31" s="209"/>
      <c r="R31" s="204"/>
    </row>
    <row r="32" spans="1:18" customFormat="1" ht="43.5" customHeight="1" x14ac:dyDescent="0.25">
      <c r="B32" s="356" t="s">
        <v>208</v>
      </c>
      <c r="C32" s="357"/>
      <c r="D32" s="357"/>
      <c r="E32" s="357"/>
      <c r="F32" s="357"/>
      <c r="G32" s="357"/>
      <c r="H32" s="358"/>
      <c r="I32" s="204"/>
      <c r="J32" s="204"/>
      <c r="K32" s="204"/>
      <c r="L32" s="204"/>
      <c r="M32" s="204"/>
      <c r="N32" s="204"/>
      <c r="O32" s="204"/>
      <c r="P32" s="204"/>
      <c r="Q32" s="204"/>
      <c r="R32" s="204"/>
    </row>
    <row r="33" spans="1:9" customFormat="1" ht="49.5" customHeight="1" x14ac:dyDescent="0.25">
      <c r="B33" s="356" t="s">
        <v>209</v>
      </c>
      <c r="C33" s="357"/>
      <c r="D33" s="357"/>
      <c r="E33" s="357"/>
      <c r="F33" s="357"/>
      <c r="G33" s="357"/>
      <c r="H33" s="358"/>
      <c r="I33" s="218"/>
    </row>
    <row r="34" spans="1:9" customFormat="1" ht="46.5" customHeight="1" x14ac:dyDescent="0.25">
      <c r="B34" s="356" t="s">
        <v>210</v>
      </c>
      <c r="C34" s="357"/>
      <c r="D34" s="357"/>
      <c r="E34" s="357"/>
      <c r="F34" s="357"/>
      <c r="G34" s="357"/>
      <c r="H34" s="358"/>
      <c r="I34" s="218"/>
    </row>
    <row r="35" spans="1:9" customFormat="1" ht="30" customHeight="1" x14ac:dyDescent="0.25">
      <c r="B35" s="356" t="s">
        <v>211</v>
      </c>
      <c r="C35" s="357"/>
      <c r="D35" s="357"/>
      <c r="E35" s="357"/>
      <c r="F35" s="357"/>
      <c r="G35" s="357"/>
      <c r="H35" s="358"/>
      <c r="I35" s="218"/>
    </row>
    <row r="36" spans="1:9" customFormat="1" ht="15" customHeight="1" x14ac:dyDescent="0.25">
      <c r="A36" s="219" t="s">
        <v>212</v>
      </c>
      <c r="B36" s="219"/>
      <c r="I36" s="220"/>
    </row>
    <row r="37" spans="1:9" customFormat="1" ht="30" customHeight="1" x14ac:dyDescent="0.25">
      <c r="B37" s="359" t="s">
        <v>213</v>
      </c>
      <c r="C37" s="360"/>
      <c r="D37" s="360"/>
      <c r="E37" s="360"/>
      <c r="F37" s="360"/>
      <c r="G37" s="360"/>
      <c r="H37" s="361"/>
    </row>
    <row r="38" spans="1:9" customFormat="1" ht="12.75" customHeight="1" x14ac:dyDescent="0.25">
      <c r="B38" s="362" t="s">
        <v>214</v>
      </c>
      <c r="C38" s="363"/>
      <c r="D38" s="363"/>
      <c r="E38" s="363"/>
      <c r="F38" s="363"/>
      <c r="G38" s="221"/>
      <c r="H38" s="222"/>
    </row>
    <row r="39" spans="1:9" customFormat="1" ht="29.25" customHeight="1" x14ac:dyDescent="0.25">
      <c r="B39" s="364" t="s">
        <v>215</v>
      </c>
      <c r="C39" s="365"/>
      <c r="D39" s="365"/>
      <c r="E39" s="365"/>
      <c r="F39" s="365"/>
      <c r="G39" s="365"/>
      <c r="H39" s="366"/>
    </row>
    <row r="40" spans="1:9" customFormat="1" ht="15" customHeight="1" x14ac:dyDescent="0.25">
      <c r="B40" s="223" t="s">
        <v>216</v>
      </c>
      <c r="C40" s="221"/>
      <c r="D40" s="221"/>
      <c r="E40" s="221"/>
      <c r="F40" s="221"/>
      <c r="G40" s="221"/>
      <c r="H40" s="222"/>
    </row>
    <row r="41" spans="1:9" customFormat="1" ht="30.75" customHeight="1" x14ac:dyDescent="0.25">
      <c r="B41" s="364" t="s">
        <v>217</v>
      </c>
      <c r="C41" s="365"/>
      <c r="D41" s="365"/>
      <c r="E41" s="365"/>
      <c r="F41" s="365"/>
      <c r="G41" s="365"/>
      <c r="H41" s="366"/>
    </row>
    <row r="42" spans="1:9" customFormat="1" ht="12.75" customHeight="1" x14ac:dyDescent="0.25">
      <c r="B42" s="367" t="s">
        <v>218</v>
      </c>
      <c r="C42" s="368"/>
      <c r="D42" s="368"/>
      <c r="E42" s="368"/>
      <c r="F42" s="368"/>
      <c r="G42" s="368"/>
      <c r="H42" s="222"/>
    </row>
    <row r="43" spans="1:9" customFormat="1" ht="35.25" customHeight="1" x14ac:dyDescent="0.25">
      <c r="B43" s="364" t="s">
        <v>219</v>
      </c>
      <c r="C43" s="365"/>
      <c r="D43" s="365"/>
      <c r="E43" s="365"/>
      <c r="F43" s="365"/>
      <c r="G43" s="365"/>
      <c r="H43" s="366"/>
    </row>
    <row r="44" spans="1:9" customFormat="1" ht="24.75" customHeight="1" x14ac:dyDescent="0.25">
      <c r="B44" s="369" t="s">
        <v>220</v>
      </c>
      <c r="C44" s="370"/>
      <c r="D44" s="370"/>
      <c r="E44" s="370"/>
      <c r="F44" s="370"/>
      <c r="G44" s="370"/>
      <c r="H44" s="371"/>
    </row>
    <row r="45" spans="1:9" customFormat="1" ht="27.75" customHeight="1" x14ac:dyDescent="0.25">
      <c r="B45" s="372" t="s">
        <v>221</v>
      </c>
      <c r="C45" s="373"/>
      <c r="D45" s="373"/>
      <c r="E45" s="373"/>
      <c r="F45" s="373"/>
      <c r="G45" s="373"/>
      <c r="H45" s="374"/>
    </row>
    <row r="46" spans="1:9" customFormat="1" ht="21" customHeight="1" x14ac:dyDescent="0.25">
      <c r="B46" s="356" t="s">
        <v>222</v>
      </c>
      <c r="C46" s="357"/>
      <c r="D46" s="357"/>
      <c r="E46" s="357"/>
      <c r="F46" s="357"/>
      <c r="G46" s="357"/>
      <c r="H46" s="358"/>
    </row>
    <row r="47" spans="1:9" customFormat="1" ht="26.25" customHeight="1" x14ac:dyDescent="0.25">
      <c r="B47" s="355" t="s">
        <v>223</v>
      </c>
      <c r="C47" s="355"/>
      <c r="D47" s="355"/>
      <c r="E47" s="355"/>
      <c r="F47" s="355"/>
      <c r="G47" s="355"/>
      <c r="H47" s="355"/>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A11" sqref="A11"/>
    </sheetView>
  </sheetViews>
  <sheetFormatPr defaultRowHeight="15" x14ac:dyDescent="0.25"/>
  <cols>
    <col min="1" max="1" width="28" style="239" bestFit="1" customWidth="1"/>
    <col min="2" max="2" width="11" style="239" customWidth="1"/>
    <col min="3" max="3" width="14.42578125" style="239" bestFit="1" customWidth="1"/>
    <col min="4" max="4" width="22.85546875" style="239" customWidth="1"/>
    <col min="5" max="6" width="11" style="239" customWidth="1"/>
    <col min="7" max="8" width="9.140625" style="239" customWidth="1"/>
    <col min="9" max="9" width="19" style="23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80" t="s">
        <v>244</v>
      </c>
      <c r="I1" s="224"/>
    </row>
    <row r="2" spans="1:9" s="230" customFormat="1" ht="18" customHeight="1" x14ac:dyDescent="0.25">
      <c r="A2" s="225" t="s">
        <v>19</v>
      </c>
      <c r="B2" s="226" t="s">
        <v>224</v>
      </c>
      <c r="C2" s="227"/>
      <c r="D2" s="228"/>
      <c r="E2" s="228"/>
      <c r="F2" s="228"/>
      <c r="G2" s="228"/>
      <c r="H2" s="228"/>
      <c r="I2" s="229" t="s">
        <v>64</v>
      </c>
    </row>
    <row r="3" spans="1:9" s="230" customFormat="1" x14ac:dyDescent="0.2">
      <c r="A3" s="231" t="s">
        <v>244</v>
      </c>
      <c r="C3" s="232"/>
      <c r="I3" s="233"/>
    </row>
    <row r="4" spans="1:9" s="230" customFormat="1" ht="12.75" x14ac:dyDescent="0.2">
      <c r="A4" s="234" t="s">
        <v>225</v>
      </c>
      <c r="B4" s="234" t="s">
        <v>60</v>
      </c>
      <c r="C4" s="234" t="s">
        <v>72</v>
      </c>
      <c r="D4" s="234" t="s">
        <v>226</v>
      </c>
      <c r="E4" s="235" t="s">
        <v>23</v>
      </c>
      <c r="F4" s="236"/>
      <c r="G4" s="236"/>
      <c r="H4" s="236"/>
      <c r="I4" s="237"/>
    </row>
    <row r="5" spans="1:9" x14ac:dyDescent="0.25">
      <c r="A5" s="274" t="s">
        <v>227</v>
      </c>
      <c r="B5" s="257"/>
      <c r="C5" s="257"/>
      <c r="D5" s="257"/>
      <c r="E5"/>
      <c r="F5"/>
      <c r="G5"/>
      <c r="H5"/>
    </row>
    <row r="6" spans="1:9" x14ac:dyDescent="0.25">
      <c r="A6" s="257" t="s">
        <v>231</v>
      </c>
      <c r="B6" s="258">
        <v>112193.52</v>
      </c>
      <c r="C6" s="257" t="s">
        <v>232</v>
      </c>
      <c r="D6" s="257"/>
      <c r="E6"/>
      <c r="F6"/>
      <c r="G6"/>
      <c r="H6"/>
      <c r="I6" s="238" t="s">
        <v>235</v>
      </c>
    </row>
    <row r="7" spans="1:9" x14ac:dyDescent="0.25">
      <c r="A7" s="255" t="s">
        <v>233</v>
      </c>
      <c r="B7" s="258">
        <v>2835.5620000000004</v>
      </c>
      <c r="C7" s="257" t="s">
        <v>234</v>
      </c>
      <c r="D7" s="257"/>
      <c r="E7"/>
      <c r="F7" s="271"/>
      <c r="G7"/>
      <c r="H7"/>
      <c r="I7" s="238" t="s">
        <v>235</v>
      </c>
    </row>
    <row r="8" spans="1:9" x14ac:dyDescent="0.25">
      <c r="A8" s="255"/>
      <c r="B8" s="258"/>
      <c r="C8" s="257"/>
      <c r="D8" s="257"/>
      <c r="E8"/>
      <c r="F8"/>
      <c r="G8"/>
      <c r="H8"/>
    </row>
    <row r="9" spans="1:9" x14ac:dyDescent="0.25">
      <c r="A9" s="275" t="s">
        <v>263</v>
      </c>
      <c r="B9" s="256"/>
      <c r="C9" s="255"/>
      <c r="D9" s="255"/>
    </row>
    <row r="10" spans="1:9" ht="18" x14ac:dyDescent="0.35">
      <c r="A10" s="255" t="s">
        <v>236</v>
      </c>
      <c r="B10" s="259">
        <v>33</v>
      </c>
      <c r="C10" s="257" t="s">
        <v>238</v>
      </c>
      <c r="D10" s="255" t="s">
        <v>412</v>
      </c>
      <c r="I10" s="238" t="s">
        <v>242</v>
      </c>
    </row>
    <row r="11" spans="1:9" ht="18" x14ac:dyDescent="0.35">
      <c r="A11" s="255" t="s">
        <v>237</v>
      </c>
      <c r="B11" s="259">
        <v>25</v>
      </c>
      <c r="C11" s="257" t="s">
        <v>238</v>
      </c>
      <c r="D11" s="255" t="s">
        <v>412</v>
      </c>
      <c r="I11" s="238" t="s">
        <v>242</v>
      </c>
    </row>
    <row r="12" spans="1:9" x14ac:dyDescent="0.25">
      <c r="A12" s="255" t="s">
        <v>236</v>
      </c>
      <c r="B12" s="263">
        <f>$B$7/B10/1000*Conversions!$D$4*$B$17</f>
        <v>5.3391999863696971E-2</v>
      </c>
      <c r="C12" s="255" t="s">
        <v>241</v>
      </c>
      <c r="D12" s="255" t="s">
        <v>413</v>
      </c>
    </row>
    <row r="13" spans="1:9" x14ac:dyDescent="0.25">
      <c r="A13" s="255" t="s">
        <v>237</v>
      </c>
      <c r="B13" s="263">
        <f>$B$7/B11/1000*Conversions!$D$4*$B$17</f>
        <v>7.0477439820080007E-2</v>
      </c>
      <c r="C13" s="255" t="s">
        <v>241</v>
      </c>
      <c r="D13" s="255" t="s">
        <v>414</v>
      </c>
    </row>
    <row r="14" spans="1:9" x14ac:dyDescent="0.25">
      <c r="A14" s="255" t="s">
        <v>243</v>
      </c>
      <c r="B14" s="263">
        <f>AVERAGE(B12:B13)</f>
        <v>6.1934719841888489E-2</v>
      </c>
      <c r="C14" s="255" t="s">
        <v>241</v>
      </c>
      <c r="D14" s="255"/>
    </row>
    <row r="15" spans="1:9" x14ac:dyDescent="0.25">
      <c r="A15" s="255"/>
      <c r="B15" s="276"/>
      <c r="C15" s="255"/>
      <c r="D15" s="255"/>
    </row>
    <row r="16" spans="1:9" s="239" customFormat="1" ht="12.75" x14ac:dyDescent="0.2">
      <c r="A16" s="275" t="s">
        <v>264</v>
      </c>
      <c r="B16" s="255"/>
      <c r="C16" s="255"/>
      <c r="D16" s="255"/>
      <c r="I16" s="238"/>
    </row>
    <row r="17" spans="1:9" s="239" customFormat="1" ht="12.75" x14ac:dyDescent="0.2">
      <c r="A17" s="255" t="s">
        <v>261</v>
      </c>
      <c r="B17" s="273">
        <v>1</v>
      </c>
      <c r="C17" s="255" t="s">
        <v>262</v>
      </c>
      <c r="D17" s="255" t="s">
        <v>265</v>
      </c>
      <c r="I17" s="238"/>
    </row>
    <row r="18" spans="1:9" x14ac:dyDescent="0.25">
      <c r="A18" s="255"/>
      <c r="B18" s="255"/>
      <c r="C18" s="255"/>
      <c r="D18" s="25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11" sqref="D11"/>
    </sheetView>
  </sheetViews>
  <sheetFormatPr defaultColWidth="9.140625" defaultRowHeight="12.75" x14ac:dyDescent="0.2"/>
  <cols>
    <col min="1" max="3" width="9.140625" style="239"/>
    <col min="4" max="4" width="13.42578125" style="239" bestFit="1" customWidth="1"/>
    <col min="5" max="5" width="16.42578125" style="239" bestFit="1" customWidth="1"/>
    <col min="6" max="6" width="23.42578125" style="239" customWidth="1"/>
    <col min="7" max="7" width="11" style="239" bestFit="1" customWidth="1"/>
    <col min="8" max="259" width="9.140625" style="239"/>
    <col min="260" max="260" width="13.42578125" style="239" bestFit="1" customWidth="1"/>
    <col min="261" max="261" width="16.42578125" style="239" bestFit="1" customWidth="1"/>
    <col min="262" max="262" width="23.42578125" style="239" customWidth="1"/>
    <col min="263" max="263" width="11" style="239" bestFit="1" customWidth="1"/>
    <col min="264" max="515" width="9.140625" style="239"/>
    <col min="516" max="516" width="13.42578125" style="239" bestFit="1" customWidth="1"/>
    <col min="517" max="517" width="16.42578125" style="239" bestFit="1" customWidth="1"/>
    <col min="518" max="518" width="23.42578125" style="239" customWidth="1"/>
    <col min="519" max="519" width="11" style="239" bestFit="1" customWidth="1"/>
    <col min="520" max="771" width="9.140625" style="239"/>
    <col min="772" max="772" width="13.42578125" style="239" bestFit="1" customWidth="1"/>
    <col min="773" max="773" width="16.42578125" style="239" bestFit="1" customWidth="1"/>
    <col min="774" max="774" width="23.42578125" style="239" customWidth="1"/>
    <col min="775" max="775" width="11" style="239" bestFit="1" customWidth="1"/>
    <col min="776" max="1027" width="9.140625" style="239"/>
    <col min="1028" max="1028" width="13.42578125" style="239" bestFit="1" customWidth="1"/>
    <col min="1029" max="1029" width="16.42578125" style="239" bestFit="1" customWidth="1"/>
    <col min="1030" max="1030" width="23.42578125" style="239" customWidth="1"/>
    <col min="1031" max="1031" width="11" style="239" bestFit="1" customWidth="1"/>
    <col min="1032" max="1283" width="9.140625" style="239"/>
    <col min="1284" max="1284" width="13.42578125" style="239" bestFit="1" customWidth="1"/>
    <col min="1285" max="1285" width="16.42578125" style="239" bestFit="1" customWidth="1"/>
    <col min="1286" max="1286" width="23.42578125" style="239" customWidth="1"/>
    <col min="1287" max="1287" width="11" style="239" bestFit="1" customWidth="1"/>
    <col min="1288" max="1539" width="9.140625" style="239"/>
    <col min="1540" max="1540" width="13.42578125" style="239" bestFit="1" customWidth="1"/>
    <col min="1541" max="1541" width="16.42578125" style="239" bestFit="1" customWidth="1"/>
    <col min="1542" max="1542" width="23.42578125" style="239" customWidth="1"/>
    <col min="1543" max="1543" width="11" style="239" bestFit="1" customWidth="1"/>
    <col min="1544" max="1795" width="9.140625" style="239"/>
    <col min="1796" max="1796" width="13.42578125" style="239" bestFit="1" customWidth="1"/>
    <col min="1797" max="1797" width="16.42578125" style="239" bestFit="1" customWidth="1"/>
    <col min="1798" max="1798" width="23.42578125" style="239" customWidth="1"/>
    <col min="1799" max="1799" width="11" style="239" bestFit="1" customWidth="1"/>
    <col min="1800" max="2051" width="9.140625" style="239"/>
    <col min="2052" max="2052" width="13.42578125" style="239" bestFit="1" customWidth="1"/>
    <col min="2053" max="2053" width="16.42578125" style="239" bestFit="1" customWidth="1"/>
    <col min="2054" max="2054" width="23.42578125" style="239" customWidth="1"/>
    <col min="2055" max="2055" width="11" style="239" bestFit="1" customWidth="1"/>
    <col min="2056" max="2307" width="9.140625" style="239"/>
    <col min="2308" max="2308" width="13.42578125" style="239" bestFit="1" customWidth="1"/>
    <col min="2309" max="2309" width="16.42578125" style="239" bestFit="1" customWidth="1"/>
    <col min="2310" max="2310" width="23.42578125" style="239" customWidth="1"/>
    <col min="2311" max="2311" width="11" style="239" bestFit="1" customWidth="1"/>
    <col min="2312" max="2563" width="9.140625" style="239"/>
    <col min="2564" max="2564" width="13.42578125" style="239" bestFit="1" customWidth="1"/>
    <col min="2565" max="2565" width="16.42578125" style="239" bestFit="1" customWidth="1"/>
    <col min="2566" max="2566" width="23.42578125" style="239" customWidth="1"/>
    <col min="2567" max="2567" width="11" style="239" bestFit="1" customWidth="1"/>
    <col min="2568" max="2819" width="9.140625" style="239"/>
    <col min="2820" max="2820" width="13.42578125" style="239" bestFit="1" customWidth="1"/>
    <col min="2821" max="2821" width="16.42578125" style="239" bestFit="1" customWidth="1"/>
    <col min="2822" max="2822" width="23.42578125" style="239" customWidth="1"/>
    <col min="2823" max="2823" width="11" style="239" bestFit="1" customWidth="1"/>
    <col min="2824" max="3075" width="9.140625" style="239"/>
    <col min="3076" max="3076" width="13.42578125" style="239" bestFit="1" customWidth="1"/>
    <col min="3077" max="3077" width="16.42578125" style="239" bestFit="1" customWidth="1"/>
    <col min="3078" max="3078" width="23.42578125" style="239" customWidth="1"/>
    <col min="3079" max="3079" width="11" style="239" bestFit="1" customWidth="1"/>
    <col min="3080" max="3331" width="9.140625" style="239"/>
    <col min="3332" max="3332" width="13.42578125" style="239" bestFit="1" customWidth="1"/>
    <col min="3333" max="3333" width="16.42578125" style="239" bestFit="1" customWidth="1"/>
    <col min="3334" max="3334" width="23.42578125" style="239" customWidth="1"/>
    <col min="3335" max="3335" width="11" style="239" bestFit="1" customWidth="1"/>
    <col min="3336" max="3587" width="9.140625" style="239"/>
    <col min="3588" max="3588" width="13.42578125" style="239" bestFit="1" customWidth="1"/>
    <col min="3589" max="3589" width="16.42578125" style="239" bestFit="1" customWidth="1"/>
    <col min="3590" max="3590" width="23.42578125" style="239" customWidth="1"/>
    <col min="3591" max="3591" width="11" style="239" bestFit="1" customWidth="1"/>
    <col min="3592" max="3843" width="9.140625" style="239"/>
    <col min="3844" max="3844" width="13.42578125" style="239" bestFit="1" customWidth="1"/>
    <col min="3845" max="3845" width="16.42578125" style="239" bestFit="1" customWidth="1"/>
    <col min="3846" max="3846" width="23.42578125" style="239" customWidth="1"/>
    <col min="3847" max="3847" width="11" style="239" bestFit="1" customWidth="1"/>
    <col min="3848" max="4099" width="9.140625" style="239"/>
    <col min="4100" max="4100" width="13.42578125" style="239" bestFit="1" customWidth="1"/>
    <col min="4101" max="4101" width="16.42578125" style="239" bestFit="1" customWidth="1"/>
    <col min="4102" max="4102" width="23.42578125" style="239" customWidth="1"/>
    <col min="4103" max="4103" width="11" style="239" bestFit="1" customWidth="1"/>
    <col min="4104" max="4355" width="9.140625" style="239"/>
    <col min="4356" max="4356" width="13.42578125" style="239" bestFit="1" customWidth="1"/>
    <col min="4357" max="4357" width="16.42578125" style="239" bestFit="1" customWidth="1"/>
    <col min="4358" max="4358" width="23.42578125" style="239" customWidth="1"/>
    <col min="4359" max="4359" width="11" style="239" bestFit="1" customWidth="1"/>
    <col min="4360" max="4611" width="9.140625" style="239"/>
    <col min="4612" max="4612" width="13.42578125" style="239" bestFit="1" customWidth="1"/>
    <col min="4613" max="4613" width="16.42578125" style="239" bestFit="1" customWidth="1"/>
    <col min="4614" max="4614" width="23.42578125" style="239" customWidth="1"/>
    <col min="4615" max="4615" width="11" style="239" bestFit="1" customWidth="1"/>
    <col min="4616" max="4867" width="9.140625" style="239"/>
    <col min="4868" max="4868" width="13.42578125" style="239" bestFit="1" customWidth="1"/>
    <col min="4869" max="4869" width="16.42578125" style="239" bestFit="1" customWidth="1"/>
    <col min="4870" max="4870" width="23.42578125" style="239" customWidth="1"/>
    <col min="4871" max="4871" width="11" style="239" bestFit="1" customWidth="1"/>
    <col min="4872" max="5123" width="9.140625" style="239"/>
    <col min="5124" max="5124" width="13.42578125" style="239" bestFit="1" customWidth="1"/>
    <col min="5125" max="5125" width="16.42578125" style="239" bestFit="1" customWidth="1"/>
    <col min="5126" max="5126" width="23.42578125" style="239" customWidth="1"/>
    <col min="5127" max="5127" width="11" style="239" bestFit="1" customWidth="1"/>
    <col min="5128" max="5379" width="9.140625" style="239"/>
    <col min="5380" max="5380" width="13.42578125" style="239" bestFit="1" customWidth="1"/>
    <col min="5381" max="5381" width="16.42578125" style="239" bestFit="1" customWidth="1"/>
    <col min="5382" max="5382" width="23.42578125" style="239" customWidth="1"/>
    <col min="5383" max="5383" width="11" style="239" bestFit="1" customWidth="1"/>
    <col min="5384" max="5635" width="9.140625" style="239"/>
    <col min="5636" max="5636" width="13.42578125" style="239" bestFit="1" customWidth="1"/>
    <col min="5637" max="5637" width="16.42578125" style="239" bestFit="1" customWidth="1"/>
    <col min="5638" max="5638" width="23.42578125" style="239" customWidth="1"/>
    <col min="5639" max="5639" width="11" style="239" bestFit="1" customWidth="1"/>
    <col min="5640" max="5891" width="9.140625" style="239"/>
    <col min="5892" max="5892" width="13.42578125" style="239" bestFit="1" customWidth="1"/>
    <col min="5893" max="5893" width="16.42578125" style="239" bestFit="1" customWidth="1"/>
    <col min="5894" max="5894" width="23.42578125" style="239" customWidth="1"/>
    <col min="5895" max="5895" width="11" style="239" bestFit="1" customWidth="1"/>
    <col min="5896" max="6147" width="9.140625" style="239"/>
    <col min="6148" max="6148" width="13.42578125" style="239" bestFit="1" customWidth="1"/>
    <col min="6149" max="6149" width="16.42578125" style="239" bestFit="1" customWidth="1"/>
    <col min="6150" max="6150" width="23.42578125" style="239" customWidth="1"/>
    <col min="6151" max="6151" width="11" style="239" bestFit="1" customWidth="1"/>
    <col min="6152" max="6403" width="9.140625" style="239"/>
    <col min="6404" max="6404" width="13.42578125" style="239" bestFit="1" customWidth="1"/>
    <col min="6405" max="6405" width="16.42578125" style="239" bestFit="1" customWidth="1"/>
    <col min="6406" max="6406" width="23.42578125" style="239" customWidth="1"/>
    <col min="6407" max="6407" width="11" style="239" bestFit="1" customWidth="1"/>
    <col min="6408" max="6659" width="9.140625" style="239"/>
    <col min="6660" max="6660" width="13.42578125" style="239" bestFit="1" customWidth="1"/>
    <col min="6661" max="6661" width="16.42578125" style="239" bestFit="1" customWidth="1"/>
    <col min="6662" max="6662" width="23.42578125" style="239" customWidth="1"/>
    <col min="6663" max="6663" width="11" style="239" bestFit="1" customWidth="1"/>
    <col min="6664" max="6915" width="9.140625" style="239"/>
    <col min="6916" max="6916" width="13.42578125" style="239" bestFit="1" customWidth="1"/>
    <col min="6917" max="6917" width="16.42578125" style="239" bestFit="1" customWidth="1"/>
    <col min="6918" max="6918" width="23.42578125" style="239" customWidth="1"/>
    <col min="6919" max="6919" width="11" style="239" bestFit="1" customWidth="1"/>
    <col min="6920" max="7171" width="9.140625" style="239"/>
    <col min="7172" max="7172" width="13.42578125" style="239" bestFit="1" customWidth="1"/>
    <col min="7173" max="7173" width="16.42578125" style="239" bestFit="1" customWidth="1"/>
    <col min="7174" max="7174" width="23.42578125" style="239" customWidth="1"/>
    <col min="7175" max="7175" width="11" style="239" bestFit="1" customWidth="1"/>
    <col min="7176" max="7427" width="9.140625" style="239"/>
    <col min="7428" max="7428" width="13.42578125" style="239" bestFit="1" customWidth="1"/>
    <col min="7429" max="7429" width="16.42578125" style="239" bestFit="1" customWidth="1"/>
    <col min="7430" max="7430" width="23.42578125" style="239" customWidth="1"/>
    <col min="7431" max="7431" width="11" style="239" bestFit="1" customWidth="1"/>
    <col min="7432" max="7683" width="9.140625" style="239"/>
    <col min="7684" max="7684" width="13.42578125" style="239" bestFit="1" customWidth="1"/>
    <col min="7685" max="7685" width="16.42578125" style="239" bestFit="1" customWidth="1"/>
    <col min="7686" max="7686" width="23.42578125" style="239" customWidth="1"/>
    <col min="7687" max="7687" width="11" style="239" bestFit="1" customWidth="1"/>
    <col min="7688" max="7939" width="9.140625" style="239"/>
    <col min="7940" max="7940" width="13.42578125" style="239" bestFit="1" customWidth="1"/>
    <col min="7941" max="7941" width="16.42578125" style="239" bestFit="1" customWidth="1"/>
    <col min="7942" max="7942" width="23.42578125" style="239" customWidth="1"/>
    <col min="7943" max="7943" width="11" style="239" bestFit="1" customWidth="1"/>
    <col min="7944" max="8195" width="9.140625" style="239"/>
    <col min="8196" max="8196" width="13.42578125" style="239" bestFit="1" customWidth="1"/>
    <col min="8197" max="8197" width="16.42578125" style="239" bestFit="1" customWidth="1"/>
    <col min="8198" max="8198" width="23.42578125" style="239" customWidth="1"/>
    <col min="8199" max="8199" width="11" style="239" bestFit="1" customWidth="1"/>
    <col min="8200" max="8451" width="9.140625" style="239"/>
    <col min="8452" max="8452" width="13.42578125" style="239" bestFit="1" customWidth="1"/>
    <col min="8453" max="8453" width="16.42578125" style="239" bestFit="1" customWidth="1"/>
    <col min="8454" max="8454" width="23.42578125" style="239" customWidth="1"/>
    <col min="8455" max="8455" width="11" style="239" bestFit="1" customWidth="1"/>
    <col min="8456" max="8707" width="9.140625" style="239"/>
    <col min="8708" max="8708" width="13.42578125" style="239" bestFit="1" customWidth="1"/>
    <col min="8709" max="8709" width="16.42578125" style="239" bestFit="1" customWidth="1"/>
    <col min="8710" max="8710" width="23.42578125" style="239" customWidth="1"/>
    <col min="8711" max="8711" width="11" style="239" bestFit="1" customWidth="1"/>
    <col min="8712" max="8963" width="9.140625" style="239"/>
    <col min="8964" max="8964" width="13.42578125" style="239" bestFit="1" customWidth="1"/>
    <col min="8965" max="8965" width="16.42578125" style="239" bestFit="1" customWidth="1"/>
    <col min="8966" max="8966" width="23.42578125" style="239" customWidth="1"/>
    <col min="8967" max="8967" width="11" style="239" bestFit="1" customWidth="1"/>
    <col min="8968" max="9219" width="9.140625" style="239"/>
    <col min="9220" max="9220" width="13.42578125" style="239" bestFit="1" customWidth="1"/>
    <col min="9221" max="9221" width="16.42578125" style="239" bestFit="1" customWidth="1"/>
    <col min="9222" max="9222" width="23.42578125" style="239" customWidth="1"/>
    <col min="9223" max="9223" width="11" style="239" bestFit="1" customWidth="1"/>
    <col min="9224" max="9475" width="9.140625" style="239"/>
    <col min="9476" max="9476" width="13.42578125" style="239" bestFit="1" customWidth="1"/>
    <col min="9477" max="9477" width="16.42578125" style="239" bestFit="1" customWidth="1"/>
    <col min="9478" max="9478" width="23.42578125" style="239" customWidth="1"/>
    <col min="9479" max="9479" width="11" style="239" bestFit="1" customWidth="1"/>
    <col min="9480" max="9731" width="9.140625" style="239"/>
    <col min="9732" max="9732" width="13.42578125" style="239" bestFit="1" customWidth="1"/>
    <col min="9733" max="9733" width="16.42578125" style="239" bestFit="1" customWidth="1"/>
    <col min="9734" max="9734" width="23.42578125" style="239" customWidth="1"/>
    <col min="9735" max="9735" width="11" style="239" bestFit="1" customWidth="1"/>
    <col min="9736" max="9987" width="9.140625" style="239"/>
    <col min="9988" max="9988" width="13.42578125" style="239" bestFit="1" customWidth="1"/>
    <col min="9989" max="9989" width="16.42578125" style="239" bestFit="1" customWidth="1"/>
    <col min="9990" max="9990" width="23.42578125" style="239" customWidth="1"/>
    <col min="9991" max="9991" width="11" style="239" bestFit="1" customWidth="1"/>
    <col min="9992" max="10243" width="9.140625" style="239"/>
    <col min="10244" max="10244" width="13.42578125" style="239" bestFit="1" customWidth="1"/>
    <col min="10245" max="10245" width="16.42578125" style="239" bestFit="1" customWidth="1"/>
    <col min="10246" max="10246" width="23.42578125" style="239" customWidth="1"/>
    <col min="10247" max="10247" width="11" style="239" bestFit="1" customWidth="1"/>
    <col min="10248" max="10499" width="9.140625" style="239"/>
    <col min="10500" max="10500" width="13.42578125" style="239" bestFit="1" customWidth="1"/>
    <col min="10501" max="10501" width="16.42578125" style="239" bestFit="1" customWidth="1"/>
    <col min="10502" max="10502" width="23.42578125" style="239" customWidth="1"/>
    <col min="10503" max="10503" width="11" style="239" bestFit="1" customWidth="1"/>
    <col min="10504" max="10755" width="9.140625" style="239"/>
    <col min="10756" max="10756" width="13.42578125" style="239" bestFit="1" customWidth="1"/>
    <col min="10757" max="10757" width="16.42578125" style="239" bestFit="1" customWidth="1"/>
    <col min="10758" max="10758" width="23.42578125" style="239" customWidth="1"/>
    <col min="10759" max="10759" width="11" style="239" bestFit="1" customWidth="1"/>
    <col min="10760" max="11011" width="9.140625" style="239"/>
    <col min="11012" max="11012" width="13.42578125" style="239" bestFit="1" customWidth="1"/>
    <col min="11013" max="11013" width="16.42578125" style="239" bestFit="1" customWidth="1"/>
    <col min="11014" max="11014" width="23.42578125" style="239" customWidth="1"/>
    <col min="11015" max="11015" width="11" style="239" bestFit="1" customWidth="1"/>
    <col min="11016" max="11267" width="9.140625" style="239"/>
    <col min="11268" max="11268" width="13.42578125" style="239" bestFit="1" customWidth="1"/>
    <col min="11269" max="11269" width="16.42578125" style="239" bestFit="1" customWidth="1"/>
    <col min="11270" max="11270" width="23.42578125" style="239" customWidth="1"/>
    <col min="11271" max="11271" width="11" style="239" bestFit="1" customWidth="1"/>
    <col min="11272" max="11523" width="9.140625" style="239"/>
    <col min="11524" max="11524" width="13.42578125" style="239" bestFit="1" customWidth="1"/>
    <col min="11525" max="11525" width="16.42578125" style="239" bestFit="1" customWidth="1"/>
    <col min="11526" max="11526" width="23.42578125" style="239" customWidth="1"/>
    <col min="11527" max="11527" width="11" style="239" bestFit="1" customWidth="1"/>
    <col min="11528" max="11779" width="9.140625" style="239"/>
    <col min="11780" max="11780" width="13.42578125" style="239" bestFit="1" customWidth="1"/>
    <col min="11781" max="11781" width="16.42578125" style="239" bestFit="1" customWidth="1"/>
    <col min="11782" max="11782" width="23.42578125" style="239" customWidth="1"/>
    <col min="11783" max="11783" width="11" style="239" bestFit="1" customWidth="1"/>
    <col min="11784" max="12035" width="9.140625" style="239"/>
    <col min="12036" max="12036" width="13.42578125" style="239" bestFit="1" customWidth="1"/>
    <col min="12037" max="12037" width="16.42578125" style="239" bestFit="1" customWidth="1"/>
    <col min="12038" max="12038" width="23.42578125" style="239" customWidth="1"/>
    <col min="12039" max="12039" width="11" style="239" bestFit="1" customWidth="1"/>
    <col min="12040" max="12291" width="9.140625" style="239"/>
    <col min="12292" max="12292" width="13.42578125" style="239" bestFit="1" customWidth="1"/>
    <col min="12293" max="12293" width="16.42578125" style="239" bestFit="1" customWidth="1"/>
    <col min="12294" max="12294" width="23.42578125" style="239" customWidth="1"/>
    <col min="12295" max="12295" width="11" style="239" bestFit="1" customWidth="1"/>
    <col min="12296" max="12547" width="9.140625" style="239"/>
    <col min="12548" max="12548" width="13.42578125" style="239" bestFit="1" customWidth="1"/>
    <col min="12549" max="12549" width="16.42578125" style="239" bestFit="1" customWidth="1"/>
    <col min="12550" max="12550" width="23.42578125" style="239" customWidth="1"/>
    <col min="12551" max="12551" width="11" style="239" bestFit="1" customWidth="1"/>
    <col min="12552" max="12803" width="9.140625" style="239"/>
    <col min="12804" max="12804" width="13.42578125" style="239" bestFit="1" customWidth="1"/>
    <col min="12805" max="12805" width="16.42578125" style="239" bestFit="1" customWidth="1"/>
    <col min="12806" max="12806" width="23.42578125" style="239" customWidth="1"/>
    <col min="12807" max="12807" width="11" style="239" bestFit="1" customWidth="1"/>
    <col min="12808" max="13059" width="9.140625" style="239"/>
    <col min="13060" max="13060" width="13.42578125" style="239" bestFit="1" customWidth="1"/>
    <col min="13061" max="13061" width="16.42578125" style="239" bestFit="1" customWidth="1"/>
    <col min="13062" max="13062" width="23.42578125" style="239" customWidth="1"/>
    <col min="13063" max="13063" width="11" style="239" bestFit="1" customWidth="1"/>
    <col min="13064" max="13315" width="9.140625" style="239"/>
    <col min="13316" max="13316" width="13.42578125" style="239" bestFit="1" customWidth="1"/>
    <col min="13317" max="13317" width="16.42578125" style="239" bestFit="1" customWidth="1"/>
    <col min="13318" max="13318" width="23.42578125" style="239" customWidth="1"/>
    <col min="13319" max="13319" width="11" style="239" bestFit="1" customWidth="1"/>
    <col min="13320" max="13571" width="9.140625" style="239"/>
    <col min="13572" max="13572" width="13.42578125" style="239" bestFit="1" customWidth="1"/>
    <col min="13573" max="13573" width="16.42578125" style="239" bestFit="1" customWidth="1"/>
    <col min="13574" max="13574" width="23.42578125" style="239" customWidth="1"/>
    <col min="13575" max="13575" width="11" style="239" bestFit="1" customWidth="1"/>
    <col min="13576" max="13827" width="9.140625" style="239"/>
    <col min="13828" max="13828" width="13.42578125" style="239" bestFit="1" customWidth="1"/>
    <col min="13829" max="13829" width="16.42578125" style="239" bestFit="1" customWidth="1"/>
    <col min="13830" max="13830" width="23.42578125" style="239" customWidth="1"/>
    <col min="13831" max="13831" width="11" style="239" bestFit="1" customWidth="1"/>
    <col min="13832" max="14083" width="9.140625" style="239"/>
    <col min="14084" max="14084" width="13.42578125" style="239" bestFit="1" customWidth="1"/>
    <col min="14085" max="14085" width="16.42578125" style="239" bestFit="1" customWidth="1"/>
    <col min="14086" max="14086" width="23.42578125" style="239" customWidth="1"/>
    <col min="14087" max="14087" width="11" style="239" bestFit="1" customWidth="1"/>
    <col min="14088" max="14339" width="9.140625" style="239"/>
    <col min="14340" max="14340" width="13.42578125" style="239" bestFit="1" customWidth="1"/>
    <col min="14341" max="14341" width="16.42578125" style="239" bestFit="1" customWidth="1"/>
    <col min="14342" max="14342" width="23.42578125" style="239" customWidth="1"/>
    <col min="14343" max="14343" width="11" style="239" bestFit="1" customWidth="1"/>
    <col min="14344" max="14595" width="9.140625" style="239"/>
    <col min="14596" max="14596" width="13.42578125" style="239" bestFit="1" customWidth="1"/>
    <col min="14597" max="14597" width="16.42578125" style="239" bestFit="1" customWidth="1"/>
    <col min="14598" max="14598" width="23.42578125" style="239" customWidth="1"/>
    <col min="14599" max="14599" width="11" style="239" bestFit="1" customWidth="1"/>
    <col min="14600" max="14851" width="9.140625" style="239"/>
    <col min="14852" max="14852" width="13.42578125" style="239" bestFit="1" customWidth="1"/>
    <col min="14853" max="14853" width="16.42578125" style="239" bestFit="1" customWidth="1"/>
    <col min="14854" max="14854" width="23.42578125" style="239" customWidth="1"/>
    <col min="14855" max="14855" width="11" style="239" bestFit="1" customWidth="1"/>
    <col min="14856" max="15107" width="9.140625" style="239"/>
    <col min="15108" max="15108" width="13.42578125" style="239" bestFit="1" customWidth="1"/>
    <col min="15109" max="15109" width="16.42578125" style="239" bestFit="1" customWidth="1"/>
    <col min="15110" max="15110" width="23.42578125" style="239" customWidth="1"/>
    <col min="15111" max="15111" width="11" style="239" bestFit="1" customWidth="1"/>
    <col min="15112" max="15363" width="9.140625" style="239"/>
    <col min="15364" max="15364" width="13.42578125" style="239" bestFit="1" customWidth="1"/>
    <col min="15365" max="15365" width="16.42578125" style="239" bestFit="1" customWidth="1"/>
    <col min="15366" max="15366" width="23.42578125" style="239" customWidth="1"/>
    <col min="15367" max="15367" width="11" style="239" bestFit="1" customWidth="1"/>
    <col min="15368" max="15619" width="9.140625" style="239"/>
    <col min="15620" max="15620" width="13.42578125" style="239" bestFit="1" customWidth="1"/>
    <col min="15621" max="15621" width="16.42578125" style="239" bestFit="1" customWidth="1"/>
    <col min="15622" max="15622" width="23.42578125" style="239" customWidth="1"/>
    <col min="15623" max="15623" width="11" style="239" bestFit="1" customWidth="1"/>
    <col min="15624" max="15875" width="9.140625" style="239"/>
    <col min="15876" max="15876" width="13.42578125" style="239" bestFit="1" customWidth="1"/>
    <col min="15877" max="15877" width="16.42578125" style="239" bestFit="1" customWidth="1"/>
    <col min="15878" max="15878" width="23.42578125" style="239" customWidth="1"/>
    <col min="15879" max="15879" width="11" style="239" bestFit="1" customWidth="1"/>
    <col min="15880" max="16131" width="9.140625" style="239"/>
    <col min="16132" max="16132" width="13.42578125" style="239" bestFit="1" customWidth="1"/>
    <col min="16133" max="16133" width="16.42578125" style="239" bestFit="1" customWidth="1"/>
    <col min="16134" max="16134" width="23.42578125" style="239" customWidth="1"/>
    <col min="16135" max="16135" width="11" style="239" bestFit="1" customWidth="1"/>
    <col min="16136" max="16384" width="9.140625" style="239"/>
  </cols>
  <sheetData>
    <row r="1" spans="1:38" ht="20.25" x14ac:dyDescent="0.3">
      <c r="A1" s="240"/>
      <c r="B1" s="241"/>
      <c r="C1" s="240"/>
      <c r="D1" s="241"/>
      <c r="E1" s="240"/>
      <c r="F1" s="240"/>
      <c r="G1" s="240"/>
      <c r="H1" s="80" t="s">
        <v>21</v>
      </c>
      <c r="I1" s="242"/>
      <c r="J1" s="242"/>
      <c r="K1" s="242"/>
      <c r="L1" s="242"/>
      <c r="M1" s="242"/>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row>
    <row r="2" spans="1:38" x14ac:dyDescent="0.2">
      <c r="A2" s="242"/>
      <c r="B2" s="391"/>
      <c r="C2" s="391"/>
      <c r="D2" s="391"/>
      <c r="E2" s="391"/>
      <c r="F2" s="243"/>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row>
    <row r="3" spans="1:38" x14ac:dyDescent="0.2">
      <c r="A3" s="242"/>
      <c r="B3" s="392" t="s">
        <v>227</v>
      </c>
      <c r="C3" s="392"/>
      <c r="D3" s="392"/>
      <c r="E3" s="392"/>
      <c r="F3" s="244" t="s">
        <v>64</v>
      </c>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row>
    <row r="4" spans="1:38" x14ac:dyDescent="0.2">
      <c r="A4" s="242"/>
      <c r="B4" s="242">
        <v>1</v>
      </c>
      <c r="C4" s="242" t="s">
        <v>239</v>
      </c>
      <c r="D4" s="242">
        <v>0.62137100000000001</v>
      </c>
      <c r="E4" s="242" t="s">
        <v>240</v>
      </c>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row>
    <row r="5" spans="1:38" x14ac:dyDescent="0.2">
      <c r="A5" s="242"/>
      <c r="B5" s="245"/>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1:38" x14ac:dyDescent="0.2">
      <c r="A6" s="242"/>
      <c r="B6" s="246"/>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row>
    <row r="7" spans="1:38" x14ac:dyDescent="0.2">
      <c r="A7" s="242"/>
      <c r="B7" s="245"/>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row>
    <row r="8" spans="1:38" x14ac:dyDescent="0.2">
      <c r="A8" s="242"/>
      <c r="B8" s="246"/>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row>
    <row r="9" spans="1:38" x14ac:dyDescent="0.2">
      <c r="A9" s="242"/>
      <c r="B9" s="245"/>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row>
    <row r="10" spans="1:38" x14ac:dyDescent="0.2">
      <c r="A10" s="242"/>
      <c r="B10" s="247"/>
      <c r="C10" s="242"/>
      <c r="D10" s="242"/>
      <c r="E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row>
    <row r="11" spans="1:38" x14ac:dyDescent="0.2">
      <c r="A11" s="242"/>
      <c r="B11" s="248"/>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row>
    <row r="12" spans="1:38" x14ac:dyDescent="0.2">
      <c r="A12" s="242"/>
      <c r="B12" s="249"/>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row>
    <row r="13" spans="1:38" x14ac:dyDescent="0.2">
      <c r="A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row>
    <row r="14" spans="1:38" x14ac:dyDescent="0.2">
      <c r="A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row>
    <row r="15" spans="1:38" x14ac:dyDescent="0.2">
      <c r="A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row>
    <row r="16" spans="1:38" x14ac:dyDescent="0.2">
      <c r="A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row>
    <row r="17" spans="1:38" x14ac:dyDescent="0.2">
      <c r="A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row>
    <row r="18" spans="1:38" x14ac:dyDescent="0.2">
      <c r="A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row>
    <row r="19" spans="1:38" x14ac:dyDescent="0.2">
      <c r="A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row>
    <row r="20" spans="1:38" x14ac:dyDescent="0.2">
      <c r="A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row>
    <row r="21" spans="1:38" x14ac:dyDescent="0.2">
      <c r="A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row>
    <row r="22" spans="1:38" x14ac:dyDescent="0.2">
      <c r="A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row>
    <row r="23" spans="1:38" x14ac:dyDescent="0.2">
      <c r="A23" s="242"/>
      <c r="B23" s="242"/>
      <c r="C23" s="242"/>
      <c r="D23" s="242"/>
      <c r="E23" s="242"/>
      <c r="F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row>
    <row r="24" spans="1:38" x14ac:dyDescent="0.2">
      <c r="A24" s="242"/>
      <c r="B24" s="242"/>
      <c r="C24" s="242"/>
      <c r="D24" s="242"/>
      <c r="E24" s="242"/>
      <c r="F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row>
    <row r="25" spans="1:38" x14ac:dyDescent="0.2">
      <c r="A25" s="242"/>
      <c r="B25" s="204"/>
      <c r="C25" s="250"/>
      <c r="D25" s="204"/>
      <c r="E25" s="204"/>
      <c r="F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row>
    <row r="26" spans="1:38" x14ac:dyDescent="0.2">
      <c r="A26" s="242"/>
      <c r="B26" s="251"/>
      <c r="C26" s="252"/>
      <c r="D26" s="204"/>
      <c r="E26" s="204"/>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row>
    <row r="27" spans="1:38" x14ac:dyDescent="0.2">
      <c r="A27" s="242"/>
      <c r="B27" s="251"/>
      <c r="C27" s="252"/>
      <c r="D27" s="204"/>
      <c r="E27" s="204"/>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row>
    <row r="28" spans="1:38" x14ac:dyDescent="0.2">
      <c r="A28" s="242"/>
      <c r="B28" s="251"/>
      <c r="C28" s="252"/>
      <c r="D28" s="204"/>
      <c r="E28" s="204"/>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row>
    <row r="29" spans="1:38" x14ac:dyDescent="0.2">
      <c r="B29" s="251"/>
      <c r="C29" s="242"/>
      <c r="D29" s="242"/>
      <c r="E29" s="242"/>
    </row>
    <row r="30" spans="1:38" x14ac:dyDescent="0.2">
      <c r="B30" s="251"/>
      <c r="C30" s="242"/>
      <c r="D30" s="242"/>
      <c r="E30" s="242"/>
    </row>
    <row r="31" spans="1:38" x14ac:dyDescent="0.2">
      <c r="B31" s="248"/>
      <c r="C31" s="242"/>
      <c r="D31" s="242"/>
      <c r="E31" s="242"/>
    </row>
    <row r="37" spans="10:10" x14ac:dyDescent="0.2">
      <c r="J37" s="253"/>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0" t="s">
        <v>23</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43" t="s">
        <v>228</v>
      </c>
      <c r="D3" s="243" t="s">
        <v>9</v>
      </c>
    </row>
    <row r="4" spans="1:38" ht="15" x14ac:dyDescent="0.2">
      <c r="C4" s="254"/>
      <c r="D4" s="393"/>
      <c r="E4" s="394"/>
      <c r="F4" s="394"/>
      <c r="G4" s="394"/>
      <c r="H4" s="394"/>
      <c r="I4" s="394"/>
      <c r="J4" s="394"/>
      <c r="K4" s="394"/>
      <c r="L4" s="394"/>
    </row>
    <row r="5" spans="1:38" ht="15" x14ac:dyDescent="0.2">
      <c r="C5" s="254"/>
      <c r="D5" s="393"/>
      <c r="E5" s="394"/>
      <c r="F5" s="394"/>
      <c r="G5" s="394"/>
      <c r="H5" s="394"/>
      <c r="I5" s="394"/>
      <c r="J5" s="394"/>
      <c r="K5" s="394"/>
      <c r="L5" s="394"/>
    </row>
    <row r="6" spans="1:38" ht="15" x14ac:dyDescent="0.2">
      <c r="C6" s="254"/>
      <c r="D6" s="393"/>
      <c r="E6" s="394"/>
      <c r="F6" s="394"/>
      <c r="G6" s="394"/>
      <c r="H6" s="394"/>
      <c r="I6" s="394"/>
      <c r="J6" s="394"/>
      <c r="K6" s="394"/>
      <c r="L6" s="394"/>
    </row>
    <row r="7" spans="1:38" ht="15" x14ac:dyDescent="0.2">
      <c r="C7" s="254"/>
      <c r="D7" s="393"/>
      <c r="E7" s="394"/>
      <c r="F7" s="394"/>
      <c r="G7" s="394"/>
      <c r="H7" s="394"/>
      <c r="I7" s="394"/>
      <c r="J7" s="394"/>
      <c r="K7" s="394"/>
      <c r="L7" s="394"/>
    </row>
    <row r="8" spans="1:38" ht="15" x14ac:dyDescent="0.2">
      <c r="C8" s="254"/>
      <c r="D8" s="393"/>
      <c r="E8" s="394"/>
      <c r="F8" s="394"/>
      <c r="G8" s="394"/>
      <c r="H8" s="394"/>
      <c r="I8" s="394"/>
      <c r="J8" s="394"/>
      <c r="K8" s="394"/>
      <c r="L8" s="394"/>
    </row>
    <row r="9" spans="1:38" ht="15" x14ac:dyDescent="0.2">
      <c r="C9" s="254"/>
      <c r="D9" s="393"/>
      <c r="E9" s="394"/>
      <c r="F9" s="394"/>
      <c r="G9" s="394"/>
      <c r="H9" s="394"/>
      <c r="I9" s="394"/>
      <c r="J9" s="394"/>
      <c r="K9" s="394"/>
      <c r="L9" s="394"/>
    </row>
    <row r="10" spans="1:38" ht="15" x14ac:dyDescent="0.2">
      <c r="C10" s="254"/>
      <c r="D10" s="393"/>
      <c r="E10" s="394"/>
      <c r="F10" s="394"/>
      <c r="G10" s="394"/>
      <c r="H10" s="394"/>
      <c r="I10" s="394"/>
      <c r="J10" s="394"/>
      <c r="K10" s="394"/>
      <c r="L10" s="394"/>
    </row>
    <row r="11" spans="1:38" ht="15" x14ac:dyDescent="0.2">
      <c r="C11" s="254"/>
      <c r="D11" s="393"/>
      <c r="E11" s="394"/>
      <c r="F11" s="394"/>
      <c r="G11" s="394"/>
      <c r="H11" s="394"/>
      <c r="I11" s="394"/>
      <c r="J11" s="394"/>
      <c r="K11" s="394"/>
      <c r="L11" s="394"/>
    </row>
    <row r="12" spans="1:38" ht="15" x14ac:dyDescent="0.2">
      <c r="C12" s="254"/>
      <c r="D12" s="393"/>
      <c r="E12" s="394"/>
      <c r="F12" s="394"/>
      <c r="G12" s="394"/>
      <c r="H12" s="394"/>
      <c r="I12" s="394"/>
      <c r="J12" s="394"/>
      <c r="K12" s="394"/>
      <c r="L12" s="394"/>
    </row>
    <row r="13" spans="1:38" ht="15" x14ac:dyDescent="0.2">
      <c r="C13" s="254"/>
      <c r="D13" s="393"/>
      <c r="E13" s="394"/>
      <c r="F13" s="394"/>
      <c r="G13" s="394"/>
      <c r="H13" s="394"/>
      <c r="I13" s="394"/>
      <c r="J13" s="394"/>
      <c r="K13" s="394"/>
      <c r="L13" s="394"/>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0"/>
  <sheetViews>
    <sheetView workbookViewId="0">
      <selection sqref="A1:XFD1048576"/>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78" t="s">
        <v>410</v>
      </c>
    </row>
    <row r="2" spans="1:6" x14ac:dyDescent="0.25">
      <c r="A2" t="s">
        <v>269</v>
      </c>
      <c r="C2" t="s">
        <v>270</v>
      </c>
      <c r="D2" t="s">
        <v>271</v>
      </c>
    </row>
    <row r="3" spans="1:6" x14ac:dyDescent="0.25">
      <c r="A3" t="s">
        <v>20</v>
      </c>
      <c r="C3" s="279" t="s">
        <v>254</v>
      </c>
      <c r="E3" t="s">
        <v>272</v>
      </c>
      <c r="F3" s="280">
        <v>42396.538113425922</v>
      </c>
    </row>
    <row r="4" spans="1:6" x14ac:dyDescent="0.25">
      <c r="A4" t="s">
        <v>273</v>
      </c>
    </row>
    <row r="5" spans="1:6" x14ac:dyDescent="0.25">
      <c r="A5" t="s">
        <v>274</v>
      </c>
    </row>
    <row r="6" spans="1:6" x14ac:dyDescent="0.25">
      <c r="A6" t="s">
        <v>275</v>
      </c>
    </row>
    <row r="7" spans="1:6" x14ac:dyDescent="0.25">
      <c r="A7" t="s">
        <v>276</v>
      </c>
    </row>
    <row r="8" spans="1:6" x14ac:dyDescent="0.25">
      <c r="A8" t="s">
        <v>277</v>
      </c>
    </row>
    <row r="9" spans="1:6" x14ac:dyDescent="0.25">
      <c r="A9" t="s">
        <v>278</v>
      </c>
    </row>
    <row r="10" spans="1:6" x14ac:dyDescent="0.25">
      <c r="A10" t="s">
        <v>279</v>
      </c>
    </row>
    <row r="12" spans="1:6" x14ac:dyDescent="0.25">
      <c r="A12" t="s">
        <v>280</v>
      </c>
    </row>
    <row r="14" spans="1:6" x14ac:dyDescent="0.25">
      <c r="A14" t="s">
        <v>281</v>
      </c>
    </row>
    <row r="15" spans="1:6" x14ac:dyDescent="0.25">
      <c r="A15" t="s">
        <v>282</v>
      </c>
    </row>
    <row r="16" spans="1:6" ht="30" x14ac:dyDescent="0.25">
      <c r="A16" s="279" t="s">
        <v>255</v>
      </c>
    </row>
    <row r="17" spans="1:4" ht="135" x14ac:dyDescent="0.25">
      <c r="A17" s="279" t="s">
        <v>408</v>
      </c>
    </row>
    <row r="18" spans="1:4" x14ac:dyDescent="0.25">
      <c r="A18" t="s">
        <v>283</v>
      </c>
    </row>
    <row r="19" spans="1:4" x14ac:dyDescent="0.25">
      <c r="A19" t="s">
        <v>284</v>
      </c>
      <c r="B19" t="s">
        <v>285</v>
      </c>
    </row>
    <row r="20" spans="1:4" x14ac:dyDescent="0.25">
      <c r="A20" t="s">
        <v>285</v>
      </c>
    </row>
    <row r="22" spans="1:4" x14ac:dyDescent="0.25">
      <c r="A22" t="s">
        <v>286</v>
      </c>
    </row>
    <row r="24" spans="1:4" x14ac:dyDescent="0.25">
      <c r="A24" t="s">
        <v>287</v>
      </c>
    </row>
    <row r="25" spans="1:4" x14ac:dyDescent="0.25">
      <c r="A25" t="s">
        <v>288</v>
      </c>
      <c r="B25" s="279"/>
      <c r="C25" t="s">
        <v>289</v>
      </c>
      <c r="D25">
        <v>0</v>
      </c>
    </row>
    <row r="26" spans="1:4" x14ac:dyDescent="0.25">
      <c r="A26" t="s">
        <v>287</v>
      </c>
    </row>
    <row r="27" spans="1:4" x14ac:dyDescent="0.25">
      <c r="A27" t="s">
        <v>290</v>
      </c>
    </row>
    <row r="28" spans="1:4" x14ac:dyDescent="0.25">
      <c r="A28" t="s">
        <v>291</v>
      </c>
    </row>
    <row r="29" spans="1:4" x14ac:dyDescent="0.25">
      <c r="A29" t="s">
        <v>292</v>
      </c>
    </row>
    <row r="30" spans="1:4" x14ac:dyDescent="0.25">
      <c r="A30" t="s">
        <v>293</v>
      </c>
    </row>
    <row r="31" spans="1:4" x14ac:dyDescent="0.25">
      <c r="A31" s="279"/>
    </row>
    <row r="32" spans="1:4" x14ac:dyDescent="0.25">
      <c r="A32" s="279"/>
    </row>
    <row r="33" spans="1:2" x14ac:dyDescent="0.25">
      <c r="A33" t="s">
        <v>294</v>
      </c>
    </row>
    <row r="34" spans="1:2" x14ac:dyDescent="0.25">
      <c r="A34" t="s">
        <v>295</v>
      </c>
    </row>
    <row r="36" spans="1:2" x14ac:dyDescent="0.25">
      <c r="A36" t="s">
        <v>296</v>
      </c>
    </row>
    <row r="38" spans="1:2" x14ac:dyDescent="0.25">
      <c r="A38" t="s">
        <v>297</v>
      </c>
    </row>
    <row r="40" spans="1:2" x14ac:dyDescent="0.25">
      <c r="A40" t="s">
        <v>298</v>
      </c>
      <c r="B40" t="s">
        <v>299</v>
      </c>
    </row>
    <row r="41" spans="1:2" x14ac:dyDescent="0.25">
      <c r="A41" t="s">
        <v>300</v>
      </c>
    </row>
    <row r="43" spans="1:2" x14ac:dyDescent="0.25">
      <c r="A43" t="s">
        <v>301</v>
      </c>
    </row>
    <row r="44" spans="1:2" x14ac:dyDescent="0.25">
      <c r="A44" t="s">
        <v>302</v>
      </c>
    </row>
    <row r="46" spans="1:2" x14ac:dyDescent="0.25">
      <c r="A46" t="s">
        <v>303</v>
      </c>
    </row>
    <row r="47" spans="1:2" x14ac:dyDescent="0.25">
      <c r="A47" t="s">
        <v>304</v>
      </c>
    </row>
    <row r="48" spans="1:2" x14ac:dyDescent="0.25">
      <c r="A48" t="s">
        <v>305</v>
      </c>
    </row>
    <row r="49" spans="1:1" x14ac:dyDescent="0.25">
      <c r="A49" s="278" t="s">
        <v>306</v>
      </c>
    </row>
    <row r="50" spans="1:1" x14ac:dyDescent="0.25">
      <c r="A50" s="279"/>
    </row>
    <row r="51" spans="1:1" x14ac:dyDescent="0.25">
      <c r="A51" s="279"/>
    </row>
    <row r="52" spans="1:1" x14ac:dyDescent="0.25">
      <c r="A52" t="s">
        <v>307</v>
      </c>
    </row>
    <row r="53" spans="1:1" x14ac:dyDescent="0.25">
      <c r="A53" s="278" t="s">
        <v>308</v>
      </c>
    </row>
    <row r="55" spans="1:1" x14ac:dyDescent="0.25">
      <c r="A55" s="278" t="s">
        <v>309</v>
      </c>
    </row>
    <row r="57" spans="1:1" x14ac:dyDescent="0.25">
      <c r="A57" s="278" t="s">
        <v>310</v>
      </c>
    </row>
    <row r="59" spans="1:1" x14ac:dyDescent="0.25">
      <c r="A59" t="s">
        <v>311</v>
      </c>
    </row>
    <row r="61" spans="1:1" x14ac:dyDescent="0.25">
      <c r="A61" t="s">
        <v>312</v>
      </c>
    </row>
    <row r="62" spans="1:1" x14ac:dyDescent="0.25">
      <c r="A62" t="s">
        <v>313</v>
      </c>
    </row>
    <row r="64" spans="1:1" x14ac:dyDescent="0.25">
      <c r="A64" t="s">
        <v>314</v>
      </c>
    </row>
    <row r="66" spans="1:3" x14ac:dyDescent="0.25">
      <c r="A66" t="s">
        <v>315</v>
      </c>
    </row>
    <row r="68" spans="1:3" x14ac:dyDescent="0.25">
      <c r="A68" t="s">
        <v>316</v>
      </c>
    </row>
    <row r="70" spans="1:3" x14ac:dyDescent="0.25">
      <c r="A70" t="s">
        <v>317</v>
      </c>
    </row>
    <row r="72" spans="1:3" x14ac:dyDescent="0.25">
      <c r="A72" t="s">
        <v>318</v>
      </c>
    </row>
    <row r="74" spans="1:3" x14ac:dyDescent="0.25">
      <c r="A74" t="s">
        <v>319</v>
      </c>
    </row>
    <row r="76" spans="1:3" x14ac:dyDescent="0.25">
      <c r="A76" t="s">
        <v>320</v>
      </c>
    </row>
    <row r="78" spans="1:3" x14ac:dyDescent="0.25">
      <c r="A78" t="s">
        <v>321</v>
      </c>
      <c r="B78" s="281">
        <v>0</v>
      </c>
      <c r="C78" t="s">
        <v>322</v>
      </c>
    </row>
    <row r="80" spans="1:3" x14ac:dyDescent="0.25">
      <c r="A80" t="s">
        <v>323</v>
      </c>
    </row>
    <row r="82" spans="1:6" x14ac:dyDescent="0.25">
      <c r="A82" t="s">
        <v>324</v>
      </c>
    </row>
    <row r="84" spans="1:6" x14ac:dyDescent="0.25">
      <c r="A84" t="s">
        <v>325</v>
      </c>
    </row>
    <row r="86" spans="1:6" x14ac:dyDescent="0.25">
      <c r="A86" t="s">
        <v>326</v>
      </c>
    </row>
    <row r="88" spans="1:6" x14ac:dyDescent="0.25">
      <c r="A88" t="s">
        <v>86</v>
      </c>
    </row>
    <row r="89" spans="1:6" x14ac:dyDescent="0.25">
      <c r="A89" t="s">
        <v>327</v>
      </c>
    </row>
    <row r="91" spans="1:6" x14ac:dyDescent="0.25">
      <c r="A91" t="s">
        <v>328</v>
      </c>
    </row>
    <row r="92" spans="1:6" x14ac:dyDescent="0.25">
      <c r="A92" t="s">
        <v>329</v>
      </c>
    </row>
    <row r="94" spans="1:6" x14ac:dyDescent="0.25">
      <c r="A94" t="s">
        <v>330</v>
      </c>
    </row>
    <row r="95" spans="1:6" x14ac:dyDescent="0.25">
      <c r="A95" t="s">
        <v>331</v>
      </c>
      <c r="B95" t="s">
        <v>332</v>
      </c>
      <c r="C95" t="s">
        <v>333</v>
      </c>
      <c r="D95" t="s">
        <v>334</v>
      </c>
      <c r="E95" t="s">
        <v>335</v>
      </c>
      <c r="F95" t="s">
        <v>336</v>
      </c>
    </row>
    <row r="96" spans="1:6" x14ac:dyDescent="0.25">
      <c r="A96" t="s">
        <v>337</v>
      </c>
    </row>
    <row r="97" spans="1:1" x14ac:dyDescent="0.25">
      <c r="A97" t="s">
        <v>338</v>
      </c>
    </row>
    <row r="98" spans="1:1" x14ac:dyDescent="0.25">
      <c r="A98" t="s">
        <v>339</v>
      </c>
    </row>
    <row r="100" spans="1:1" x14ac:dyDescent="0.25">
      <c r="A100" t="s">
        <v>340</v>
      </c>
    </row>
    <row r="102" spans="1:1" x14ac:dyDescent="0.25">
      <c r="A102" t="s">
        <v>341</v>
      </c>
    </row>
    <row r="104" spans="1:1" x14ac:dyDescent="0.25">
      <c r="A104" s="278" t="s">
        <v>342</v>
      </c>
    </row>
    <row r="105" spans="1:1" x14ac:dyDescent="0.25">
      <c r="A105" s="278" t="s">
        <v>342</v>
      </c>
    </row>
    <row r="107" spans="1:1" x14ac:dyDescent="0.25">
      <c r="A107" t="s">
        <v>343</v>
      </c>
    </row>
    <row r="108" spans="1:1" x14ac:dyDescent="0.25">
      <c r="A108" t="s">
        <v>343</v>
      </c>
    </row>
    <row r="109" spans="1:1" x14ac:dyDescent="0.25">
      <c r="A109" s="278" t="s">
        <v>344</v>
      </c>
    </row>
    <row r="110" spans="1:1" x14ac:dyDescent="0.25">
      <c r="A110" t="s">
        <v>345</v>
      </c>
    </row>
    <row r="112" spans="1:1" x14ac:dyDescent="0.25">
      <c r="A112" t="s">
        <v>346</v>
      </c>
    </row>
    <row r="113" spans="1:10" x14ac:dyDescent="0.25">
      <c r="A113" t="s">
        <v>347</v>
      </c>
      <c r="B113" t="s">
        <v>348</v>
      </c>
    </row>
    <row r="114" spans="1:10" x14ac:dyDescent="0.25">
      <c r="A114" s="278" t="s">
        <v>349</v>
      </c>
    </row>
    <row r="115" spans="1:10" x14ac:dyDescent="0.25">
      <c r="A115" t="s">
        <v>350</v>
      </c>
    </row>
    <row r="116" spans="1:10" x14ac:dyDescent="0.25">
      <c r="A116" t="s">
        <v>351</v>
      </c>
    </row>
    <row r="117" spans="1:10" x14ac:dyDescent="0.25">
      <c r="A117" t="s">
        <v>352</v>
      </c>
    </row>
    <row r="119" spans="1:10" x14ac:dyDescent="0.25">
      <c r="A119" t="s">
        <v>134</v>
      </c>
      <c r="B119" t="s">
        <v>353</v>
      </c>
    </row>
    <row r="120" spans="1:10" x14ac:dyDescent="0.25">
      <c r="A120" t="s">
        <v>354</v>
      </c>
      <c r="B120" s="278" t="s">
        <v>355</v>
      </c>
    </row>
    <row r="121" spans="1:10" x14ac:dyDescent="0.25">
      <c r="A121" t="s">
        <v>356</v>
      </c>
    </row>
    <row r="123" spans="1:10" x14ac:dyDescent="0.25">
      <c r="A123" t="s">
        <v>357</v>
      </c>
    </row>
    <row r="124" spans="1:10" x14ac:dyDescent="0.25">
      <c r="A124" t="s">
        <v>70</v>
      </c>
    </row>
    <row r="125" spans="1:10" x14ac:dyDescent="0.25">
      <c r="A125" t="s">
        <v>70</v>
      </c>
      <c r="B125" t="s">
        <v>59</v>
      </c>
      <c r="C125" t="s">
        <v>60</v>
      </c>
      <c r="D125" t="s">
        <v>358</v>
      </c>
      <c r="E125" t="s">
        <v>359</v>
      </c>
      <c r="F125" t="s">
        <v>360</v>
      </c>
      <c r="G125" t="s">
        <v>361</v>
      </c>
    </row>
    <row r="126" spans="1:10" x14ac:dyDescent="0.25">
      <c r="A126" s="282" t="s">
        <v>260</v>
      </c>
      <c r="B126" s="282"/>
      <c r="C126" s="282">
        <v>1</v>
      </c>
      <c r="D126" s="282"/>
      <c r="E126" s="282"/>
      <c r="F126" s="283">
        <v>0</v>
      </c>
      <c r="G126" s="282" t="s">
        <v>266</v>
      </c>
      <c r="H126" s="282"/>
      <c r="I126" s="282"/>
      <c r="J126" s="282"/>
    </row>
    <row r="127" spans="1:10" x14ac:dyDescent="0.25">
      <c r="A127" s="282" t="s">
        <v>253</v>
      </c>
      <c r="B127" s="282"/>
      <c r="C127" s="282">
        <v>5.3391999863696971E-2</v>
      </c>
      <c r="D127" s="282"/>
      <c r="E127" s="282"/>
      <c r="F127" s="283">
        <v>0</v>
      </c>
      <c r="G127" s="282" t="s">
        <v>252</v>
      </c>
      <c r="H127" s="282"/>
      <c r="I127" s="282"/>
      <c r="J127" s="282"/>
    </row>
    <row r="128" spans="1:10" x14ac:dyDescent="0.25">
      <c r="A128" t="s">
        <v>86</v>
      </c>
      <c r="B128" s="282"/>
    </row>
    <row r="129" spans="1:10" x14ac:dyDescent="0.25">
      <c r="A129" t="s">
        <v>363</v>
      </c>
    </row>
    <row r="130" spans="1:10" x14ac:dyDescent="0.25">
      <c r="A130" s="278" t="s">
        <v>70</v>
      </c>
      <c r="B130" t="s">
        <v>225</v>
      </c>
      <c r="C130" t="s">
        <v>364</v>
      </c>
      <c r="D130" t="s">
        <v>78</v>
      </c>
      <c r="E130" t="s">
        <v>77</v>
      </c>
      <c r="F130" t="s">
        <v>63</v>
      </c>
      <c r="G130" t="s">
        <v>365</v>
      </c>
      <c r="H130" t="s">
        <v>360</v>
      </c>
      <c r="I130" t="s">
        <v>76</v>
      </c>
      <c r="J130" t="s">
        <v>366</v>
      </c>
    </row>
    <row r="131" spans="1:10" x14ac:dyDescent="0.25">
      <c r="A131" s="282" t="s">
        <v>260</v>
      </c>
      <c r="B131" s="282" t="s">
        <v>411</v>
      </c>
      <c r="C131" s="282"/>
      <c r="D131" s="282">
        <v>1</v>
      </c>
      <c r="E131" s="282">
        <v>1</v>
      </c>
      <c r="F131" s="282" t="s">
        <v>267</v>
      </c>
      <c r="G131" s="282" t="s">
        <v>91</v>
      </c>
      <c r="H131" s="283">
        <v>0</v>
      </c>
      <c r="I131" s="282"/>
      <c r="J131" s="282"/>
    </row>
    <row r="132" spans="1:10" x14ac:dyDescent="0.25">
      <c r="A132" t="s">
        <v>367</v>
      </c>
    </row>
    <row r="133" spans="1:10" x14ac:dyDescent="0.25">
      <c r="A133" s="278" t="s">
        <v>70</v>
      </c>
      <c r="B133" t="s">
        <v>225</v>
      </c>
      <c r="C133" t="s">
        <v>364</v>
      </c>
      <c r="D133" t="s">
        <v>78</v>
      </c>
      <c r="E133" t="s">
        <v>77</v>
      </c>
      <c r="F133" t="s">
        <v>63</v>
      </c>
      <c r="G133" t="s">
        <v>365</v>
      </c>
      <c r="H133" t="s">
        <v>360</v>
      </c>
      <c r="I133" t="s">
        <v>76</v>
      </c>
      <c r="J133" t="s">
        <v>366</v>
      </c>
    </row>
    <row r="134" spans="1:10" x14ac:dyDescent="0.25">
      <c r="A134" s="282" t="s">
        <v>253</v>
      </c>
      <c r="B134" s="282" t="s">
        <v>409</v>
      </c>
      <c r="C134" s="282"/>
      <c r="D134" s="282">
        <v>5.3391999863696971E-2</v>
      </c>
      <c r="E134" s="282">
        <v>1</v>
      </c>
      <c r="F134" s="282" t="s">
        <v>267</v>
      </c>
      <c r="G134" s="282" t="s">
        <v>91</v>
      </c>
      <c r="H134" s="283">
        <v>0</v>
      </c>
      <c r="I134" s="282" t="s">
        <v>82</v>
      </c>
      <c r="J134" s="282" t="s">
        <v>82</v>
      </c>
    </row>
    <row r="135" spans="1:10" x14ac:dyDescent="0.25">
      <c r="A135" t="s">
        <v>366</v>
      </c>
    </row>
    <row r="137" spans="1:10" x14ac:dyDescent="0.25">
      <c r="A137" t="s">
        <v>368</v>
      </c>
    </row>
    <row r="138" spans="1:10" x14ac:dyDescent="0.25">
      <c r="A138" s="278" t="s">
        <v>70</v>
      </c>
      <c r="B138" t="s">
        <v>225</v>
      </c>
      <c r="C138" t="s">
        <v>369</v>
      </c>
      <c r="D138" t="s">
        <v>78</v>
      </c>
      <c r="E138" t="s">
        <v>370</v>
      </c>
      <c r="F138" t="s">
        <v>63</v>
      </c>
      <c r="G138" t="s">
        <v>371</v>
      </c>
      <c r="H138" t="s">
        <v>372</v>
      </c>
      <c r="I138" t="s">
        <v>63</v>
      </c>
    </row>
    <row r="139" spans="1:10" x14ac:dyDescent="0.25">
      <c r="A139" t="s">
        <v>373</v>
      </c>
    </row>
    <row r="140" spans="1:10" x14ac:dyDescent="0.25">
      <c r="A140" s="278" t="s">
        <v>70</v>
      </c>
      <c r="B140" t="s">
        <v>374</v>
      </c>
      <c r="C140" t="s">
        <v>375</v>
      </c>
      <c r="D140" t="s">
        <v>63</v>
      </c>
      <c r="E140" s="278" t="s">
        <v>376</v>
      </c>
      <c r="F140" t="s">
        <v>63</v>
      </c>
      <c r="G140" t="s">
        <v>371</v>
      </c>
      <c r="H140" t="s">
        <v>372</v>
      </c>
      <c r="I140" t="s">
        <v>63</v>
      </c>
    </row>
    <row r="141" spans="1:10" x14ac:dyDescent="0.25">
      <c r="A141" t="s">
        <v>377</v>
      </c>
    </row>
    <row r="142" spans="1:10" x14ac:dyDescent="0.25">
      <c r="A142" s="278" t="s">
        <v>70</v>
      </c>
      <c r="B142" t="s">
        <v>378</v>
      </c>
      <c r="C142" t="s">
        <v>375</v>
      </c>
      <c r="D142" t="s">
        <v>63</v>
      </c>
      <c r="E142" t="s">
        <v>379</v>
      </c>
      <c r="F142" t="s">
        <v>63</v>
      </c>
      <c r="G142" t="s">
        <v>371</v>
      </c>
      <c r="H142" t="s">
        <v>372</v>
      </c>
      <c r="I142" t="s">
        <v>63</v>
      </c>
    </row>
    <row r="143" spans="1:10" x14ac:dyDescent="0.25">
      <c r="A143" t="s">
        <v>380</v>
      </c>
    </row>
    <row r="144" spans="1:10" x14ac:dyDescent="0.25">
      <c r="A144" t="s">
        <v>381</v>
      </c>
      <c r="B144">
        <v>1</v>
      </c>
    </row>
    <row r="145" spans="1:10" x14ac:dyDescent="0.25">
      <c r="A145" t="s">
        <v>288</v>
      </c>
      <c r="B145">
        <v>2012</v>
      </c>
    </row>
    <row r="146" spans="1:10" x14ac:dyDescent="0.25">
      <c r="A146" t="s">
        <v>86</v>
      </c>
      <c r="B146" t="s">
        <v>362</v>
      </c>
    </row>
    <row r="147" spans="1:10" x14ac:dyDescent="0.25">
      <c r="A147" t="s">
        <v>366</v>
      </c>
    </row>
    <row r="149" spans="1:10" x14ac:dyDescent="0.25">
      <c r="A149" t="s">
        <v>382</v>
      </c>
    </row>
    <row r="150" spans="1:10" x14ac:dyDescent="0.25">
      <c r="A150" t="s">
        <v>225</v>
      </c>
      <c r="B150" t="s">
        <v>364</v>
      </c>
      <c r="C150" t="s">
        <v>383</v>
      </c>
      <c r="D150" t="s">
        <v>63</v>
      </c>
      <c r="E150" t="s">
        <v>360</v>
      </c>
      <c r="F150" t="s">
        <v>76</v>
      </c>
      <c r="G150" t="s">
        <v>384</v>
      </c>
      <c r="H150" t="s">
        <v>63</v>
      </c>
      <c r="I150" t="s">
        <v>360</v>
      </c>
      <c r="J150" t="s">
        <v>76</v>
      </c>
    </row>
    <row r="151" spans="1:10" x14ac:dyDescent="0.25">
      <c r="A151" t="s">
        <v>385</v>
      </c>
      <c r="B151" t="s">
        <v>386</v>
      </c>
      <c r="C151">
        <v>0</v>
      </c>
      <c r="D151" t="s">
        <v>387</v>
      </c>
      <c r="E151" s="281">
        <v>0</v>
      </c>
      <c r="F151" t="s">
        <v>388</v>
      </c>
      <c r="G151">
        <v>0</v>
      </c>
      <c r="H151" t="s">
        <v>387</v>
      </c>
      <c r="I151" s="281">
        <v>0</v>
      </c>
      <c r="J151" t="s">
        <v>388</v>
      </c>
    </row>
    <row r="152" spans="1:10" x14ac:dyDescent="0.25">
      <c r="A152" t="s">
        <v>389</v>
      </c>
      <c r="B152" t="s">
        <v>386</v>
      </c>
      <c r="C152">
        <v>0</v>
      </c>
      <c r="D152" t="s">
        <v>387</v>
      </c>
      <c r="E152" s="281">
        <v>0</v>
      </c>
      <c r="F152" t="s">
        <v>388</v>
      </c>
      <c r="G152">
        <v>0</v>
      </c>
      <c r="H152" t="s">
        <v>387</v>
      </c>
      <c r="I152" s="281">
        <v>0</v>
      </c>
      <c r="J152" t="s">
        <v>388</v>
      </c>
    </row>
    <row r="153" spans="1:10" x14ac:dyDescent="0.25">
      <c r="A153" t="s">
        <v>390</v>
      </c>
      <c r="B153" t="s">
        <v>386</v>
      </c>
      <c r="C153">
        <v>0</v>
      </c>
      <c r="D153" t="s">
        <v>387</v>
      </c>
      <c r="E153" s="281">
        <v>0</v>
      </c>
      <c r="F153" t="s">
        <v>388</v>
      </c>
      <c r="G153">
        <v>0</v>
      </c>
      <c r="H153" t="s">
        <v>387</v>
      </c>
      <c r="I153" s="281">
        <v>0</v>
      </c>
      <c r="J153" t="s">
        <v>388</v>
      </c>
    </row>
    <row r="154" spans="1:10" x14ac:dyDescent="0.25">
      <c r="A154" t="s">
        <v>391</v>
      </c>
      <c r="B154" t="s">
        <v>386</v>
      </c>
      <c r="C154">
        <v>0</v>
      </c>
      <c r="D154" t="s">
        <v>387</v>
      </c>
      <c r="E154" s="281">
        <v>0</v>
      </c>
      <c r="F154" t="s">
        <v>388</v>
      </c>
      <c r="G154">
        <v>0</v>
      </c>
      <c r="H154" t="s">
        <v>387</v>
      </c>
      <c r="I154" s="281">
        <v>0</v>
      </c>
      <c r="J154" t="s">
        <v>388</v>
      </c>
    </row>
    <row r="155" spans="1:10" x14ac:dyDescent="0.25">
      <c r="A155" t="s">
        <v>392</v>
      </c>
      <c r="B155" t="s">
        <v>386</v>
      </c>
      <c r="C155">
        <v>0</v>
      </c>
      <c r="D155" t="s">
        <v>387</v>
      </c>
      <c r="E155" s="281">
        <v>0</v>
      </c>
      <c r="F155" t="s">
        <v>388</v>
      </c>
      <c r="G155">
        <v>0</v>
      </c>
      <c r="H155" t="s">
        <v>387</v>
      </c>
      <c r="I155" s="281">
        <v>0</v>
      </c>
      <c r="J155" t="s">
        <v>388</v>
      </c>
    </row>
    <row r="156" spans="1:10" x14ac:dyDescent="0.25">
      <c r="A156" t="s">
        <v>393</v>
      </c>
    </row>
    <row r="157" spans="1:10" x14ac:dyDescent="0.25">
      <c r="A157" t="s">
        <v>225</v>
      </c>
      <c r="B157" t="s">
        <v>364</v>
      </c>
      <c r="C157" t="s">
        <v>383</v>
      </c>
      <c r="D157" t="s">
        <v>63</v>
      </c>
      <c r="E157" t="s">
        <v>360</v>
      </c>
      <c r="F157" t="s">
        <v>76</v>
      </c>
      <c r="G157" t="s">
        <v>384</v>
      </c>
      <c r="H157" t="s">
        <v>63</v>
      </c>
      <c r="I157" t="s">
        <v>360</v>
      </c>
      <c r="J157" t="s">
        <v>76</v>
      </c>
    </row>
    <row r="158" spans="1:10" x14ac:dyDescent="0.25">
      <c r="A158" t="s">
        <v>394</v>
      </c>
      <c r="B158" t="s">
        <v>395</v>
      </c>
      <c r="C158">
        <v>0</v>
      </c>
      <c r="D158" t="s">
        <v>396</v>
      </c>
      <c r="E158" s="281">
        <v>0</v>
      </c>
      <c r="F158" t="s">
        <v>388</v>
      </c>
      <c r="G158">
        <v>0</v>
      </c>
      <c r="H158" t="s">
        <v>396</v>
      </c>
      <c r="I158" s="281">
        <v>0</v>
      </c>
      <c r="J158" t="s">
        <v>388</v>
      </c>
    </row>
    <row r="159" spans="1:10" x14ac:dyDescent="0.25">
      <c r="A159" t="s">
        <v>397</v>
      </c>
      <c r="B159" t="s">
        <v>395</v>
      </c>
      <c r="C159">
        <v>0</v>
      </c>
      <c r="D159" t="s">
        <v>396</v>
      </c>
      <c r="E159" s="281">
        <v>0</v>
      </c>
      <c r="F159" t="s">
        <v>388</v>
      </c>
      <c r="G159">
        <v>0</v>
      </c>
      <c r="H159" t="s">
        <v>396</v>
      </c>
      <c r="I159" s="281">
        <v>0</v>
      </c>
      <c r="J159" t="s">
        <v>388</v>
      </c>
    </row>
    <row r="160" spans="1:10" x14ac:dyDescent="0.25">
      <c r="A160" t="s">
        <v>398</v>
      </c>
      <c r="B160" t="s">
        <v>386</v>
      </c>
      <c r="C160">
        <v>0</v>
      </c>
      <c r="D160" t="s">
        <v>387</v>
      </c>
      <c r="E160" s="281">
        <v>0</v>
      </c>
      <c r="F160" t="s">
        <v>388</v>
      </c>
      <c r="G160">
        <v>0</v>
      </c>
      <c r="H160" t="s">
        <v>387</v>
      </c>
      <c r="I160" s="281">
        <v>0</v>
      </c>
      <c r="J160" t="s">
        <v>388</v>
      </c>
    </row>
    <row r="161" spans="1:10" x14ac:dyDescent="0.25">
      <c r="A161" t="s">
        <v>399</v>
      </c>
    </row>
    <row r="162" spans="1:10" x14ac:dyDescent="0.25">
      <c r="A162" t="s">
        <v>225</v>
      </c>
      <c r="B162" t="s">
        <v>364</v>
      </c>
      <c r="C162" t="s">
        <v>383</v>
      </c>
      <c r="D162" t="s">
        <v>63</v>
      </c>
      <c r="E162" t="s">
        <v>360</v>
      </c>
      <c r="F162" t="s">
        <v>76</v>
      </c>
      <c r="G162" t="s">
        <v>384</v>
      </c>
      <c r="H162" t="s">
        <v>63</v>
      </c>
      <c r="I162" t="s">
        <v>360</v>
      </c>
      <c r="J162" t="s">
        <v>76</v>
      </c>
    </row>
    <row r="163" spans="1:10" x14ac:dyDescent="0.25">
      <c r="A163" t="s">
        <v>400</v>
      </c>
      <c r="B163" t="s">
        <v>386</v>
      </c>
      <c r="C163">
        <v>0</v>
      </c>
      <c r="D163" t="s">
        <v>387</v>
      </c>
      <c r="E163" s="281">
        <v>0</v>
      </c>
      <c r="F163" t="s">
        <v>388</v>
      </c>
      <c r="G163">
        <v>0</v>
      </c>
      <c r="H163" t="s">
        <v>387</v>
      </c>
      <c r="I163" s="281">
        <v>0</v>
      </c>
      <c r="J163" t="s">
        <v>388</v>
      </c>
    </row>
    <row r="164" spans="1:10" x14ac:dyDescent="0.25">
      <c r="A164" t="s">
        <v>401</v>
      </c>
      <c r="B164" t="s">
        <v>386</v>
      </c>
      <c r="C164">
        <v>0</v>
      </c>
      <c r="D164" t="s">
        <v>387</v>
      </c>
      <c r="E164" s="281">
        <v>0</v>
      </c>
      <c r="F164" t="s">
        <v>388</v>
      </c>
      <c r="G164">
        <v>0</v>
      </c>
      <c r="H164" t="s">
        <v>387</v>
      </c>
      <c r="I164" s="281">
        <v>0</v>
      </c>
      <c r="J164" t="s">
        <v>388</v>
      </c>
    </row>
    <row r="165" spans="1:10" x14ac:dyDescent="0.25">
      <c r="A165" t="s">
        <v>402</v>
      </c>
      <c r="B165" t="s">
        <v>386</v>
      </c>
      <c r="C165">
        <v>0</v>
      </c>
      <c r="D165" t="s">
        <v>387</v>
      </c>
      <c r="E165" s="281">
        <v>0</v>
      </c>
      <c r="F165" t="s">
        <v>388</v>
      </c>
      <c r="G165">
        <v>0</v>
      </c>
      <c r="H165" t="s">
        <v>387</v>
      </c>
      <c r="I165" s="281">
        <v>0</v>
      </c>
      <c r="J165" t="s">
        <v>388</v>
      </c>
    </row>
    <row r="166" spans="1:10" x14ac:dyDescent="0.25">
      <c r="A166" t="s">
        <v>403</v>
      </c>
      <c r="B166" t="s">
        <v>386</v>
      </c>
      <c r="C166">
        <v>0</v>
      </c>
      <c r="D166" t="s">
        <v>387</v>
      </c>
      <c r="E166" s="281">
        <v>0</v>
      </c>
      <c r="F166" t="s">
        <v>388</v>
      </c>
      <c r="G166">
        <v>0</v>
      </c>
      <c r="H166" t="s">
        <v>387</v>
      </c>
      <c r="I166" s="281">
        <v>0</v>
      </c>
      <c r="J166" t="s">
        <v>388</v>
      </c>
    </row>
    <row r="167" spans="1:10" x14ac:dyDescent="0.25">
      <c r="A167" t="s">
        <v>404</v>
      </c>
      <c r="B167" t="s">
        <v>386</v>
      </c>
      <c r="C167">
        <v>0</v>
      </c>
      <c r="D167" t="s">
        <v>387</v>
      </c>
      <c r="E167" s="281">
        <v>0</v>
      </c>
      <c r="F167" t="s">
        <v>388</v>
      </c>
      <c r="G167">
        <v>0</v>
      </c>
      <c r="H167" t="s">
        <v>387</v>
      </c>
      <c r="I167" s="281">
        <v>0</v>
      </c>
      <c r="J167" t="s">
        <v>388</v>
      </c>
    </row>
    <row r="168" spans="1:10" x14ac:dyDescent="0.25">
      <c r="A168" t="s">
        <v>405</v>
      </c>
      <c r="B168" t="s">
        <v>386</v>
      </c>
      <c r="C168">
        <v>0</v>
      </c>
      <c r="D168" t="s">
        <v>387</v>
      </c>
      <c r="E168" s="281">
        <v>0</v>
      </c>
      <c r="F168" t="s">
        <v>388</v>
      </c>
      <c r="G168">
        <v>0</v>
      </c>
      <c r="H168" t="s">
        <v>387</v>
      </c>
      <c r="I168" s="281">
        <v>0</v>
      </c>
      <c r="J168" t="s">
        <v>388</v>
      </c>
    </row>
    <row r="169" spans="1:10" x14ac:dyDescent="0.25">
      <c r="A169" t="s">
        <v>406</v>
      </c>
      <c r="B169" t="s">
        <v>386</v>
      </c>
      <c r="C169">
        <v>0</v>
      </c>
      <c r="D169" t="s">
        <v>387</v>
      </c>
      <c r="E169" s="281">
        <v>0</v>
      </c>
      <c r="F169" t="s">
        <v>388</v>
      </c>
      <c r="G169">
        <v>0</v>
      </c>
      <c r="H169" t="s">
        <v>387</v>
      </c>
      <c r="I169" s="281">
        <v>0</v>
      </c>
      <c r="J169" t="s">
        <v>388</v>
      </c>
    </row>
    <row r="170" spans="1:10" x14ac:dyDescent="0.25">
      <c r="A170" t="s">
        <v>407</v>
      </c>
      <c r="B170" t="s">
        <v>386</v>
      </c>
      <c r="C170">
        <v>0</v>
      </c>
      <c r="D170" t="s">
        <v>387</v>
      </c>
      <c r="E170" s="281">
        <v>0</v>
      </c>
      <c r="F170" t="s">
        <v>388</v>
      </c>
      <c r="G170">
        <v>0</v>
      </c>
      <c r="H170" t="s">
        <v>387</v>
      </c>
      <c r="I170" s="281">
        <v>0</v>
      </c>
      <c r="J170" t="s">
        <v>388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D0D81747-D6FF-4F72-91B2-D6ED1C6A9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5997DC-91E7-429D-B3EB-25087B2EF958}">
  <ds:schemaRefs>
    <ds:schemaRef ds:uri="http://schemas.microsoft.com/sharepoint/v3/contenttype/forms"/>
  </ds:schemaRefs>
</ds:datastoreItem>
</file>

<file path=customXml/itemProps3.xml><?xml version="1.0" encoding="utf-8"?>
<ds:datastoreItem xmlns:ds="http://schemas.openxmlformats.org/officeDocument/2006/customXml" ds:itemID="{FCC381DA-9E81-463B-AAF9-B9D663B508F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Calculations</vt:lpstr>
      <vt:lpstr>Conversions</vt:lpstr>
      <vt:lpstr>Assumptions</vt:lpstr>
      <vt:lpstr>GaBi 5 Import</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Michele A. Mutchek</dc:creator>
  <cp:lastModifiedBy>Krynock, Michelle M. (CONTR)</cp:lastModifiedBy>
  <dcterms:created xsi:type="dcterms:W3CDTF">2016-01-21T15:47:01Z</dcterms:created>
  <dcterms:modified xsi:type="dcterms:W3CDTF">2017-01-03T20:31:49Z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