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0995" yWindow="0" windowWidth="10575" windowHeight="10215" tabRatio="718" activeTab="1"/>
  </bookViews>
  <sheets>
    <sheet name="Info" sheetId="38" r:id="rId1"/>
    <sheet name="Data Summary" sheetId="39" r:id="rId2"/>
    <sheet name="Reference Source Info" sheetId="40" r:id="rId3"/>
    <sheet name="DQI" sheetId="41" r:id="rId4"/>
    <sheet name="DieselUse" sheetId="45" r:id="rId5"/>
    <sheet name="FugDust" sheetId="47" r:id="rId6"/>
    <sheet name="Biomass Yield" sheetId="48" r:id="rId7"/>
    <sheet name="Conversions" sheetId="49" r:id="rId8"/>
    <sheet name="Assumptions" sheetId="50" r:id="rId9"/>
  </sheets>
  <externalReferences>
    <externalReference r:id="rId10"/>
    <externalReference r:id="rId11"/>
    <externalReference r:id="rId12"/>
  </externalReferences>
  <definedNames>
    <definedName name="_Toc230759826" localSheetId="5">FugDust!#REF!</definedName>
    <definedName name="Barrel_to_Gallons">'[1]Misc Factors'!$B$88</definedName>
    <definedName name="Catalytic_Reformer_Energy_Consumption_Sensitivity_Indicator">'[1]SA Inputs'!#REF!</definedName>
    <definedName name="Delayed_Coker_Energy_Consumption_Sensitivity_Indicator">'[1]SA Inputs'!#REF!</definedName>
    <definedName name="Hydrogen_Consump_minus_Production">'[1]H2 intensities'!#REF!</definedName>
    <definedName name="lstCompleteness" localSheetId="6">'[3]Data Summary'!$E$159:$E$164</definedName>
    <definedName name="lstCompleteness" localSheetId="0">'[2]Data Summary'!$E$126:$E$131</definedName>
    <definedName name="lstCompleteness">#REF!</definedName>
    <definedName name="lstOrigin" localSheetId="6">'[3]Data Summary'!$H$159:$H$164</definedName>
    <definedName name="lstOrigin" localSheetId="0">'[2]Data Summary'!$H$126:$H$131</definedName>
    <definedName name="lstOrigin">#REF!</definedName>
    <definedName name="lstProcessScope" localSheetId="6">'[3]Data Summary'!$D$159:$D$163</definedName>
    <definedName name="lstProcessScope" localSheetId="0">'[2]Data Summary'!$D$126:$D$130</definedName>
    <definedName name="lstProcessScope">#REF!</definedName>
    <definedName name="lstProcessType" localSheetId="6">'[3]Data Summary'!$C$159:$C$168</definedName>
    <definedName name="lstProcessType" localSheetId="0">'[2]Data Summary'!$C$126:$C$135</definedName>
    <definedName name="lstProcessType">#REF!</definedName>
    <definedName name="lstSourceType" localSheetId="6">'[3]Reference Source Info'!$B$53:$B$61</definedName>
    <definedName name="lstSourceType" localSheetId="0">'[2]Reference Source Info'!$B$51:$B$59</definedName>
    <definedName name="lstSourceType">#REF!</definedName>
    <definedName name="lstTracked" localSheetId="6">'[3]Data Summary'!$J$159:$J$161</definedName>
    <definedName name="lstTracked" localSheetId="0">'[2]Data Summary'!$J$126:$J$128</definedName>
    <definedName name="lstTracked">#REF!</definedName>
    <definedName name="_xlnm.Print_Area" localSheetId="1">'Data Summary'!$A$1:$P$53</definedName>
    <definedName name="_xlnm.Print_Area" localSheetId="3">DQI!$A$1:$L$49</definedName>
    <definedName name="_xlnm.Print_Area" localSheetId="0">Info!$A$1:$N$41</definedName>
    <definedName name="_xlnm.Print_Area" localSheetId="2">'Reference Source Info'!$A$1:$B$27</definedName>
    <definedName name="_xlnm.Print_Titles" localSheetId="2">'Reference Source Info'!$A:$A</definedName>
    <definedName name="Ton_to_Kilogram">'[1]Misc Factors'!#REF!</definedName>
    <definedName name="Vacuum_distillation_Energy_Consumption_Sensitivity_Indicator">'[1]SA Inputs'!#REF!</definedName>
    <definedName name="Weight_Conversion">'[1]Loss Factors'!#REF!</definedName>
  </definedNames>
  <calcPr calcId="171027" calcMode="manual" fullCalcOnLoad="1"/>
</workbook>
</file>

<file path=xl/calcChain.xml><?xml version="1.0" encoding="utf-8"?>
<calcChain xmlns="http://schemas.openxmlformats.org/spreadsheetml/2006/main">
  <c r="H50" i="39" l="1"/>
  <c r="H51" i="39"/>
  <c r="H49" i="39"/>
  <c r="H43" i="39"/>
  <c r="H41" i="39"/>
  <c r="J41" i="39" s="1"/>
  <c r="G42" i="39"/>
  <c r="D33" i="39"/>
  <c r="C6" i="47"/>
  <c r="D3" i="38"/>
  <c r="D15" i="49"/>
  <c r="D14" i="49"/>
  <c r="D12" i="49"/>
  <c r="C9" i="47" s="1"/>
  <c r="D11" i="49"/>
  <c r="D5" i="49"/>
  <c r="E28" i="39" s="1"/>
  <c r="D9" i="49"/>
  <c r="C58" i="48"/>
  <c r="E58" i="48"/>
  <c r="E60" i="48"/>
  <c r="C7" i="47"/>
  <c r="C25" i="45"/>
  <c r="C22" i="45"/>
  <c r="C26" i="45" s="1"/>
  <c r="C11" i="45"/>
  <c r="C13" i="45" s="1"/>
  <c r="C14" i="45" s="1"/>
  <c r="C31" i="45" s="1"/>
  <c r="C9" i="45"/>
  <c r="G49" i="39"/>
  <c r="I49" i="39"/>
  <c r="IR2" i="40"/>
  <c r="IQ2" i="40"/>
  <c r="IP2" i="40"/>
  <c r="IO2" i="40"/>
  <c r="IN2" i="40"/>
  <c r="IM2" i="40"/>
  <c r="IL2" i="40"/>
  <c r="IK2" i="40"/>
  <c r="IJ2" i="40"/>
  <c r="II2" i="40"/>
  <c r="IH2" i="40"/>
  <c r="IG2" i="40"/>
  <c r="IF2" i="40"/>
  <c r="IE2" i="40"/>
  <c r="ID2" i="40"/>
  <c r="IC2" i="40"/>
  <c r="IB2" i="40"/>
  <c r="IA2" i="40"/>
  <c r="HZ2" i="40"/>
  <c r="HY2" i="40"/>
  <c r="HX2" i="40"/>
  <c r="HW2" i="40"/>
  <c r="HV2" i="40"/>
  <c r="HU2" i="40"/>
  <c r="HT2" i="40"/>
  <c r="HS2" i="40"/>
  <c r="HR2" i="40"/>
  <c r="HQ2" i="40"/>
  <c r="HP2" i="40"/>
  <c r="HO2" i="40"/>
  <c r="HN2" i="40"/>
  <c r="HM2" i="40"/>
  <c r="HL2" i="40"/>
  <c r="HK2" i="40"/>
  <c r="HJ2" i="40"/>
  <c r="HI2" i="40"/>
  <c r="HH2" i="40"/>
  <c r="HG2" i="40"/>
  <c r="HF2" i="40"/>
  <c r="HE2" i="40"/>
  <c r="HD2" i="40"/>
  <c r="HC2" i="40"/>
  <c r="HB2" i="40"/>
  <c r="HA2" i="40"/>
  <c r="GZ2" i="40"/>
  <c r="GY2" i="40"/>
  <c r="GX2" i="40"/>
  <c r="GW2" i="40"/>
  <c r="GV2" i="40"/>
  <c r="GU2" i="40"/>
  <c r="GT2" i="40"/>
  <c r="GS2" i="40"/>
  <c r="GR2" i="40"/>
  <c r="GQ2" i="40"/>
  <c r="GP2" i="40"/>
  <c r="GO2" i="40"/>
  <c r="GN2" i="40"/>
  <c r="GM2" i="40"/>
  <c r="GL2" i="40"/>
  <c r="GK2" i="40"/>
  <c r="GJ2" i="40"/>
  <c r="GI2" i="40"/>
  <c r="GH2" i="40"/>
  <c r="GG2" i="40"/>
  <c r="GF2" i="40"/>
  <c r="GE2" i="40"/>
  <c r="GD2" i="40"/>
  <c r="GC2" i="40"/>
  <c r="GB2" i="40"/>
  <c r="GA2" i="40"/>
  <c r="FZ2" i="40"/>
  <c r="FY2" i="40"/>
  <c r="FX2" i="40"/>
  <c r="FW2" i="40"/>
  <c r="FV2" i="40"/>
  <c r="FU2" i="40"/>
  <c r="FT2" i="40"/>
  <c r="FS2" i="40"/>
  <c r="FR2" i="40"/>
  <c r="FQ2" i="40"/>
  <c r="FP2" i="40"/>
  <c r="FO2" i="40"/>
  <c r="FN2" i="40"/>
  <c r="FM2" i="40"/>
  <c r="FL2" i="40"/>
  <c r="FK2" i="40"/>
  <c r="FJ2" i="40"/>
  <c r="FI2" i="40"/>
  <c r="FH2" i="40"/>
  <c r="FG2" i="40"/>
  <c r="FF2" i="40"/>
  <c r="FE2" i="40"/>
  <c r="FD2" i="40"/>
  <c r="FC2" i="40"/>
  <c r="FB2" i="40"/>
  <c r="FA2" i="40"/>
  <c r="EZ2" i="40"/>
  <c r="EY2" i="40"/>
  <c r="EX2" i="40"/>
  <c r="EW2" i="40"/>
  <c r="EV2" i="40"/>
  <c r="EU2" i="40"/>
  <c r="ET2" i="40"/>
  <c r="ES2" i="40"/>
  <c r="ER2" i="40"/>
  <c r="EQ2" i="40"/>
  <c r="EP2" i="40"/>
  <c r="EO2" i="40"/>
  <c r="EN2" i="40"/>
  <c r="EM2" i="40"/>
  <c r="EL2" i="40"/>
  <c r="EK2" i="40"/>
  <c r="EJ2" i="40"/>
  <c r="EI2" i="40"/>
  <c r="EH2" i="40"/>
  <c r="EG2" i="40"/>
  <c r="EF2" i="40"/>
  <c r="EE2" i="40"/>
  <c r="ED2" i="40"/>
  <c r="EC2" i="40"/>
  <c r="EB2" i="40"/>
  <c r="EA2" i="40"/>
  <c r="DZ2" i="40"/>
  <c r="DY2" i="40"/>
  <c r="DX2" i="40"/>
  <c r="DW2" i="40"/>
  <c r="DV2" i="40"/>
  <c r="DU2" i="40"/>
  <c r="DT2" i="40"/>
  <c r="DS2" i="40"/>
  <c r="DR2" i="40"/>
  <c r="DQ2" i="40"/>
  <c r="DP2" i="40"/>
  <c r="DO2" i="40"/>
  <c r="DN2" i="40"/>
  <c r="DM2" i="40"/>
  <c r="DL2" i="40"/>
  <c r="DK2" i="40"/>
  <c r="DJ2" i="40"/>
  <c r="DI2" i="40"/>
  <c r="DH2" i="40"/>
  <c r="DG2" i="40"/>
  <c r="DF2" i="40"/>
  <c r="DE2" i="40"/>
  <c r="DD2" i="40"/>
  <c r="DC2" i="40"/>
  <c r="DB2" i="40"/>
  <c r="DA2" i="40"/>
  <c r="CZ2" i="40"/>
  <c r="CY2" i="40"/>
  <c r="CX2" i="40"/>
  <c r="CW2" i="40"/>
  <c r="CV2" i="40"/>
  <c r="CU2" i="40"/>
  <c r="CT2" i="40"/>
  <c r="CS2" i="40"/>
  <c r="CR2" i="40"/>
  <c r="CQ2" i="40"/>
  <c r="CP2" i="40"/>
  <c r="CO2" i="40"/>
  <c r="CN2" i="40"/>
  <c r="CM2" i="40"/>
  <c r="CL2" i="40"/>
  <c r="CK2" i="40"/>
  <c r="CJ2" i="40"/>
  <c r="CI2" i="40"/>
  <c r="CH2" i="40"/>
  <c r="CG2" i="40"/>
  <c r="CF2" i="40"/>
  <c r="CE2" i="40"/>
  <c r="CD2" i="40"/>
  <c r="CC2" i="40"/>
  <c r="CB2" i="40"/>
  <c r="CA2" i="40"/>
  <c r="BZ2" i="40"/>
  <c r="BY2" i="40"/>
  <c r="BX2" i="40"/>
  <c r="BW2" i="40"/>
  <c r="BV2" i="40"/>
  <c r="BU2" i="40"/>
  <c r="BT2" i="40"/>
  <c r="BS2" i="40"/>
  <c r="BR2" i="40"/>
  <c r="BQ2" i="40"/>
  <c r="BP2" i="40"/>
  <c r="BO2" i="40"/>
  <c r="BN2" i="40"/>
  <c r="BM2" i="40"/>
  <c r="BL2" i="40"/>
  <c r="BK2" i="40"/>
  <c r="BJ2" i="40"/>
  <c r="BI2" i="40"/>
  <c r="BH2" i="40"/>
  <c r="BG2" i="40"/>
  <c r="BF2" i="40"/>
  <c r="BE2" i="40"/>
  <c r="BD2" i="40"/>
  <c r="BC2" i="40"/>
  <c r="BB2" i="40"/>
  <c r="BA2" i="40"/>
  <c r="AZ2" i="40"/>
  <c r="AY2" i="40"/>
  <c r="B2" i="40"/>
  <c r="C7" i="48"/>
  <c r="E23" i="39"/>
  <c r="E25" i="39" s="1"/>
  <c r="E34" i="39" s="1"/>
  <c r="G41" i="39" s="1"/>
  <c r="I41" i="39" s="1"/>
  <c r="C10" i="47" l="1"/>
  <c r="E30" i="39" s="1"/>
  <c r="E31" i="39" s="1"/>
  <c r="C11" i="47"/>
  <c r="C32" i="45"/>
  <c r="E26" i="39" s="1"/>
  <c r="E27" i="39" s="1"/>
  <c r="E29" i="39" s="1"/>
  <c r="G43" i="39" s="1"/>
  <c r="I43" i="39" s="1"/>
  <c r="C33" i="45"/>
  <c r="G50" i="39" l="1"/>
  <c r="I50" i="39" s="1"/>
  <c r="E33" i="39"/>
  <c r="G51" i="39" s="1"/>
  <c r="I51" i="39" s="1"/>
</calcChain>
</file>

<file path=xl/comments1.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separated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data sources (e.g., U.S. Average, Industry Average (i.e., representative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<sst xmlns="http://schemas.openxmlformats.org/spreadsheetml/2006/main" count="775" uniqueCount="518">
  <si>
    <t>Year Data Represents</t>
  </si>
  <si>
    <t>Geographical Representation</t>
  </si>
  <si>
    <t>Representativeness</t>
  </si>
  <si>
    <t>BibliographicText</t>
  </si>
  <si>
    <t>Text/Description</t>
  </si>
  <si>
    <t>Data Type (Origin)</t>
  </si>
  <si>
    <t>Source Type</t>
  </si>
  <si>
    <t>Measurement on Site</t>
  </si>
  <si>
    <t>Personal Written Communication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</si>
  <si>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</si>
  <si>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</si>
  <si>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</si>
  <si>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</si>
  <si>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</si>
  <si>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</si>
  <si>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</si>
  <si>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</si>
  <si>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</si>
  <si>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</si>
  <si>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NETL Life Cycle Inventory Data  - Detailed Spreadsheet Documentation</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</si>
  <si>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</si>
  <si>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</si>
  <si>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</si>
  <si>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</si>
  <si>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</si>
  <si>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</si>
  <si>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</si>
  <si>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</si>
  <si>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</si>
  <si>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</si>
  <si>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</si>
  <si>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</si>
  <si>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</si>
  <si>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</si>
  <si>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</si>
  <si>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</si>
  <si>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</si>
  <si>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</si>
  <si>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</si>
  <si>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</si>
  <si>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</si>
  <si>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</si>
  <si>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</si>
  <si>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</si>
  <si>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</si>
  <si>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</si>
  <si>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</si>
  <si>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</si>
  <si>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</si>
  <si>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</si>
  <si>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</si>
  <si>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</si>
  <si>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</si>
  <si>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</si>
  <si>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</si>
  <si>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</si>
  <si>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</si>
  <si>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</si>
  <si>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</si>
  <si>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</si>
  <si>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</si>
  <si>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</si>
  <si>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</si>
  <si>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</si>
  <si>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</si>
  <si>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</si>
  <si>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</si>
  <si>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Separate Publication</t>
  </si>
  <si>
    <t>Undefined</t>
  </si>
  <si>
    <t>Article</t>
  </si>
  <si>
    <t>Chapters in Anthology</t>
  </si>
  <si>
    <t>Oral Communication</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</si>
  <si>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</si>
  <si>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</si>
  <si>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</si>
  <si>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</si>
  <si>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</si>
  <si>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</si>
  <si>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</si>
  <si>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</si>
  <si>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</si>
  <si>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</si>
  <si>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</si>
  <si>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</si>
  <si>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</si>
  <si>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</si>
  <si>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</si>
  <si>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</si>
  <si>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</si>
  <si>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</si>
  <si>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</si>
  <si>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</si>
  <si>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</si>
  <si>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</si>
  <si>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</si>
  <si>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</si>
  <si>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</si>
  <si>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</si>
  <si>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</si>
  <si>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</si>
  <si>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</si>
  <si>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</si>
  <si>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</si>
  <si>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</si>
  <si>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</si>
  <si>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</si>
  <si>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</si>
  <si>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</si>
  <si>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</si>
  <si>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</si>
  <si>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</si>
  <si>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</si>
  <si>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</si>
  <si>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</si>
  <si>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</si>
  <si>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</si>
  <si>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</si>
  <si>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</si>
  <si>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Temporal Correlation</t>
  </si>
  <si>
    <t>less than 6 years of difference</t>
  </si>
  <si>
    <t>less than 10 years difference</t>
  </si>
  <si>
    <t>less than 15 years difference</t>
  </si>
  <si>
    <t>age of data unknown or more than 15 years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</si>
  <si>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</si>
  <si>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</si>
  <si>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</si>
  <si>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</si>
  <si>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</si>
  <si>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</si>
  <si>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</si>
  <si>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</si>
  <si>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</si>
  <si>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</si>
  <si>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</si>
  <si>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</si>
  <si>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less than three years of difference to year of study/current year</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</si>
  <si>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</si>
  <si>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</si>
  <si>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</si>
  <si>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</si>
  <si>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</si>
  <si>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</si>
  <si>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</si>
  <si>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2009</t>
  </si>
  <si>
    <t>No</t>
  </si>
  <si>
    <t>Website Last Accessed</t>
  </si>
  <si>
    <t>Internet</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</si>
  <si>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</si>
  <si>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</si>
  <si>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</si>
  <si>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</si>
  <si>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</si>
  <si>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</si>
  <si>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</si>
  <si>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</si>
  <si>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</si>
  <si>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</si>
  <si>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</si>
  <si>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</si>
  <si>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</si>
  <si>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</si>
  <si>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</si>
  <si>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</si>
  <si>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</si>
  <si>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</si>
  <si>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</si>
  <si>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</si>
  <si>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</si>
  <si>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</si>
  <si>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</si>
  <si>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t>The abbreviation "pcs" is used for the word, "piece" in the 'Data Summary' sheet</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</si>
  <si>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</si>
  <si>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</si>
  <si>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</si>
  <si>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</si>
  <si>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N/A</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</si>
  <si>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</si>
  <si>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</si>
  <si>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</si>
  <si>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Reference Flow</t>
  </si>
  <si>
    <t>Auxiliary Process (AP)</t>
  </si>
  <si>
    <t>Input/Output</t>
  </si>
  <si>
    <t>[1]</t>
  </si>
  <si>
    <t>Requirements met</t>
  </si>
  <si>
    <t>OK</t>
  </si>
  <si>
    <t>Total UP</t>
  </si>
  <si>
    <t>DQI Methodology</t>
  </si>
  <si>
    <t>DQI Matrix (from NETL LCI&amp;C Guideline Document, adapted from Weidema and Wenaes)</t>
  </si>
  <si>
    <r>
      <t>Source Reliability</t>
    </r>
    <r>
      <rPr>
        <b/>
        <i/>
        <sz val="10"/>
        <rFont val="Arial"/>
        <family val="2"/>
      </rPr>
      <t xml:space="preserve"> (for most applications, source quality guidelines only factor)</t>
    </r>
  </si>
  <si>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</si>
  <si>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</si>
  <si>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</si>
  <si>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</si>
  <si>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</si>
  <si>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</si>
  <si>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</si>
  <si>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</si>
  <si>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</si>
  <si>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Reference  (Reference Source Info worksheet)</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</si>
  <si>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</si>
  <si>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</si>
  <si>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</si>
  <si>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</si>
  <si>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</si>
  <si>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</si>
  <si>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</si>
  <si>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</si>
  <si>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</si>
  <si>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</si>
  <si>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</si>
  <si>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</si>
  <si>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</si>
  <si>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</si>
  <si>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</si>
  <si>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</si>
  <si>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</si>
  <si>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DieselUse</t>
  </si>
  <si>
    <t>Calculations: Diesel use for switchgrass land preparation</t>
  </si>
  <si>
    <t>FugDust</t>
  </si>
  <si>
    <t>Calculations: Fugitive dust emissions for switchgrass land preparation</t>
  </si>
  <si>
    <t>Biomass Yield</t>
  </si>
  <si>
    <t>Calculations: Switchgrass yield</t>
  </si>
  <si>
    <t>Unit Conversions</t>
  </si>
  <si>
    <t>Switchgrass</t>
  </si>
  <si>
    <t>2,3,2,3,3</t>
  </si>
  <si>
    <t>Biomass_yield_y</t>
  </si>
  <si>
    <t>kg/acre-year</t>
  </si>
  <si>
    <t>[kg/acre-year] Adjustable parameter.  See "Biomass Yield" calculations worksheet for details</t>
  </si>
  <si>
    <t>Biomass_yield_s</t>
  </si>
  <si>
    <t>kg/acre-study period</t>
  </si>
  <si>
    <t>[kg/acre-study period] Assumes a 30 year study period</t>
  </si>
  <si>
    <t>Diesel_acre</t>
  </si>
  <si>
    <t>L/acre</t>
  </si>
  <si>
    <t>1,2,3,4</t>
  </si>
  <si>
    <t>[L diesel/acre] See 'DieselUse' sheet for reference details</t>
  </si>
  <si>
    <t>Diesel_kg</t>
  </si>
  <si>
    <t>Diesel_acre/Biomass_yield_s</t>
  </si>
  <si>
    <t>L/kg biomass</t>
  </si>
  <si>
    <t>[L/kg biomass] Liters of diesel used per kg of biomass produced</t>
  </si>
  <si>
    <t>kg/L diesel</t>
  </si>
  <si>
    <t>[kg/L diesel] mass of diesel per liter</t>
  </si>
  <si>
    <t>Diesel_use</t>
  </si>
  <si>
    <t>kg /kg biomass</t>
  </si>
  <si>
    <t>[kg/kg biomass] mass of diesel used per kg of biomass produced</t>
  </si>
  <si>
    <t>kg/kg biomass</t>
  </si>
  <si>
    <t>[kg/kg biomass] emissions for PM including diesel PM and fugitive dust.</t>
  </si>
  <si>
    <t>acres</t>
  </si>
  <si>
    <t>Land_area_kg</t>
  </si>
  <si>
    <t>1/Biomass_yield_s</t>
  </si>
  <si>
    <t>acres/kg</t>
  </si>
  <si>
    <t>[acres/kg] total land area required per 1 kg of biomass production.</t>
  </si>
  <si>
    <t>Area of Production Land</t>
  </si>
  <si>
    <t>Required area of land per reference flow of switchgrass.</t>
  </si>
  <si>
    <t>Demonstration of Particulate Trap Technologies on Existing Off-Road Heavy-Duty Construction Equipment: Final Report</t>
  </si>
  <si>
    <t>Variable Radius Blades: Overview &amp; Specifications</t>
  </si>
  <si>
    <t>160M Motor Grader: Specifications</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</si>
  <si>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</si>
  <si>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</si>
  <si>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</si>
  <si>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Emission Standards, United States: Stationary Diesel Engines</t>
  </si>
  <si>
    <t>Inventory of U.S. Greenhouse Gas Emissions and Sinks: 1990 - 2005, Annex 6: Additional Information</t>
  </si>
  <si>
    <t>Nonroad Diesel Engines</t>
  </si>
  <si>
    <t>Instructions for Form EIA-1605, Voluntary Reporting of Greenhouse Gases, Appendix H</t>
  </si>
  <si>
    <t>WRAP Fugitive Dust Handbook</t>
  </si>
  <si>
    <t>Fact Sheet: Management and Life Cycle Assessment of Bioenergy Crop Production</t>
  </si>
  <si>
    <t>Management Guide for Biomass Feedstock Production From Switchgrass in the Northern Great Plains.</t>
  </si>
  <si>
    <t>Affordable, Low-Carbon Diesel Fuel from Domestic Coal and Biomass</t>
  </si>
  <si>
    <t>Development of Baseline Data and Analysis of Life Cycle Greenhouse Gas Emissions of Petroleum-Based Fuels</t>
  </si>
  <si>
    <t>Booz Allen Hamilton</t>
  </si>
  <si>
    <t>Caterpillar, Inc.</t>
  </si>
  <si>
    <t>US Department of Energy</t>
  </si>
  <si>
    <t>National Archives and Register Association</t>
  </si>
  <si>
    <t>South Coast Air Quality Management District</t>
  </si>
  <si>
    <t>DieselNet</t>
  </si>
  <si>
    <t>US EPA</t>
  </si>
  <si>
    <t>Countess Environmental</t>
  </si>
  <si>
    <t>USDA</t>
  </si>
  <si>
    <t>SunGrant Initiative</t>
  </si>
  <si>
    <t>NETL</t>
  </si>
  <si>
    <t>South Coast Air Quality Management District; California Air Resources Board</t>
  </si>
  <si>
    <t>2005</t>
  </si>
  <si>
    <t>2007</t>
  </si>
  <si>
    <t>2004</t>
  </si>
  <si>
    <t>2006</t>
  </si>
  <si>
    <t>2008</t>
  </si>
  <si>
    <t>July, 2005</t>
  </si>
  <si>
    <t>October 15, 2007</t>
  </si>
  <si>
    <t>June 29, 2004</t>
  </si>
  <si>
    <t>February, 2005</t>
  </si>
  <si>
    <t>April 15, 2007</t>
  </si>
  <si>
    <t>November 15, 2004</t>
  </si>
  <si>
    <t>June, 2007</t>
  </si>
  <si>
    <t>January 14, 2009</t>
  </si>
  <si>
    <t>November 26, 2008</t>
  </si>
  <si>
    <t>Internet/California</t>
  </si>
  <si>
    <t>Washington, D.C.</t>
  </si>
  <si>
    <t>California</t>
  </si>
  <si>
    <t>Washington D.C./web</t>
  </si>
  <si>
    <t>Denver, CO</t>
  </si>
  <si>
    <t>Pittsburgh, PA</t>
  </si>
  <si>
    <t>SCAQMD and CARB</t>
  </si>
  <si>
    <t>Environmental Protection Agency</t>
  </si>
  <si>
    <t>SCAQMD</t>
  </si>
  <si>
    <t>EcoPoint Inc.</t>
  </si>
  <si>
    <t>Ecopoint Inc.</t>
  </si>
  <si>
    <t>US DOE</t>
  </si>
  <si>
    <t>Western Regional Air Partnership</t>
  </si>
  <si>
    <t>South Dakota State University</t>
  </si>
  <si>
    <t>US DOE, NETL</t>
  </si>
  <si>
    <t>3-28 (pdf pg 63)</t>
  </si>
  <si>
    <t>38971</t>
  </si>
  <si>
    <t>A294</t>
  </si>
  <si>
    <t>2-2 (pdf pg 24</t>
  </si>
  <si>
    <t>4</t>
  </si>
  <si>
    <t>90</t>
  </si>
  <si>
    <t>Tables II.A-1, II.A-2</t>
  </si>
  <si>
    <t>Table 3</t>
  </si>
  <si>
    <t>Table 7</t>
  </si>
  <si>
    <t>Table 2-1</t>
  </si>
  <si>
    <t>Table 1</t>
  </si>
  <si>
    <t>69</t>
  </si>
  <si>
    <t>124</t>
  </si>
  <si>
    <t>1905-0194</t>
  </si>
  <si>
    <t>http://www.cat.com/cda/layout/cda/layout?m=163632&amp;x=7&amp;f=305446 (Accessed December 7, 2009)</t>
  </si>
  <si>
    <t>http://www.cat.com/cda/layout?m=308645&amp;x=7  (Accessed December 7, 2009)</t>
  </si>
  <si>
    <t>http://www.dieselnet.com/standards/us/stationary.php  (Accessed December 7, 2009)</t>
  </si>
  <si>
    <t>http://www.epa.gov/climatechange/emissions/downloads06/07CR.pdf  (Accessed December 7, 2009)</t>
  </si>
  <si>
    <t>http://www.dieselnet.com/standards/us/nonroad.php  (Accessed December 7, 2009)</t>
  </si>
  <si>
    <t>2011</t>
  </si>
  <si>
    <t>2010</t>
  </si>
  <si>
    <t>2014</t>
  </si>
  <si>
    <t>US West-Midwest</t>
  </si>
  <si>
    <t>US Midwest</t>
  </si>
  <si>
    <t>Fuel consumption and Emissions for specified equipment</t>
  </si>
  <si>
    <t>Single manufacturer</t>
  </si>
  <si>
    <t>US Average</t>
  </si>
  <si>
    <t>US Regulatory Maximum</t>
  </si>
  <si>
    <t>California Average Diesel Equipment</t>
  </si>
  <si>
    <t>Stationary diesel engines</t>
  </si>
  <si>
    <t>US data from 1990 to 2005</t>
  </si>
  <si>
    <t>offroad diesel engines</t>
  </si>
  <si>
    <t>Representative Samples</t>
  </si>
  <si>
    <t>Booz Allen Hamilton, South Coast Air Quality Management District, and California Air Resources Board.  (2005).  Demonstration of Particulate Trap Technologies on Existing Off-Road Heavy-Duty Construction Equipment: Final Report.  SCAQMD and CARB.  July, 2005.</t>
  </si>
  <si>
    <t>Caterpillar, Inc.  (2009c).  Variable Radius Blades: Overview &amp; Specifications.  Caterpillar, Inc.  http://www.cat.com/cda/layout/cda/layout?m=163632&amp;x=7&amp;f=305446 (accessed December 7, 2009).</t>
  </si>
  <si>
    <t>Caterpillar, Inc.  (2009b).  160M Motor Grader: Specifications.  Caterpillar, Inc.  http://www.cat.com/cda/layout?m=308645&amp;x=7 (accessed December 7, 2009).</t>
  </si>
  <si>
    <t>DOE.  (2007).  Instructions for Form EIA-1605, Voluntary Reporting of Greenhouse Gases.  OMB No. 1905-0194.  U.S. Department of Energy.</t>
  </si>
  <si>
    <t>National Archives and Register Association.  (2004).  Part II: Environmental Protection Agency: 40 CFR Parts 9, 69, et al.: Control of Emissions of Air Pollution from Nonroad Diesel Engines and Fuel; Final Rule.  Federal Register 69(124): 38971.  U.S. EPA.  June 29, 2004.</t>
  </si>
  <si>
    <t>South Coast Air Quality Management District.  (2005).  Final Environmental Assessment: Proposed Rule 1469.1 - Spraying Operations Using Coatings Containing Chromium.  SCAQMD.  February, 2005.</t>
  </si>
  <si>
    <t>DieselNet.  (2009).  Emission Standards, United States: Stationary Diesel Engines.  Ecopoint Inc.  http://www.dieselnet.com/standards/us/stationary.php (accessed December 7, 2009).</t>
  </si>
  <si>
    <t>EPA.  (2007).  Inventory of U.S. Greenhouse Gas Emissions and Sinks: 1990-2005: Annex 6 Additional Information.  U.S. Environmental Protection Agency.  http://www.epa.gov/climatechange/emissions/downloads06/07CR.pdf (accessed December 7, 2009).</t>
  </si>
  <si>
    <t>DieselNet.  (2009).  Nonroad Diesel Engines.  Ecopoint Inc.  http://www.dieselnet.com/standards/us/nonroad.php (accessed December 7, 2009).</t>
  </si>
  <si>
    <t>DOE.  (2006).   Instructions for Form EIA-1605, Voluntary Reporting of Greenhouse Gases. Appendix H.  U.S. Department of Energy.</t>
  </si>
  <si>
    <t>Countess Environmental.  (2004).  WRAP Fugitive Dust Handbook.  WGA Contract No. 30204-83.  Western Regional Air Partnership.</t>
  </si>
  <si>
    <t>USDA.  (2009).  Fact Sheet: Management and Lifecycle Assessment of Bioenergy Crop Production.  U.S. Department of Agriculture.</t>
  </si>
  <si>
    <t>SunGrant Initiative.  (2007).  Management Guide for Biomass Feedstock Production From Switchgrass in the Northern Great Plains.  South Dakota State University.</t>
  </si>
  <si>
    <t>NETL.  (2009).  Affordable, Low-Carbon Diesel Fuel from Domestic Coal and Biomass. DOE/NETL-2009/1349. National Energy Technology Laboratory, U.S. DOE, Pittsburgh, PA. January 14, 2009.</t>
  </si>
  <si>
    <t>NETL.  (2008).  Development of Baseline Data and Analysis of Life Cycle Greenhouse Gas Emissions of Petroleum-Based Fuels.  DOE/NETL-403/112108.  National Energy Technology Laboratory, U.S. DOE, Pittsburgh, PA.  November 26, 2008.</t>
  </si>
  <si>
    <t>1,1,1,2,2</t>
  </si>
  <si>
    <t>[2]</t>
  </si>
  <si>
    <t>1,1,1,2,1</t>
  </si>
  <si>
    <t>[3]</t>
  </si>
  <si>
    <t>[11]</t>
  </si>
  <si>
    <t>Diesel use</t>
  </si>
  <si>
    <t>Diesel is consumed by the Track Bulldozer and the Motor Grader.</t>
  </si>
  <si>
    <t>Item</t>
  </si>
  <si>
    <t>Reference</t>
  </si>
  <si>
    <t>1. Track Bulldozer</t>
  </si>
  <si>
    <t>10 to 14</t>
  </si>
  <si>
    <t>gallons per hour</t>
  </si>
  <si>
    <t>Estimated fuel consumption for a Caterpillar D9</t>
  </si>
  <si>
    <t>[1]; pg 63, last sentence on page</t>
  </si>
  <si>
    <t>gallons per hour, average</t>
  </si>
  <si>
    <t>average</t>
  </si>
  <si>
    <t>calculated</t>
  </si>
  <si>
    <t>inches</t>
  </si>
  <si>
    <t>Dozer bucket width</t>
  </si>
  <si>
    <t>[2]; pg 1, 3rd column, only entry</t>
  </si>
  <si>
    <t>feet</t>
  </si>
  <si>
    <t>miles per hour</t>
  </si>
  <si>
    <t>Dozer operating speed</t>
  </si>
  <si>
    <t>acres/hour</t>
  </si>
  <si>
    <t>acres of dozer coverage per hour</t>
  </si>
  <si>
    <t>gallons diesel/acre-pass</t>
  </si>
  <si>
    <t>gallons of fuel used per acre coverage</t>
  </si>
  <si>
    <t>2. Motor Grader</t>
  </si>
  <si>
    <t>15 to 20</t>
  </si>
  <si>
    <t>Estimated fuel consumption for a scraper/grader</t>
  </si>
  <si>
    <t>scraper blade width</t>
  </si>
  <si>
    <t>[3]; pg 3, 1st entry under 'moldboard'</t>
  </si>
  <si>
    <t>motor grader operating speed</t>
  </si>
  <si>
    <t>[3]; pg 2, 8th entry under 'operating specifications'</t>
  </si>
  <si>
    <t>acres of grader coverage per hour</t>
  </si>
  <si>
    <t>3. Total Diesel Use</t>
  </si>
  <si>
    <t>gallons diesel/acre</t>
  </si>
  <si>
    <t>total gallons of diesel fuel used per acre of crop area</t>
  </si>
  <si>
    <t>L diesel/acre</t>
  </si>
  <si>
    <t>L diesel/kg biomass</t>
  </si>
  <si>
    <t>Pollutant</t>
  </si>
  <si>
    <t>Fugitive dust emissions</t>
  </si>
  <si>
    <t>Fugitive Dust (FD)</t>
  </si>
  <si>
    <t>lbs PM/acre-pass</t>
  </si>
  <si>
    <t>PM emissions in lbs per acre-pass</t>
  </si>
  <si>
    <t>[11]; page 24 of reference, Table 2-1, Ripping, Subsoiling</t>
  </si>
  <si>
    <t>Motor Grader FD</t>
  </si>
  <si>
    <t>lbs PM/acre</t>
  </si>
  <si>
    <t>PM emissions in lbs per acre, for Motor Grader</t>
  </si>
  <si>
    <t>Track Bulldozer FD</t>
  </si>
  <si>
    <t>PM emissions in lbs per acre, for Track Dozer</t>
  </si>
  <si>
    <t>Total FD</t>
  </si>
  <si>
    <t>kg PM/acre</t>
  </si>
  <si>
    <t>FD emissions for land preparation</t>
  </si>
  <si>
    <t>kg PM/kg SG</t>
  </si>
  <si>
    <t>kg FD emissions per kg of switchgrass</t>
  </si>
  <si>
    <t>Biomass yield</t>
  </si>
  <si>
    <t>kg/acre-30yr</t>
  </si>
  <si>
    <t>tons/acre</t>
  </si>
  <si>
    <t>tonnes/hectare</t>
  </si>
  <si>
    <t>average =</t>
  </si>
  <si>
    <t>hectare</t>
  </si>
  <si>
    <t>acre</t>
  </si>
  <si>
    <t>gal diesel</t>
  </si>
  <si>
    <t>kg diesel</t>
  </si>
  <si>
    <t>[15]</t>
  </si>
  <si>
    <t>L diesel</t>
  </si>
  <si>
    <t>mile</t>
  </si>
  <si>
    <t>ft</t>
  </si>
  <si>
    <t>square feet</t>
  </si>
  <si>
    <t>g</t>
  </si>
  <si>
    <t>tonne</t>
  </si>
  <si>
    <t>lbs</t>
  </si>
  <si>
    <t>US gallon</t>
  </si>
  <si>
    <t>Liters</t>
  </si>
  <si>
    <t>pound</t>
  </si>
  <si>
    <t>megagram</t>
  </si>
  <si>
    <t>ton</t>
  </si>
  <si>
    <t xml:space="preserve"> 2 passes required for the motor grader, 1 pass for the track bulldozer</t>
  </si>
  <si>
    <t>Tier 4 Standard</t>
  </si>
  <si>
    <t>SO2 emission factor is calculated based on assumption of 15 ppm diesel and stiochiometry, assuming all S in diesel is converted to SO2.</t>
  </si>
  <si>
    <t>Assumes that ripping/subsoiling would generate similar dust emissions as compared to land preparation described for switchgrass; this category most closely matches land preparation for this study.</t>
  </si>
  <si>
    <t>Assumes 2 passes required for the motor grader, 1 pass for the track bulldozer</t>
  </si>
  <si>
    <t>Track bulldozer operates in second gear.</t>
  </si>
  <si>
    <t>Motor grader operates in third gear.</t>
  </si>
  <si>
    <t>30 year study period</t>
  </si>
  <si>
    <t>Annual yield of switchgrass for an BTL  facility that uses 4000 tons/day assumes a 100% capacity factor of the BTL facility.</t>
  </si>
  <si>
    <t>Equipment Specs</t>
  </si>
  <si>
    <t>Fugitive Dust Emissions</t>
  </si>
  <si>
    <t>D9T Track-Type Tractor: Overview &amp; Specifications</t>
  </si>
  <si>
    <t>http://www.cat.com/cda/layout?m=null&amp;x=7&amp;id=519361&amp;printerFriendly=true (Accessed February 2, 2010)</t>
  </si>
  <si>
    <t>Caterpillar, Inc.  (2010).  D9T Track-Type Tractor: Overview &amp; Specifications.  Caterpillar, Inc.  http://www.cat.com/cda/layout?m=null&amp;x=7&amp;id=519361&amp;printerFriendly=true (Accessed February 2, 2010).</t>
  </si>
  <si>
    <t>[16]</t>
  </si>
  <si>
    <t>Study_period</t>
  </si>
  <si>
    <t>year</t>
  </si>
  <si>
    <t>[year] Adjustable parameter, assuming a 30 year study</t>
  </si>
  <si>
    <t>Biomass_yield_y*Study_period</t>
  </si>
  <si>
    <t>Diesel_kgL</t>
  </si>
  <si>
    <t>Diesel_kg*Diesel_kgL</t>
  </si>
  <si>
    <t>Switchgrass [biomass]</t>
  </si>
  <si>
    <t>Switchgrass, Land Preparation, Operation</t>
  </si>
  <si>
    <t>Calculating Uncertainty in Biomass Emissions Model, Version 2.0 (CUBE 2.0): Model and Documentation</t>
  </si>
  <si>
    <t>NETL/RAND</t>
  </si>
  <si>
    <t>http://www.netl.doe.gov/energy-analyses/refshelf/PubDetails.aspx?Action=View&amp;PubId=409</t>
  </si>
  <si>
    <r>
      <t xml:space="preserve">NETL. (2011). </t>
    </r>
    <r>
      <rPr>
        <i/>
        <sz val="10"/>
        <color indexed="8"/>
        <rFont val="Arial"/>
        <family val="2"/>
      </rPr>
      <t xml:space="preserve">Calculating Uncertainty in Biomass Emissions Model, Version 2.0 (CUBE 2.0): Model and Documentation. </t>
    </r>
    <r>
      <rPr>
        <sz val="10"/>
        <color indexed="8"/>
        <rFont val="Arial"/>
        <family val="2"/>
      </rPr>
      <t>(DOE/NETL-2012/1538). Pittsburgh, PA: National Energy Technology Laboratory, from http://www.netl.doe.gov/energy-analyses/refshelf/PubDetails.aspx?Action=View&amp;PubId=409</t>
    </r>
  </si>
  <si>
    <t>yield of switchgrass</t>
  </si>
  <si>
    <t>Reference [17]</t>
  </si>
  <si>
    <t>[17]</t>
  </si>
  <si>
    <t>2,1,1,1,1</t>
  </si>
  <si>
    <t>4*</t>
  </si>
  <si>
    <t>5*</t>
  </si>
  <si>
    <t>6*</t>
  </si>
  <si>
    <t>7*</t>
  </si>
  <si>
    <t>8*</t>
  </si>
  <si>
    <t>9*</t>
  </si>
  <si>
    <t>10*</t>
  </si>
  <si>
    <t>*As of version 3, this reference is no longer in use as the combustion process is now an input.</t>
  </si>
  <si>
    <t>Diesel Combustion, Mobile Sources, Truck  [Refinery products]</t>
  </si>
  <si>
    <t>Operations for land preparation for switchgrass, including diesel use, dust emissions, and required land area.</t>
  </si>
  <si>
    <t xml:space="preserve">This unit process is comprised of this document, as well as the file, DF_Stage1_O_SGLandprep_2011.03.doc, which provides additional details regarding calculations, data quality, and references as relevant. </t>
  </si>
  <si>
    <t>This document should be cited as: NETL (2011). NETL Life Cycle Inventory Data – Process Data Sheet File: Switchgrass: Land Preparation Operation. U.S. Department of Energy, National Energy Technology Laboratory. Last Updated: December 2014 (version 03). www.netl.doe.gov/energy-analyses (http://www.netl.doe.gov/energy-analyses)</t>
  </si>
  <si>
    <t>[Technosphere] Amount of diesel combusted within the mobile source</t>
  </si>
  <si>
    <t>*As of version 3, this assumption is no longer applied as the combustion process is now an input.</t>
  </si>
  <si>
    <t>12,13,14</t>
  </si>
  <si>
    <t>Min</t>
  </si>
  <si>
    <t>Max</t>
  </si>
  <si>
    <t>Template Version:</t>
  </si>
  <si>
    <t>4.0</t>
  </si>
  <si>
    <t>Note: Inventory items not included are assumed to be zero based on best engineering judgment or assumed to be zero because no data was available to categorize them for this unit process at the time of its creation.</t>
  </si>
  <si>
    <t>PM25_PM10</t>
  </si>
  <si>
    <t>kg/kg</t>
  </si>
  <si>
    <t>[kg/kg] Ratio of PM2.5 to PM10 from land prep. activities</t>
  </si>
  <si>
    <t>E_PM25fd</t>
  </si>
  <si>
    <t>[kg/kg biomass] Emissions of PM2.5 fugitive dust-related particulate matter per kg of crop production</t>
  </si>
  <si>
    <t>E_PM10fd</t>
  </si>
  <si>
    <t>EF_PM10fd</t>
  </si>
  <si>
    <t>Dust (PM10) [Particles to air]</t>
  </si>
  <si>
    <t>2,3</t>
  </si>
  <si>
    <t>Emission to air</t>
  </si>
  <si>
    <t>Dust (PM2.5) [Particles to air]</t>
  </si>
  <si>
    <t>1,1</t>
  </si>
  <si>
    <t>PM2.5/PM10</t>
  </si>
  <si>
    <t>Reference [11]</t>
  </si>
  <si>
    <t>Equipment Assembly per kg Biomass [Valuable substances]</t>
  </si>
  <si>
    <t>pieces</t>
  </si>
  <si>
    <t>pieces/kg biomass</t>
  </si>
  <si>
    <t>piece</t>
  </si>
  <si>
    <t>2,2</t>
  </si>
  <si>
    <t>[Technosphere] Amount of equipment required for cultivation</t>
  </si>
  <si>
    <t>kg PM/acre/year</t>
  </si>
  <si>
    <t>kg/acre/yr</t>
  </si>
  <si>
    <t>[kg/acre/yr] emission factor for fugitive dust-related particulate matter, per acre, per year. See 'FugDust' for reference details</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</si>
  <si>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</si>
  <si>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</si>
  <si>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</si>
  <si>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</si>
  <si>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</si>
  <si>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</si>
  <si>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20</t>
  </si>
  <si>
    <t>EF_PM10fd/Biomass_yield_s</t>
  </si>
  <si>
    <t>Operations for land preparation for switchgrass, including an inputs of combusted diesel and required land area, and outputs of fugitive dust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</si>
</sst>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72" formatCode="[$-409]mmmm\ d\,\ yyyy;@"/>
    <numFmt numFmtId="173" formatCode="0.0"/>
    <numFmt numFmtId="174" formatCode="m/d/yy\ h:mm"/>
    <numFmt numFmtId="175" formatCode="mmm\ dd\,\ yyyy"/>
    <numFmt numFmtId="176" formatCode="mmm\-yyyy"/>
    <numFmt numFmtId="177" formatCode="yyyy"/>
    <numFmt numFmtId="178" formatCode="_(* #,##0_);_(* \(#,##0\);_(* &quot;-&quot;??_);_(@_)"/>
    <numFmt numFmtId="179" formatCode="_(* #,##0.00000000_);_(* \(#,##0.00000000\);_(* &quot;-&quot;??_);_(@_)"/>
    <numFmt numFmtId="180" formatCode="_(* #,##0.00000000_);_(* \(#,##0.00000000\);_(* &quot;-&quot;????????_);_(@_)"/>
  </numFmts>
  <fonts count="28" x14ac:knownFonts="1">
    <font>
      <sz val="10"/>
      <name val="Arial"/>
    </font>
    <font>
      <sz val="10"/>
      <name val="Arial"/>
      <family val="2"/>
    </font>
    <font>
      <b/>
      <sz val="10"/>
      <name val="Arial"/>
      <family val="2"/>
    </font>
    <font>
      <b/>
      <sz val="10"/>
      <color indexed="12"/>
      <name val="Arial"/>
      <family val="2"/>
    </font>
    <font>
      <sz val="10"/>
      <color indexed="12"/>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b/>
      <i/>
      <sz val="10"/>
      <color indexed="12"/>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b/>
      <u/>
      <sz val="14"/>
      <name val="Arial"/>
      <family val="2"/>
    </font>
    <font>
      <b/>
      <i/>
      <u/>
      <sz val="10"/>
      <name val="Arial"/>
      <family val="2"/>
    </font>
    <font>
      <b/>
      <sz val="12"/>
      <name val="Arial"/>
      <family val="2"/>
    </font>
    <font>
      <sz val="10"/>
      <color indexed="8"/>
      <name val="Arial"/>
      <family val="2"/>
    </font>
    <font>
      <i/>
      <sz val="10"/>
      <color indexed="8"/>
      <name val="Arial"/>
      <family val="2"/>
    </font>
    <font>
      <b/>
      <sz val="16"/>
      <color theme="3"/>
      <name val="Arial"/>
      <family val="2"/>
    </font>
    <font>
      <sz val="10"/>
      <color theme="1"/>
      <name val="Arial"/>
      <family val="2"/>
    </font>
    <font>
      <i/>
      <sz val="11"/>
      <color theme="1"/>
      <name val="Calibri"/>
      <family val="2"/>
      <scheme val="minor"/>
    </font>
  </fonts>
  <fills count="19">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5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249977111117893"/>
        <bgColor indexed="64"/>
      </patternFill>
    </fill>
  </fills>
  <borders count="35">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style="thin">
        <color theme="2"/>
      </right>
      <top style="thin">
        <color theme="2"/>
      </top>
      <bottom style="thin">
        <color theme="2"/>
      </bottom>
      <diagonal/>
    </border>
  </borders>
  <cellStyleXfs count="25">
    <xf numFmtId="0" fontId="0" fillId="0" borderId="0"/>
    <xf numFmtId="43" fontId="1" fillId="0" borderId="0" applyFont="0" applyFill="0" applyBorder="0" applyAlignment="0" applyProtection="0"/>
    <xf numFmtId="174" fontId="1" fillId="0" borderId="0" applyFont="0" applyFill="0" applyBorder="0" applyAlignment="0" applyProtection="0">
      <alignment wrapText="1"/>
    </xf>
    <xf numFmtId="166"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 fillId="0" borderId="0"/>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5" fontId="1" fillId="0" borderId="0" applyFill="0" applyBorder="0" applyAlignment="0" applyProtection="0">
      <alignment wrapText="1"/>
    </xf>
    <xf numFmtId="176" fontId="1" fillId="0" borderId="0" applyFill="0" applyBorder="0" applyAlignment="0" applyProtection="0">
      <alignment wrapText="1"/>
    </xf>
    <xf numFmtId="177"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2"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9" fillId="0" borderId="0">
      <alignment horizontal="center" vertical="center"/>
    </xf>
    <xf numFmtId="165" fontId="10" fillId="0" borderId="0">
      <alignment horizontal="center" vertical="center"/>
    </xf>
  </cellStyleXfs>
  <cellXfs count="328">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6" fillId="6" borderId="0" xfId="0" applyFont="1" applyFill="1"/>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0" fillId="7" borderId="4" xfId="0" applyFill="1" applyBorder="1" applyAlignment="1">
      <alignment horizontal="left"/>
    </xf>
    <xf numFmtId="0" fontId="1" fillId="6" borderId="0" xfId="0" applyFont="1" applyFill="1"/>
    <xf numFmtId="0" fontId="0" fillId="0" borderId="0" xfId="0" applyFill="1"/>
    <xf numFmtId="0" fontId="0" fillId="0" borderId="4" xfId="0" applyFill="1" applyBorder="1" applyProtection="1">
      <protection locked="0"/>
    </xf>
    <xf numFmtId="0" fontId="0" fillId="0" borderId="4" xfId="0" applyFill="1" applyBorder="1" applyAlignment="1" applyProtection="1">
      <alignment horizontal="left"/>
      <protection locked="0"/>
    </xf>
    <xf numFmtId="0" fontId="0" fillId="0" borderId="5" xfId="0" applyFill="1" applyBorder="1" applyAlignment="1" applyProtection="1">
      <protection locked="0"/>
    </xf>
    <xf numFmtId="0" fontId="0" fillId="6" borderId="0" xfId="0" applyFill="1" applyBorder="1" applyAlignment="1">
      <alignment vertical="top" wrapText="1"/>
    </xf>
    <xf numFmtId="0" fontId="0" fillId="0" borderId="4" xfId="0" applyNumberFormat="1" applyFill="1" applyBorder="1" applyProtection="1">
      <protection locked="0"/>
    </xf>
    <xf numFmtId="0" fontId="2" fillId="8" borderId="6" xfId="0" applyFont="1" applyFill="1" applyBorder="1" applyAlignment="1">
      <alignment horizontal="center"/>
    </xf>
    <xf numFmtId="0" fontId="2" fillId="0" borderId="0" xfId="0" applyFont="1" applyAlignment="1">
      <alignment wrapText="1"/>
    </xf>
    <xf numFmtId="0" fontId="7" fillId="0" borderId="6" xfId="0" applyFont="1" applyBorder="1" applyAlignment="1">
      <alignment wrapText="1"/>
    </xf>
    <xf numFmtId="0" fontId="2" fillId="0" borderId="7" xfId="0" applyFont="1" applyBorder="1" applyAlignment="1">
      <alignment wrapText="1"/>
    </xf>
    <xf numFmtId="0" fontId="0" fillId="9" borderId="0" xfId="0" applyFill="1"/>
    <xf numFmtId="0" fontId="16" fillId="0" borderId="0" xfId="0" applyFont="1"/>
    <xf numFmtId="0" fontId="19" fillId="0" borderId="6" xfId="0" applyFont="1" applyBorder="1" applyAlignment="1">
      <alignment wrapText="1"/>
    </xf>
    <xf numFmtId="0" fontId="15" fillId="0" borderId="0" xfId="0" applyFont="1"/>
    <xf numFmtId="0" fontId="2" fillId="0" borderId="4" xfId="0" applyFont="1" applyBorder="1"/>
    <xf numFmtId="0" fontId="0" fillId="0" borderId="8" xfId="0" applyFill="1" applyBorder="1"/>
    <xf numFmtId="0" fontId="0" fillId="0" borderId="9" xfId="0" applyFill="1" applyBorder="1"/>
    <xf numFmtId="0" fontId="0" fillId="6" borderId="0" xfId="0" applyFill="1" applyAlignment="1">
      <alignment horizontal="right"/>
    </xf>
    <xf numFmtId="0" fontId="1" fillId="0" borderId="10" xfId="0" applyFont="1" applyBorder="1" applyProtection="1">
      <protection locked="0"/>
    </xf>
    <xf numFmtId="0" fontId="1" fillId="0" borderId="0" xfId="0" applyFont="1"/>
    <xf numFmtId="0" fontId="0" fillId="0" borderId="4" xfId="0" applyFill="1" applyBorder="1" applyAlignment="1" applyProtection="1">
      <alignment vertical="top"/>
      <protection locked="0"/>
    </xf>
    <xf numFmtId="0" fontId="0" fillId="0" borderId="4" xfId="0" applyFill="1" applyBorder="1" applyAlignment="1" applyProtection="1">
      <alignment horizontal="center" vertical="top"/>
      <protection locked="0"/>
    </xf>
    <xf numFmtId="0" fontId="2" fillId="5" borderId="11" xfId="0" applyFont="1" applyFill="1" applyBorder="1" applyAlignment="1">
      <alignment horizontal="left" vertical="center"/>
    </xf>
    <xf numFmtId="0" fontId="5" fillId="6" borderId="0" xfId="0" applyFont="1" applyFill="1" applyAlignment="1"/>
    <xf numFmtId="0" fontId="2" fillId="5" borderId="8" xfId="0" applyFont="1" applyFill="1" applyBorder="1" applyAlignment="1">
      <alignment horizontal="left" vertical="center"/>
    </xf>
    <xf numFmtId="0" fontId="2" fillId="5" borderId="12" xfId="0" applyFont="1" applyFill="1" applyBorder="1" applyAlignment="1">
      <alignment horizontal="left" vertical="center"/>
    </xf>
    <xf numFmtId="0" fontId="2" fillId="5" borderId="9" xfId="0" applyFont="1" applyFill="1" applyBorder="1" applyAlignment="1">
      <alignment horizontal="left" vertical="center"/>
    </xf>
    <xf numFmtId="0" fontId="2" fillId="5" borderId="11" xfId="0" applyFont="1" applyFill="1" applyBorder="1" applyAlignment="1">
      <alignment horizontal="left" vertical="center" wrapText="1"/>
    </xf>
    <xf numFmtId="0" fontId="1" fillId="13" borderId="13" xfId="0" applyFont="1" applyFill="1" applyBorder="1"/>
    <xf numFmtId="0" fontId="1" fillId="13" borderId="14" xfId="0" applyFont="1" applyFill="1" applyBorder="1"/>
    <xf numFmtId="0" fontId="1" fillId="14" borderId="14" xfId="0" applyFont="1" applyFill="1" applyBorder="1"/>
    <xf numFmtId="0" fontId="1" fillId="14" borderId="15" xfId="0" applyFont="1" applyFill="1" applyBorder="1"/>
    <xf numFmtId="0" fontId="1" fillId="15" borderId="0" xfId="0" applyFont="1" applyFill="1"/>
    <xf numFmtId="0" fontId="0" fillId="15" borderId="0" xfId="0" applyFill="1"/>
    <xf numFmtId="0" fontId="12" fillId="6" borderId="0" xfId="0" applyFont="1" applyFill="1" applyAlignment="1">
      <alignment horizontal="center"/>
    </xf>
    <xf numFmtId="0" fontId="1" fillId="0" borderId="4" xfId="0" applyFont="1" applyFill="1" applyBorder="1" applyProtection="1">
      <protection locked="0"/>
    </xf>
    <xf numFmtId="0" fontId="1" fillId="8" borderId="4" xfId="5" applyFill="1" applyBorder="1" applyAlignment="1" applyProtection="1">
      <alignment vertical="center"/>
      <protection hidden="1"/>
    </xf>
    <xf numFmtId="0" fontId="1" fillId="0" borderId="4" xfId="0" applyFont="1" applyFill="1" applyBorder="1" applyAlignment="1" applyProtection="1">
      <alignment vertical="top"/>
      <protection locked="0"/>
    </xf>
    <xf numFmtId="1" fontId="1" fillId="8" borderId="4" xfId="5" applyNumberFormat="1" applyFill="1" applyBorder="1" applyAlignment="1" applyProtection="1">
      <alignment vertical="center"/>
      <protection hidden="1"/>
    </xf>
    <xf numFmtId="0" fontId="1" fillId="0" borderId="4" xfId="0" applyFont="1" applyFill="1" applyBorder="1" applyAlignment="1" applyProtection="1">
      <alignment horizontal="center" vertical="top"/>
      <protection locked="0"/>
    </xf>
    <xf numFmtId="0" fontId="1" fillId="0" borderId="4" xfId="0" applyFont="1" applyFill="1" applyBorder="1" applyAlignment="1" applyProtection="1">
      <alignment vertical="top" wrapText="1"/>
      <protection locked="0"/>
    </xf>
    <xf numFmtId="0" fontId="2" fillId="5" borderId="34" xfId="0" applyFont="1" applyFill="1" applyBorder="1" applyAlignment="1">
      <alignment vertical="top" wrapText="1"/>
    </xf>
    <xf numFmtId="0" fontId="0" fillId="5" borderId="34" xfId="0" applyFill="1" applyBorder="1" applyAlignment="1">
      <alignment vertical="top" wrapText="1"/>
    </xf>
    <xf numFmtId="0" fontId="0" fillId="11" borderId="34" xfId="0" applyFill="1" applyBorder="1" applyAlignment="1" applyProtection="1">
      <alignment vertical="top" wrapText="1"/>
      <protection hidden="1"/>
    </xf>
    <xf numFmtId="0" fontId="2" fillId="11" borderId="34" xfId="0" applyFont="1" applyFill="1" applyBorder="1" applyAlignment="1" applyProtection="1">
      <alignment vertical="top" wrapText="1"/>
      <protection hidden="1"/>
    </xf>
    <xf numFmtId="0" fontId="0" fillId="14" borderId="34" xfId="0" applyFill="1" applyBorder="1" applyAlignment="1">
      <alignment vertical="top" wrapText="1"/>
    </xf>
    <xf numFmtId="0" fontId="0" fillId="14" borderId="34" xfId="0" applyFill="1" applyBorder="1" applyAlignment="1" applyProtection="1">
      <alignment vertical="top" wrapText="1"/>
      <protection locked="0"/>
    </xf>
    <xf numFmtId="0" fontId="0" fillId="14" borderId="34" xfId="0" applyFill="1" applyBorder="1" applyProtection="1">
      <protection locked="0"/>
    </xf>
    <xf numFmtId="0" fontId="1" fillId="14" borderId="34" xfId="0" applyFont="1" applyFill="1" applyBorder="1" applyAlignment="1" applyProtection="1">
      <alignment vertical="top" wrapText="1"/>
      <protection locked="0"/>
    </xf>
    <xf numFmtId="0" fontId="0" fillId="16" borderId="34" xfId="0" applyFill="1" applyBorder="1" applyAlignment="1">
      <alignment vertical="top" wrapText="1"/>
    </xf>
    <xf numFmtId="0" fontId="0" fillId="16" borderId="34" xfId="0" applyFill="1" applyBorder="1" applyAlignment="1" applyProtection="1">
      <alignment vertical="top" wrapText="1"/>
      <protection locked="0"/>
    </xf>
    <xf numFmtId="0" fontId="1" fillId="16" borderId="34" xfId="0" applyFont="1" applyFill="1" applyBorder="1" applyAlignment="1" applyProtection="1">
      <alignment vertical="top" wrapText="1"/>
      <protection locked="0"/>
    </xf>
    <xf numFmtId="0" fontId="0" fillId="16" borderId="34" xfId="0" applyFill="1" applyBorder="1" applyProtection="1">
      <protection locked="0"/>
    </xf>
    <xf numFmtId="0" fontId="12" fillId="16" borderId="34" xfId="0" applyFont="1" applyFill="1" applyBorder="1" applyProtection="1">
      <protection locked="0"/>
    </xf>
    <xf numFmtId="49" fontId="0" fillId="14" borderId="34" xfId="0" applyNumberFormat="1" applyFill="1" applyBorder="1" applyAlignment="1" applyProtection="1">
      <alignment vertical="top" wrapText="1"/>
      <protection locked="0"/>
    </xf>
    <xf numFmtId="49" fontId="0" fillId="14" borderId="34" xfId="0" applyNumberFormat="1" applyFill="1" applyBorder="1" applyProtection="1">
      <protection locked="0"/>
    </xf>
    <xf numFmtId="49" fontId="0" fillId="16" borderId="34" xfId="0" applyNumberFormat="1" applyFill="1" applyBorder="1" applyAlignment="1" applyProtection="1">
      <alignment vertical="top" wrapText="1"/>
      <protection locked="0"/>
    </xf>
    <xf numFmtId="49" fontId="0" fillId="16" borderId="34" xfId="0" applyNumberFormat="1" applyFill="1" applyBorder="1" applyProtection="1">
      <protection locked="0"/>
    </xf>
    <xf numFmtId="0" fontId="0" fillId="14" borderId="34" xfId="0" applyFont="1" applyFill="1" applyBorder="1" applyAlignment="1">
      <alignment vertical="top"/>
    </xf>
    <xf numFmtId="0" fontId="1" fillId="14" borderId="34" xfId="4" applyFont="1" applyFill="1" applyBorder="1" applyAlignment="1" applyProtection="1">
      <alignment vertical="top"/>
      <protection locked="0"/>
    </xf>
    <xf numFmtId="0" fontId="0" fillId="14" borderId="34" xfId="0" applyFill="1" applyBorder="1" applyAlignment="1" applyProtection="1">
      <alignment vertical="top"/>
      <protection locked="0"/>
    </xf>
    <xf numFmtId="0" fontId="0" fillId="14" borderId="34" xfId="0" applyFont="1" applyFill="1" applyBorder="1" applyAlignment="1" applyProtection="1">
      <alignment vertical="top"/>
      <protection locked="0"/>
    </xf>
    <xf numFmtId="0" fontId="8" fillId="14" borderId="34" xfId="4" applyFill="1" applyBorder="1" applyAlignment="1" applyProtection="1">
      <protection locked="0"/>
    </xf>
    <xf numFmtId="0" fontId="0" fillId="14" borderId="34" xfId="0" applyFill="1" applyBorder="1" applyAlignment="1" applyProtection="1">
      <protection locked="0"/>
    </xf>
    <xf numFmtId="0" fontId="8" fillId="14" borderId="34" xfId="4" applyFont="1" applyFill="1" applyBorder="1" applyAlignment="1" applyProtection="1">
      <protection locked="0"/>
    </xf>
    <xf numFmtId="0" fontId="1" fillId="16" borderId="34" xfId="0" applyFont="1" applyFill="1" applyBorder="1" applyAlignment="1">
      <alignment vertical="top" wrapText="1"/>
    </xf>
    <xf numFmtId="172" fontId="1" fillId="16" borderId="34" xfId="4" applyNumberFormat="1" applyFont="1" applyFill="1" applyBorder="1" applyAlignment="1" applyProtection="1">
      <alignment vertical="top" wrapText="1"/>
      <protection locked="0"/>
    </xf>
    <xf numFmtId="172" fontId="1" fillId="16" borderId="34" xfId="0" applyNumberFormat="1" applyFont="1" applyFill="1" applyBorder="1" applyAlignment="1" applyProtection="1">
      <alignment vertical="top" wrapText="1"/>
      <protection locked="0"/>
    </xf>
    <xf numFmtId="172" fontId="1" fillId="16" borderId="34" xfId="4" applyNumberFormat="1" applyFont="1" applyFill="1" applyBorder="1" applyAlignment="1" applyProtection="1">
      <protection locked="0"/>
    </xf>
    <xf numFmtId="172" fontId="1" fillId="16" borderId="34" xfId="0" applyNumberFormat="1" applyFont="1" applyFill="1" applyBorder="1" applyProtection="1">
      <protection locked="0"/>
    </xf>
    <xf numFmtId="0" fontId="12" fillId="16" borderId="34" xfId="0" applyFont="1" applyFill="1" applyBorder="1" applyAlignment="1" applyProtection="1">
      <alignment vertical="top" wrapText="1"/>
      <protection locked="0"/>
    </xf>
    <xf numFmtId="0" fontId="1" fillId="16" borderId="34" xfId="0" applyFont="1" applyFill="1" applyBorder="1" applyProtection="1">
      <protection locked="0"/>
    </xf>
    <xf numFmtId="0" fontId="1" fillId="14" borderId="34" xfId="0" applyFont="1" applyFill="1" applyBorder="1" applyAlignment="1" applyProtection="1">
      <alignment horizontal="left" vertical="top" wrapText="1"/>
      <protection locked="0"/>
    </xf>
    <xf numFmtId="0" fontId="0" fillId="12" borderId="0" xfId="0" applyFill="1" applyBorder="1" applyAlignment="1">
      <alignment vertical="top" wrapText="1"/>
    </xf>
    <xf numFmtId="0" fontId="3" fillId="0" borderId="0" xfId="0" applyFont="1" applyFill="1" applyBorder="1"/>
    <xf numFmtId="0" fontId="0" fillId="0" borderId="0" xfId="0" applyBorder="1" applyAlignment="1">
      <alignment vertical="top" wrapText="1"/>
    </xf>
    <xf numFmtId="0" fontId="2" fillId="0" borderId="0" xfId="0" applyFont="1" applyBorder="1" applyAlignment="1">
      <alignment vertical="top" wrapText="1"/>
    </xf>
    <xf numFmtId="0" fontId="0" fillId="0" borderId="0" xfId="0" applyBorder="1"/>
    <xf numFmtId="0" fontId="8" fillId="0" borderId="0" xfId="4" applyFont="1" applyBorder="1" applyAlignment="1" applyProtection="1"/>
    <xf numFmtId="0" fontId="1" fillId="0" borderId="0" xfId="0" applyFont="1" applyBorder="1"/>
    <xf numFmtId="0" fontId="20"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1" fillId="0" borderId="16" xfId="0" applyFont="1" applyFill="1" applyBorder="1" applyAlignment="1">
      <alignment horizontal="left"/>
    </xf>
    <xf numFmtId="0" fontId="0" fillId="0" borderId="16" xfId="0" applyBorder="1" applyAlignment="1">
      <alignment horizontal="left"/>
    </xf>
    <xf numFmtId="0" fontId="2" fillId="15" borderId="16" xfId="0" applyFont="1" applyFill="1" applyBorder="1" applyAlignment="1">
      <alignment horizontal="left" wrapText="1"/>
    </xf>
    <xf numFmtId="0" fontId="25" fillId="0" borderId="0" xfId="0" applyFont="1" applyFill="1" applyAlignment="1">
      <alignment horizontal="center"/>
    </xf>
    <xf numFmtId="0" fontId="20" fillId="0" borderId="0" xfId="0" applyFont="1" applyFill="1"/>
    <xf numFmtId="0" fontId="21" fillId="9" borderId="0" xfId="0" applyFont="1" applyFill="1"/>
    <xf numFmtId="0" fontId="2" fillId="0" borderId="0" xfId="0" applyFont="1" applyFill="1" applyBorder="1" applyAlignment="1">
      <alignment wrapText="1"/>
    </xf>
    <xf numFmtId="0" fontId="7" fillId="0" borderId="0" xfId="0" applyFont="1" applyBorder="1" applyAlignment="1">
      <alignment wrapText="1"/>
    </xf>
    <xf numFmtId="0" fontId="21" fillId="0" borderId="0" xfId="0" applyFont="1" applyFill="1"/>
    <xf numFmtId="0" fontId="2" fillId="0" borderId="17" xfId="0" applyFont="1" applyBorder="1" applyAlignment="1">
      <alignment horizontal="left" vertical="center"/>
    </xf>
    <xf numFmtId="0" fontId="1" fillId="0" borderId="18" xfId="0" applyFont="1" applyBorder="1"/>
    <xf numFmtId="0" fontId="1" fillId="0" borderId="19" xfId="0" applyFont="1" applyBorder="1"/>
    <xf numFmtId="0" fontId="0" fillId="0" borderId="20" xfId="0" applyBorder="1"/>
    <xf numFmtId="0" fontId="2" fillId="0" borderId="4"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left" vertical="center"/>
    </xf>
    <xf numFmtId="0" fontId="1" fillId="0" borderId="0" xfId="0" applyFont="1" applyBorder="1" applyAlignment="1">
      <alignment vertical="center"/>
    </xf>
    <xf numFmtId="0" fontId="1" fillId="0" borderId="21" xfId="0" applyFont="1" applyBorder="1" applyAlignment="1">
      <alignment vertical="center"/>
    </xf>
    <xf numFmtId="0" fontId="1" fillId="0" borderId="0" xfId="0" applyFont="1" applyAlignment="1">
      <alignment wrapText="1"/>
    </xf>
    <xf numFmtId="0" fontId="0" fillId="0" borderId="22" xfId="0" applyBorder="1"/>
    <xf numFmtId="0" fontId="21" fillId="0" borderId="0" xfId="0" applyFont="1" applyFill="1" applyBorder="1" applyAlignment="1">
      <alignment horizontal="left"/>
    </xf>
    <xf numFmtId="0" fontId="0" fillId="0" borderId="14" xfId="0" applyBorder="1"/>
    <xf numFmtId="0" fontId="0" fillId="0" borderId="23" xfId="0" applyBorder="1"/>
    <xf numFmtId="0" fontId="1" fillId="0" borderId="22" xfId="0" applyFont="1" applyBorder="1"/>
    <xf numFmtId="0" fontId="1" fillId="0" borderId="0" xfId="0" applyFont="1" applyBorder="1" applyAlignment="1">
      <alignment wrapText="1"/>
    </xf>
    <xf numFmtId="0" fontId="2" fillId="0" borderId="0" xfId="0" applyFont="1" applyFill="1" applyBorder="1" applyAlignment="1">
      <alignment horizontal="center"/>
    </xf>
    <xf numFmtId="0" fontId="1" fillId="0" borderId="0" xfId="0" applyFont="1" applyFill="1"/>
    <xf numFmtId="0" fontId="2" fillId="0" borderId="0" xfId="0" applyFont="1" applyAlignment="1">
      <alignment horizontal="center"/>
    </xf>
    <xf numFmtId="0" fontId="0" fillId="0" borderId="4" xfId="0" applyFill="1" applyBorder="1" applyAlignment="1" applyProtection="1">
      <alignment vertical="center"/>
      <protection locked="0"/>
    </xf>
    <xf numFmtId="0" fontId="0" fillId="0" borderId="0" xfId="0" applyAlignment="1">
      <alignment vertical="center"/>
    </xf>
    <xf numFmtId="0" fontId="1" fillId="0" borderId="4" xfId="0" applyFont="1" applyBorder="1" applyAlignment="1">
      <alignment horizontal="left" wrapText="1"/>
    </xf>
    <xf numFmtId="0" fontId="11" fillId="5" borderId="34" xfId="0" applyFont="1" applyFill="1" applyBorder="1" applyAlignment="1">
      <alignment horizontal="left" vertical="top" wrapText="1"/>
    </xf>
    <xf numFmtId="0" fontId="2" fillId="11" borderId="34" xfId="0" applyFont="1" applyFill="1" applyBorder="1" applyAlignment="1" applyProtection="1">
      <alignment horizontal="left" vertical="top" wrapText="1"/>
      <protection hidden="1"/>
    </xf>
    <xf numFmtId="0" fontId="0" fillId="14" borderId="34" xfId="0" applyFill="1" applyBorder="1" applyAlignment="1" applyProtection="1">
      <alignment horizontal="left" vertical="top" wrapText="1"/>
      <protection locked="0"/>
    </xf>
    <xf numFmtId="0" fontId="0" fillId="16" borderId="34" xfId="0" applyFill="1" applyBorder="1" applyAlignment="1" applyProtection="1">
      <alignment horizontal="left" vertical="top" wrapText="1"/>
      <protection locked="0"/>
    </xf>
    <xf numFmtId="49" fontId="0" fillId="14" borderId="34" xfId="0" applyNumberFormat="1" applyFill="1" applyBorder="1" applyAlignment="1" applyProtection="1">
      <alignment horizontal="left" vertical="top" wrapText="1"/>
      <protection locked="0"/>
    </xf>
    <xf numFmtId="0" fontId="1" fillId="16" borderId="34" xfId="4" applyFont="1" applyFill="1" applyBorder="1" applyAlignment="1" applyProtection="1">
      <alignment horizontal="left" vertical="top" wrapText="1"/>
      <protection locked="0"/>
    </xf>
    <xf numFmtId="0" fontId="1" fillId="16" borderId="34" xfId="0" applyFont="1" applyFill="1" applyBorder="1" applyAlignment="1" applyProtection="1">
      <alignment horizontal="left" vertical="top" wrapText="1"/>
      <protection locked="0"/>
    </xf>
    <xf numFmtId="49" fontId="0" fillId="16" borderId="34" xfId="0" applyNumberFormat="1" applyFill="1" applyBorder="1" applyAlignment="1" applyProtection="1">
      <alignment horizontal="left" vertical="top" wrapText="1"/>
      <protection locked="0"/>
    </xf>
    <xf numFmtId="172" fontId="1" fillId="16" borderId="34" xfId="4" applyNumberFormat="1" applyFont="1" applyFill="1" applyBorder="1" applyAlignment="1" applyProtection="1">
      <alignment horizontal="left" vertical="top" wrapText="1"/>
      <protection locked="0"/>
    </xf>
    <xf numFmtId="0" fontId="1" fillId="16" borderId="34" xfId="0" applyFont="1" applyFill="1" applyBorder="1" applyAlignment="1">
      <alignment horizontal="left" vertical="top" wrapText="1"/>
    </xf>
    <xf numFmtId="0" fontId="0" fillId="12" borderId="0" xfId="0" applyFill="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6" fillId="0" borderId="0" xfId="0" applyFont="1" applyBorder="1" applyAlignment="1">
      <alignment horizontal="left"/>
    </xf>
    <xf numFmtId="0" fontId="0" fillId="0" borderId="0" xfId="0" applyBorder="1" applyAlignment="1">
      <alignment horizontal="left"/>
    </xf>
    <xf numFmtId="0" fontId="2" fillId="0" borderId="0" xfId="0" applyFont="1" applyBorder="1" applyAlignment="1">
      <alignment horizontal="left"/>
    </xf>
    <xf numFmtId="0" fontId="8" fillId="0" borderId="0" xfId="4" applyFont="1" applyBorder="1" applyAlignment="1" applyProtection="1">
      <alignment horizontal="left"/>
    </xf>
    <xf numFmtId="0" fontId="1" fillId="0" borderId="0" xfId="0" applyFont="1" applyBorder="1" applyAlignment="1">
      <alignment horizontal="left"/>
    </xf>
    <xf numFmtId="0" fontId="1" fillId="0" borderId="11" xfId="0" applyFont="1" applyBorder="1" applyAlignment="1" applyProtection="1">
      <protection locked="0"/>
    </xf>
    <xf numFmtId="0" fontId="0" fillId="0" borderId="4" xfId="0" applyBorder="1" applyAlignment="1" applyProtection="1">
      <alignment vertical="top" wrapText="1"/>
      <protection locked="0"/>
    </xf>
    <xf numFmtId="0" fontId="1" fillId="0" borderId="4" xfId="0" applyFont="1" applyBorder="1" applyAlignment="1">
      <alignment horizontal="left"/>
    </xf>
    <xf numFmtId="0" fontId="0" fillId="0" borderId="4" xfId="0" applyBorder="1" applyAlignment="1">
      <alignment horizontal="left" wrapText="1"/>
    </xf>
    <xf numFmtId="0" fontId="1" fillId="0" borderId="4" xfId="0" applyFont="1" applyFill="1" applyBorder="1" applyAlignment="1">
      <alignment horizontal="left" wrapText="1"/>
    </xf>
    <xf numFmtId="0" fontId="0" fillId="0" borderId="0" xfId="0" applyAlignment="1">
      <alignment wrapText="1"/>
    </xf>
    <xf numFmtId="0" fontId="17" fillId="0" borderId="0" xfId="0" applyFont="1"/>
    <xf numFmtId="0" fontId="17" fillId="0" borderId="0" xfId="0" applyFont="1" applyAlignment="1">
      <alignment wrapText="1"/>
    </xf>
    <xf numFmtId="0" fontId="17" fillId="0" borderId="0" xfId="0" applyFont="1" applyAlignment="1">
      <alignment horizontal="center"/>
    </xf>
    <xf numFmtId="0" fontId="1" fillId="0" borderId="0" xfId="0" applyFont="1" applyAlignment="1">
      <alignment vertical="center"/>
    </xf>
    <xf numFmtId="0" fontId="0" fillId="0" borderId="0" xfId="0" applyAlignment="1">
      <alignment horizontal="center"/>
    </xf>
    <xf numFmtId="2" fontId="0" fillId="0" borderId="0" xfId="0" applyNumberFormat="1"/>
    <xf numFmtId="2" fontId="0" fillId="0" borderId="0" xfId="0" applyNumberFormat="1" applyAlignment="1">
      <alignment vertical="center"/>
    </xf>
    <xf numFmtId="0" fontId="1" fillId="0" borderId="0" xfId="0" applyFont="1" applyAlignment="1">
      <alignment vertical="center" wrapText="1"/>
    </xf>
    <xf numFmtId="2" fontId="0" fillId="0" borderId="0" xfId="0" applyNumberFormat="1" applyFill="1" applyAlignment="1">
      <alignment vertical="center"/>
    </xf>
    <xf numFmtId="0" fontId="0" fillId="0" borderId="0" xfId="0" applyAlignment="1">
      <alignment horizontal="center" vertical="center"/>
    </xf>
    <xf numFmtId="2" fontId="0" fillId="10" borderId="0" xfId="0" applyNumberFormat="1" applyFill="1" applyAlignment="1">
      <alignment vertical="center"/>
    </xf>
    <xf numFmtId="0" fontId="1" fillId="0" borderId="0" xfId="0" applyFont="1" applyFill="1" applyBorder="1"/>
    <xf numFmtId="0" fontId="1" fillId="0" borderId="0" xfId="0" applyNumberFormat="1" applyFont="1"/>
    <xf numFmtId="0" fontId="1" fillId="0" borderId="0" xfId="0" applyFont="1" applyAlignment="1">
      <alignment horizontal="center"/>
    </xf>
    <xf numFmtId="178" fontId="0" fillId="0" borderId="0" xfId="1" applyNumberFormat="1" applyFont="1" applyFill="1"/>
    <xf numFmtId="1" fontId="0" fillId="0" borderId="0" xfId="0" applyNumberFormat="1" applyFill="1"/>
    <xf numFmtId="179" fontId="0" fillId="0" borderId="0" xfId="0" applyNumberFormat="1" applyFill="1"/>
    <xf numFmtId="180" fontId="0" fillId="0" borderId="0" xfId="0" applyNumberFormat="1" applyFill="1"/>
    <xf numFmtId="43" fontId="0" fillId="0" borderId="0" xfId="0" applyNumberFormat="1" applyFill="1"/>
    <xf numFmtId="0" fontId="0" fillId="0" borderId="0" xfId="0" applyAlignment="1">
      <alignment horizontal="right"/>
    </xf>
    <xf numFmtId="0" fontId="1" fillId="0" borderId="0" xfId="0" applyFont="1" applyFill="1" applyAlignment="1">
      <alignment horizontal="center"/>
    </xf>
    <xf numFmtId="0" fontId="0" fillId="0" borderId="0" xfId="0" applyNumberFormat="1" applyBorder="1" applyProtection="1">
      <protection locked="0"/>
    </xf>
    <xf numFmtId="0" fontId="1" fillId="0" borderId="14" xfId="0" applyFont="1" applyFill="1" applyBorder="1" applyAlignment="1">
      <alignment horizontal="center" vertical="center"/>
    </xf>
    <xf numFmtId="0" fontId="1" fillId="0" borderId="24" xfId="0" applyFont="1" applyFill="1" applyBorder="1" applyAlignment="1">
      <alignment horizontal="center" vertical="center"/>
    </xf>
    <xf numFmtId="173" fontId="0" fillId="15" borderId="0" xfId="0" applyNumberFormat="1" applyFill="1"/>
    <xf numFmtId="0" fontId="1" fillId="14" borderId="4" xfId="0" applyFont="1" applyFill="1" applyBorder="1" applyProtection="1">
      <protection locked="0"/>
    </xf>
    <xf numFmtId="1" fontId="0" fillId="0" borderId="4" xfId="0" applyNumberFormat="1" applyFill="1" applyBorder="1" applyProtection="1">
      <protection locked="0"/>
    </xf>
    <xf numFmtId="2" fontId="0" fillId="0" borderId="4" xfId="0" applyNumberFormat="1" applyBorder="1" applyProtection="1">
      <protection locked="0"/>
    </xf>
    <xf numFmtId="0" fontId="0" fillId="0" borderId="4" xfId="0" applyNumberFormat="1" applyBorder="1" applyProtection="1">
      <protection locked="0"/>
    </xf>
    <xf numFmtId="0" fontId="0" fillId="0" borderId="4" xfId="0" applyNumberFormat="1" applyFill="1" applyBorder="1"/>
    <xf numFmtId="0" fontId="8" fillId="0" borderId="0" xfId="4" applyAlignment="1" applyProtection="1"/>
    <xf numFmtId="11" fontId="1" fillId="8" borderId="4" xfId="5" applyNumberFormat="1" applyFill="1" applyBorder="1" applyAlignment="1" applyProtection="1">
      <alignment vertical="center"/>
      <protection hidden="1"/>
    </xf>
    <xf numFmtId="49" fontId="1" fillId="14" borderId="34" xfId="0" applyNumberFormat="1" applyFont="1" applyFill="1" applyBorder="1" applyAlignment="1" applyProtection="1">
      <alignment horizontal="left" vertical="top" wrapText="1"/>
      <protection locked="0"/>
    </xf>
    <xf numFmtId="0" fontId="1" fillId="14" borderId="34" xfId="4" applyFont="1" applyFill="1" applyBorder="1" applyAlignment="1" applyProtection="1">
      <alignment horizontal="left" vertical="top" wrapText="1"/>
      <protection locked="0"/>
    </xf>
    <xf numFmtId="0" fontId="26" fillId="16" borderId="34" xfId="0" applyNumberFormat="1" applyFont="1" applyFill="1" applyBorder="1" applyAlignment="1" applyProtection="1">
      <alignment horizontal="left" vertical="top" wrapText="1"/>
      <protection locked="0"/>
    </xf>
    <xf numFmtId="0" fontId="0" fillId="17" borderId="34" xfId="0" applyFill="1" applyBorder="1" applyAlignment="1">
      <alignment vertical="top" wrapText="1"/>
    </xf>
    <xf numFmtId="0" fontId="2" fillId="17" borderId="34" xfId="0" applyFont="1" applyFill="1" applyBorder="1" applyAlignment="1" applyProtection="1">
      <alignment horizontal="left" vertical="top" wrapText="1"/>
      <protection hidden="1"/>
    </xf>
    <xf numFmtId="0" fontId="0" fillId="17" borderId="34" xfId="0" applyFill="1" applyBorder="1" applyAlignment="1" applyProtection="1">
      <alignment vertical="top" wrapText="1"/>
      <protection locked="0"/>
    </xf>
    <xf numFmtId="49" fontId="0" fillId="17" borderId="34" xfId="0" applyNumberFormat="1" applyFill="1" applyBorder="1" applyAlignment="1" applyProtection="1">
      <alignment vertical="top" wrapText="1"/>
      <protection locked="0"/>
    </xf>
    <xf numFmtId="0" fontId="1" fillId="17" borderId="34" xfId="4" applyFont="1" applyFill="1" applyBorder="1" applyAlignment="1" applyProtection="1">
      <alignment horizontal="left" vertical="top" wrapText="1"/>
      <protection locked="0"/>
    </xf>
    <xf numFmtId="0" fontId="0" fillId="17" borderId="0" xfId="0" applyFill="1"/>
    <xf numFmtId="172" fontId="1" fillId="17" borderId="34" xfId="4" applyNumberFormat="1" applyFont="1" applyFill="1" applyBorder="1" applyAlignment="1" applyProtection="1">
      <alignment vertical="top" wrapText="1"/>
      <protection locked="0"/>
    </xf>
    <xf numFmtId="0" fontId="0" fillId="17" borderId="0" xfId="0" applyFill="1" applyBorder="1" applyAlignment="1">
      <alignment vertical="top" wrapText="1"/>
    </xf>
    <xf numFmtId="0" fontId="2" fillId="17" borderId="0" xfId="0" applyFont="1" applyFill="1" applyBorder="1" applyAlignment="1">
      <alignment vertical="top" wrapText="1"/>
    </xf>
    <xf numFmtId="0" fontId="27" fillId="17" borderId="0" xfId="0" applyFont="1" applyFill="1" applyAlignment="1">
      <alignment wrapText="1"/>
    </xf>
    <xf numFmtId="0" fontId="1" fillId="17" borderId="24" xfId="0" applyFont="1" applyFill="1" applyBorder="1" applyAlignment="1">
      <alignment horizontal="center" vertical="center"/>
    </xf>
    <xf numFmtId="0" fontId="0" fillId="18" borderId="0" xfId="0" applyFill="1"/>
    <xf numFmtId="0" fontId="0" fillId="18" borderId="0" xfId="0" applyFill="1" applyBorder="1"/>
    <xf numFmtId="0" fontId="27" fillId="18" borderId="0" xfId="0" applyFont="1" applyFill="1"/>
    <xf numFmtId="0" fontId="2" fillId="5" borderId="11" xfId="0" applyFont="1" applyFill="1" applyBorder="1" applyAlignment="1">
      <alignment horizontal="center"/>
    </xf>
    <xf numFmtId="0" fontId="2" fillId="5" borderId="4" xfId="0" applyFont="1" applyFill="1" applyBorder="1" applyAlignment="1">
      <alignment horizontal="left" vertical="center"/>
    </xf>
    <xf numFmtId="0" fontId="0" fillId="0" borderId="4" xfId="0" applyBorder="1" applyProtection="1">
      <protection locked="0"/>
    </xf>
    <xf numFmtId="0" fontId="0" fillId="7" borderId="11" xfId="0" applyFill="1" applyBorder="1" applyAlignment="1">
      <alignment vertical="top" wrapText="1"/>
    </xf>
    <xf numFmtId="0" fontId="2" fillId="6" borderId="0" xfId="5" applyFont="1" applyFill="1"/>
    <xf numFmtId="0" fontId="1" fillId="6" borderId="0" xfId="5" applyFont="1" applyFill="1"/>
    <xf numFmtId="49" fontId="1" fillId="6" borderId="0" xfId="5" applyNumberFormat="1" applyFont="1" applyFill="1"/>
    <xf numFmtId="0" fontId="1" fillId="0" borderId="4" xfId="0" applyFont="1" applyFill="1" applyBorder="1" applyAlignment="1" applyProtection="1">
      <alignment vertical="center"/>
      <protection locked="0"/>
    </xf>
    <xf numFmtId="11" fontId="1" fillId="9" borderId="4" xfId="0" applyNumberFormat="1" applyFont="1" applyFill="1" applyBorder="1" applyAlignment="1" applyProtection="1">
      <alignment vertical="center"/>
      <protection locked="0"/>
    </xf>
    <xf numFmtId="0" fontId="0" fillId="0" borderId="11" xfId="0" applyFill="1" applyBorder="1" applyAlignment="1" applyProtection="1">
      <alignment horizontal="right" vertical="center"/>
      <protection locked="0"/>
    </xf>
    <xf numFmtId="0" fontId="26" fillId="0" borderId="4" xfId="0" applyFont="1" applyBorder="1" applyAlignment="1">
      <alignment vertical="top"/>
    </xf>
    <xf numFmtId="0" fontId="1" fillId="0" borderId="4" xfId="0" applyFont="1" applyFill="1" applyBorder="1" applyAlignment="1" applyProtection="1">
      <alignment horizontal="right" vertical="center"/>
      <protection locked="0"/>
    </xf>
    <xf numFmtId="0" fontId="1" fillId="0" borderId="4" xfId="0" applyFont="1" applyFill="1" applyBorder="1" applyAlignment="1" applyProtection="1">
      <alignment horizontal="center" vertical="center"/>
      <protection locked="0"/>
    </xf>
    <xf numFmtId="0" fontId="1" fillId="0" borderId="4" xfId="0" applyFont="1" applyFill="1" applyBorder="1" applyAlignment="1" applyProtection="1">
      <alignment vertical="center" wrapText="1"/>
      <protection locked="0"/>
    </xf>
    <xf numFmtId="0" fontId="1" fillId="0" borderId="4" xfId="0" applyFont="1" applyFill="1" applyBorder="1" applyAlignment="1" applyProtection="1">
      <alignment horizontal="right" vertical="center" wrapText="1"/>
      <protection locked="0"/>
    </xf>
    <xf numFmtId="0" fontId="0" fillId="0" borderId="4" xfId="0" applyFill="1" applyBorder="1" applyAlignment="1" applyProtection="1">
      <alignment horizontal="right"/>
      <protection locked="0"/>
    </xf>
    <xf numFmtId="0" fontId="1" fillId="0" borderId="4" xfId="0" applyFont="1" applyFill="1" applyBorder="1" applyAlignment="1" applyProtection="1">
      <alignment horizontal="right" vertical="top" wrapText="1"/>
      <protection locked="0"/>
    </xf>
    <xf numFmtId="0" fontId="0" fillId="0" borderId="11" xfId="0" applyBorder="1" applyAlignment="1" applyProtection="1">
      <alignment horizontal="right" vertical="top" wrapText="1"/>
      <protection locked="0"/>
    </xf>
    <xf numFmtId="0" fontId="0" fillId="0" borderId="0" xfId="0" applyFill="1" applyBorder="1" applyAlignment="1" applyProtection="1">
      <alignment horizontal="right"/>
      <protection locked="0"/>
    </xf>
    <xf numFmtId="0" fontId="1" fillId="0" borderId="0" xfId="0" applyFont="1" applyAlignment="1">
      <alignment horizontal="right"/>
    </xf>
    <xf numFmtId="0" fontId="1" fillId="0" borderId="4" xfId="0" applyFont="1" applyFill="1" applyBorder="1" applyAlignment="1" applyProtection="1">
      <alignment horizontal="right" vertical="top"/>
      <protection locked="0"/>
    </xf>
    <xf numFmtId="0" fontId="0" fillId="0" borderId="4" xfId="0" applyFill="1" applyBorder="1" applyAlignment="1" applyProtection="1">
      <alignment horizontal="right" vertical="center"/>
      <protection locked="0"/>
    </xf>
    <xf numFmtId="0" fontId="0" fillId="0" borderId="4" xfId="0" applyFill="1" applyBorder="1" applyAlignment="1" applyProtection="1">
      <alignment horizontal="right" vertical="top"/>
      <protection locked="0"/>
    </xf>
    <xf numFmtId="0" fontId="1" fillId="0" borderId="4" xfId="0" applyFont="1" applyFill="1" applyBorder="1" applyAlignment="1" applyProtection="1">
      <alignment horizontal="left" vertical="center"/>
      <protection locked="0"/>
    </xf>
    <xf numFmtId="0" fontId="0" fillId="0" borderId="4" xfId="0" applyNumberFormat="1" applyFill="1" applyBorder="1" applyAlignment="1" applyProtection="1">
      <alignment vertical="center"/>
      <protection locked="0"/>
    </xf>
    <xf numFmtId="0" fontId="0" fillId="0" borderId="5" xfId="0" applyFill="1" applyBorder="1" applyAlignment="1" applyProtection="1">
      <alignment horizontal="right" vertical="center"/>
      <protection locked="0"/>
    </xf>
    <xf numFmtId="0" fontId="8" fillId="14" borderId="34" xfId="4" applyFill="1" applyBorder="1" applyAlignment="1" applyProtection="1">
      <alignment horizontal="left" vertical="top"/>
      <protection locked="0"/>
    </xf>
    <xf numFmtId="0" fontId="1" fillId="0" borderId="24" xfId="5" applyBorder="1" applyAlignment="1">
      <alignment horizontal="center"/>
    </xf>
    <xf numFmtId="0" fontId="1" fillId="6" borderId="0" xfId="0" applyFont="1" applyFill="1" applyAlignment="1">
      <alignment horizontal="left" wrapText="1"/>
    </xf>
    <xf numFmtId="0" fontId="5" fillId="6" borderId="0" xfId="0" applyFont="1" applyFill="1" applyAlignment="1">
      <alignment horizontal="center"/>
    </xf>
    <xf numFmtId="0" fontId="1" fillId="5" borderId="8"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14" borderId="27" xfId="0" applyFont="1" applyFill="1" applyBorder="1" applyAlignment="1">
      <alignment horizontal="left" wrapText="1"/>
    </xf>
    <xf numFmtId="0" fontId="1" fillId="14" borderId="28" xfId="0" applyFont="1" applyFill="1" applyBorder="1" applyAlignment="1">
      <alignment horizontal="left" wrapText="1"/>
    </xf>
    <xf numFmtId="0" fontId="1" fillId="14" borderId="24" xfId="0" applyFont="1" applyFill="1" applyBorder="1" applyAlignment="1">
      <alignment horizontal="left" wrapText="1"/>
    </xf>
    <xf numFmtId="0" fontId="1" fillId="14" borderId="26" xfId="0" applyFont="1" applyFill="1" applyBorder="1" applyAlignment="1">
      <alignment horizontal="left" wrapText="1"/>
    </xf>
    <xf numFmtId="0" fontId="2" fillId="14" borderId="29" xfId="0" applyFont="1" applyFill="1" applyBorder="1" applyAlignment="1">
      <alignment horizontal="center" vertical="center" textRotation="90"/>
    </xf>
    <xf numFmtId="0" fontId="2" fillId="14" borderId="30" xfId="0" applyFont="1" applyFill="1" applyBorder="1" applyAlignment="1">
      <alignment horizontal="center" vertical="center" textRotation="90"/>
    </xf>
    <xf numFmtId="0" fontId="2" fillId="13" borderId="31" xfId="0" applyFont="1" applyFill="1" applyBorder="1" applyAlignment="1">
      <alignment horizontal="center" textRotation="45"/>
    </xf>
    <xf numFmtId="0" fontId="2" fillId="13" borderId="29" xfId="0" applyFont="1" applyFill="1" applyBorder="1" applyAlignment="1">
      <alignment horizontal="center" textRotation="45"/>
    </xf>
    <xf numFmtId="0" fontId="1" fillId="13" borderId="13" xfId="0" applyFont="1" applyFill="1" applyBorder="1" applyAlignment="1">
      <alignment horizontal="left" wrapText="1"/>
    </xf>
    <xf numFmtId="0" fontId="1" fillId="13" borderId="25" xfId="0" applyFont="1" applyFill="1" applyBorder="1" applyAlignment="1">
      <alignment horizontal="left" wrapText="1"/>
    </xf>
    <xf numFmtId="0" fontId="1" fillId="13" borderId="24" xfId="0" applyFont="1" applyFill="1" applyBorder="1" applyAlignment="1">
      <alignment horizontal="left" wrapText="1"/>
    </xf>
    <xf numFmtId="0" fontId="1" fillId="13" borderId="26" xfId="0" applyFont="1" applyFill="1" applyBorder="1" applyAlignment="1">
      <alignment horizontal="left" wrapText="1"/>
    </xf>
    <xf numFmtId="0" fontId="0" fillId="0" borderId="4" xfId="0" applyFill="1" applyBorder="1" applyAlignment="1" applyProtection="1">
      <protection locked="0"/>
    </xf>
    <xf numFmtId="0" fontId="0" fillId="7" borderId="4" xfId="0" applyFill="1" applyBorder="1" applyAlignment="1"/>
    <xf numFmtId="0" fontId="2" fillId="5" borderId="11" xfId="5" applyFont="1" applyFill="1" applyBorder="1" applyAlignment="1">
      <alignment horizontal="left" vertical="center"/>
    </xf>
    <xf numFmtId="0" fontId="2" fillId="5" borderId="24" xfId="5" applyFont="1" applyFill="1" applyBorder="1" applyAlignment="1">
      <alignment horizontal="left" vertical="center"/>
    </xf>
    <xf numFmtId="0" fontId="2" fillId="5" borderId="5" xfId="5" applyFont="1" applyFill="1" applyBorder="1" applyAlignment="1">
      <alignment horizontal="left" vertical="center"/>
    </xf>
    <xf numFmtId="0" fontId="1" fillId="0" borderId="4" xfId="0" applyFont="1" applyFill="1" applyBorder="1" applyAlignment="1" applyProtection="1">
      <alignment vertical="center"/>
      <protection locked="0"/>
    </xf>
    <xf numFmtId="0" fontId="1" fillId="0" borderId="4" xfId="0" applyFont="1" applyFill="1" applyBorder="1" applyAlignment="1" applyProtection="1">
      <alignment vertical="center" wrapText="1"/>
      <protection locked="0"/>
    </xf>
    <xf numFmtId="0" fontId="0" fillId="7" borderId="4" xfId="0" applyFill="1" applyBorder="1" applyAlignment="1">
      <alignment vertical="top" wrapText="1"/>
    </xf>
    <xf numFmtId="0" fontId="2" fillId="5" borderId="4" xfId="0" applyFont="1" applyFill="1" applyBorder="1" applyAlignment="1">
      <alignment horizontal="center"/>
    </xf>
    <xf numFmtId="0" fontId="1" fillId="0" borderId="4" xfId="0" applyFont="1" applyBorder="1" applyAlignment="1" applyProtection="1">
      <alignment vertical="top" wrapText="1"/>
      <protection locked="0"/>
    </xf>
    <xf numFmtId="0" fontId="0" fillId="0" borderId="4" xfId="0" applyBorder="1" applyAlignment="1">
      <alignment horizontal="left" wrapText="1"/>
    </xf>
    <xf numFmtId="0" fontId="3" fillId="0" borderId="8"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xf numFmtId="0" fontId="1" fillId="0" borderId="4" xfId="0" applyFont="1" applyFill="1" applyBorder="1" applyAlignment="1" applyProtection="1">
      <alignment vertical="top" wrapText="1"/>
      <protection locked="0"/>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1" fillId="0" borderId="22" xfId="0" applyFont="1" applyFill="1" applyBorder="1" applyAlignment="1" applyProtection="1">
      <alignment horizontal="left" vertical="center" wrapText="1"/>
      <protection locked="0"/>
    </xf>
    <xf numFmtId="0" fontId="0" fillId="0" borderId="14" xfId="0" applyFill="1" applyBorder="1" applyAlignment="1" applyProtection="1">
      <alignment horizontal="left" vertical="center" wrapText="1"/>
      <protection locked="0"/>
    </xf>
    <xf numFmtId="0" fontId="0" fillId="0" borderId="23" xfId="0" applyFill="1" applyBorder="1" applyAlignment="1" applyProtection="1">
      <alignment horizontal="left" vertical="center" wrapText="1"/>
      <protection locked="0"/>
    </xf>
    <xf numFmtId="0" fontId="2" fillId="5" borderId="4" xfId="0" applyFont="1" applyFill="1" applyBorder="1" applyAlignment="1">
      <alignment horizontal="left"/>
    </xf>
    <xf numFmtId="0" fontId="2" fillId="5" borderId="4" xfId="0" applyFont="1" applyFill="1" applyBorder="1" applyAlignment="1"/>
    <xf numFmtId="0" fontId="1" fillId="0" borderId="11" xfId="0" applyFont="1" applyBorder="1" applyAlignment="1" applyProtection="1">
      <alignment horizontal="left"/>
      <protection locked="0"/>
    </xf>
    <xf numFmtId="0" fontId="0" fillId="0" borderId="5" xfId="0" applyBorder="1" applyAlignment="1" applyProtection="1">
      <alignment horizontal="left"/>
      <protection locked="0"/>
    </xf>
    <xf numFmtId="0" fontId="2" fillId="5" borderId="11" xfId="0" applyFont="1" applyFill="1" applyBorder="1" applyAlignment="1">
      <alignment horizontal="left"/>
    </xf>
    <xf numFmtId="0" fontId="2" fillId="5" borderId="5" xfId="0" applyFont="1" applyFill="1" applyBorder="1" applyAlignment="1">
      <alignment horizontal="left"/>
    </xf>
    <xf numFmtId="0" fontId="0" fillId="0" borderId="11" xfId="0" applyBorder="1" applyAlignment="1" applyProtection="1">
      <alignment horizontal="left"/>
      <protection locked="0"/>
    </xf>
    <xf numFmtId="0" fontId="0" fillId="0" borderId="4" xfId="0" applyBorder="1" applyAlignment="1" applyProtection="1">
      <alignment horizontal="left"/>
      <protection locked="0"/>
    </xf>
    <xf numFmtId="0" fontId="2" fillId="5" borderId="11" xfId="0" applyFont="1" applyFill="1" applyBorder="1" applyAlignment="1">
      <alignment horizontal="left" vertical="center"/>
    </xf>
    <xf numFmtId="0" fontId="2" fillId="5" borderId="5" xfId="0" applyFont="1" applyFill="1" applyBorder="1" applyAlignment="1">
      <alignment horizontal="left" vertical="center"/>
    </xf>
    <xf numFmtId="0" fontId="0" fillId="0" borderId="4" xfId="0" applyBorder="1" applyAlignment="1" applyProtection="1">
      <alignment horizontal="center"/>
      <protection locked="0"/>
    </xf>
    <xf numFmtId="0" fontId="1" fillId="0" borderId="4" xfId="0" applyFont="1" applyBorder="1" applyAlignment="1">
      <alignment horizontal="left" wrapText="1"/>
    </xf>
    <xf numFmtId="0" fontId="25" fillId="0" borderId="0" xfId="0" applyFont="1" applyFill="1" applyAlignment="1">
      <alignment horizontal="center"/>
    </xf>
    <xf numFmtId="0" fontId="2" fillId="0" borderId="16" xfId="0" applyFont="1" applyFill="1" applyBorder="1" applyAlignment="1">
      <alignment horizontal="left" wrapText="1"/>
    </xf>
    <xf numFmtId="0" fontId="2" fillId="8" borderId="32" xfId="0" applyFont="1" applyFill="1" applyBorder="1" applyAlignment="1">
      <alignment horizontal="center" wrapText="1"/>
    </xf>
    <xf numFmtId="0" fontId="2" fillId="8" borderId="7" xfId="0" applyFont="1" applyFill="1" applyBorder="1" applyAlignment="1">
      <alignment horizontal="center" wrapText="1"/>
    </xf>
    <xf numFmtId="0" fontId="2" fillId="8" borderId="8" xfId="0" applyFont="1" applyFill="1" applyBorder="1" applyAlignment="1">
      <alignment horizontal="center"/>
    </xf>
    <xf numFmtId="0" fontId="2" fillId="8" borderId="12" xfId="0" applyFont="1" applyFill="1" applyBorder="1" applyAlignment="1">
      <alignment horizontal="center"/>
    </xf>
    <xf numFmtId="0" fontId="2" fillId="8" borderId="9" xfId="0" applyFont="1" applyFill="1" applyBorder="1" applyAlignment="1">
      <alignment horizontal="center"/>
    </xf>
    <xf numFmtId="0" fontId="2" fillId="0" borderId="32" xfId="0" applyFont="1" applyBorder="1" applyAlignment="1">
      <alignment horizontal="center" wrapText="1"/>
    </xf>
    <xf numFmtId="0" fontId="2" fillId="0" borderId="33" xfId="0" applyFont="1" applyBorder="1" applyAlignment="1">
      <alignment horizontal="center" wrapText="1"/>
    </xf>
    <xf numFmtId="0" fontId="2" fillId="0" borderId="7" xfId="0" applyFont="1" applyBorder="1" applyAlignment="1">
      <alignment horizontal="center" wrapText="1"/>
    </xf>
    <xf numFmtId="0" fontId="7" fillId="0" borderId="8" xfId="0" applyFont="1" applyBorder="1" applyAlignment="1">
      <alignment wrapText="1"/>
    </xf>
    <xf numFmtId="0" fontId="7" fillId="0" borderId="9" xfId="0" applyFont="1" applyBorder="1" applyAlignment="1">
      <alignment wrapText="1"/>
    </xf>
    <xf numFmtId="0" fontId="7" fillId="0" borderId="12" xfId="0" applyFont="1" applyBorder="1" applyAlignment="1">
      <alignment wrapText="1"/>
    </xf>
    <xf numFmtId="0" fontId="19" fillId="0" borderId="8" xfId="0" applyFont="1" applyBorder="1" applyAlignment="1">
      <alignment wrapText="1"/>
    </xf>
    <xf numFmtId="0" fontId="19" fillId="0" borderId="9" xfId="0" applyFont="1" applyBorder="1" applyAlignment="1">
      <alignment wrapText="1"/>
    </xf>
    <xf numFmtId="0" fontId="19" fillId="0" borderId="8" xfId="0" applyFont="1" applyBorder="1"/>
    <xf numFmtId="0" fontId="19" fillId="0" borderId="9" xfId="0" applyFont="1" applyBorder="1"/>
    <xf numFmtId="0" fontId="2" fillId="0" borderId="11" xfId="0" applyFont="1" applyBorder="1" applyAlignment="1">
      <alignment horizontal="left" vertical="center" wrapText="1"/>
    </xf>
    <xf numFmtId="0" fontId="2" fillId="0" borderId="24" xfId="0" applyFont="1" applyBorder="1" applyAlignment="1">
      <alignment horizontal="left" vertical="center" wrapText="1"/>
    </xf>
    <xf numFmtId="0" fontId="2" fillId="0" borderId="5" xfId="0" applyFont="1" applyBorder="1" applyAlignment="1">
      <alignment horizontal="left" vertical="center" wrapText="1"/>
    </xf>
    <xf numFmtId="0" fontId="1" fillId="0" borderId="22" xfId="0" applyFont="1" applyBorder="1" applyAlignment="1">
      <alignment horizontal="left" vertical="center" wrapText="1"/>
    </xf>
    <xf numFmtId="0" fontId="1" fillId="0" borderId="14" xfId="0" applyFont="1" applyBorder="1" applyAlignment="1">
      <alignment horizontal="left" vertical="center" wrapText="1"/>
    </xf>
    <xf numFmtId="0" fontId="1" fillId="0" borderId="23" xfId="0" applyFont="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22" xfId="0" applyFont="1" applyBorder="1" applyAlignment="1">
      <alignment horizontal="left" wrapText="1"/>
    </xf>
    <xf numFmtId="0" fontId="1" fillId="0" borderId="14" xfId="0" applyFont="1" applyBorder="1" applyAlignment="1">
      <alignment horizontal="left" wrapText="1"/>
    </xf>
    <xf numFmtId="0" fontId="1" fillId="0" borderId="20" xfId="0" applyFont="1" applyBorder="1" applyAlignment="1">
      <alignment horizontal="left" vertical="center" wrapText="1"/>
    </xf>
    <xf numFmtId="0" fontId="1" fillId="0" borderId="0" xfId="0" applyFont="1" applyBorder="1" applyAlignment="1">
      <alignment horizontal="left" vertical="center" wrapText="1"/>
    </xf>
    <xf numFmtId="0" fontId="1" fillId="0" borderId="21" xfId="0" applyFont="1" applyBorder="1" applyAlignment="1">
      <alignment horizontal="left" vertical="center" wrapText="1"/>
    </xf>
    <xf numFmtId="0" fontId="0" fillId="0" borderId="18" xfId="0" applyNumberFormat="1" applyBorder="1" applyAlignment="1" applyProtection="1">
      <alignment wrapText="1"/>
      <protection locked="0"/>
    </xf>
    <xf numFmtId="0" fontId="17" fillId="0" borderId="0" xfId="0" applyFont="1" applyAlignment="1">
      <alignment horizontal="center"/>
    </xf>
    <xf numFmtId="0" fontId="1" fillId="0" borderId="18" xfId="5" applyBorder="1" applyAlignment="1">
      <alignment horizontal="left" wrapText="1"/>
    </xf>
    <xf numFmtId="0" fontId="1" fillId="0" borderId="24" xfId="0" applyFont="1" applyBorder="1" applyAlignment="1">
      <alignment horizontal="left" vertical="center" wrapText="1"/>
    </xf>
    <xf numFmtId="0" fontId="1" fillId="17" borderId="14" xfId="0" applyFont="1" applyFill="1" applyBorder="1" applyAlignment="1">
      <alignment horizontal="left" vertical="center" wrapText="1"/>
    </xf>
  </cellXfs>
  <cellStyles count="25">
    <cellStyle name="Comma 2" xfId="1"/>
    <cellStyle name="DateTime" xfId="2"/>
    <cellStyle name="Euro" xfId="3"/>
    <cellStyle name="Hyperlink" xfId="4" builtinId="8"/>
    <cellStyle name="Normal" xfId="0" builtinId="0"/>
    <cellStyle name="Normal 2" xfId="5"/>
    <cellStyle name="Standard_Bsp-Datenaustausch_S&amp;U" xfId="6"/>
    <cellStyle name="Style 21" xfId="7"/>
    <cellStyle name="Style 22" xfId="8"/>
    <cellStyle name="Style 23" xfId="9"/>
    <cellStyle name="Style 24" xfId="10"/>
    <cellStyle name="Style 25" xfId="11"/>
    <cellStyle name="Style 26" xfId="12"/>
    <cellStyle name="Style 27" xfId="13"/>
    <cellStyle name="Style 28" xfId="14"/>
    <cellStyle name="Style 29" xfId="15"/>
    <cellStyle name="Style 30" xfId="16"/>
    <cellStyle name="Style 31" xfId="17"/>
    <cellStyle name="Style 32" xfId="18"/>
    <cellStyle name="Style 33" xfId="19"/>
    <cellStyle name="Style 34" xfId="20"/>
    <cellStyle name="Style 35" xfId="21"/>
    <cellStyle name="Style 36" xfId="22"/>
    <cellStyle name="text" xfId="23"/>
    <cellStyle name="wissenschaft-Eingabe" xfId="24"/>
  </cellStyles>
  <dxfs count="6">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26</xdr:row>
      <xdr:rowOff>38100</xdr:rowOff>
    </xdr:from>
    <xdr:to>
      <xdr:col>13</xdr:col>
      <xdr:colOff>0</xdr:colOff>
      <xdr:row>40</xdr:row>
      <xdr:rowOff>28575</xdr:rowOff>
    </xdr:to>
    <xdr:sp macro="" textlink="">
      <xdr:nvSpPr>
        <xdr:cNvPr id="2" name="TextBox 1">
          <a:extLst>
            <a:ext uri="{FF2B5EF4-FFF2-40B4-BE49-F238E27FC236}">
              <a16:creationId xmlns:a16="http://schemas.microsoft.com/office/drawing/2014/main" id="{BE6091FA-21D5-4EB5-932B-114F2CDA2499}"/>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8</xdr:row>
      <xdr:rowOff>142875</xdr:rowOff>
    </xdr:from>
    <xdr:to>
      <xdr:col>14</xdr:col>
      <xdr:colOff>714375</xdr:colOff>
      <xdr:row>17</xdr:row>
      <xdr:rowOff>66675</xdr:rowOff>
    </xdr:to>
    <xdr:sp macro="" textlink="">
      <xdr:nvSpPr>
        <xdr:cNvPr id="2" name="Text Box 13">
          <a:extLst>
            <a:ext uri="{FF2B5EF4-FFF2-40B4-BE49-F238E27FC236}">
              <a16:creationId xmlns:a16="http://schemas.microsoft.com/office/drawing/2014/main" id="{A7F93128-63D1-477F-B62C-726C0AEC824C}"/>
            </a:ext>
          </a:extLst>
        </xdr:cNvPr>
        <xdr:cNvSpPr txBox="1">
          <a:spLocks noChangeArrowheads="1"/>
        </xdr:cNvSpPr>
      </xdr:nvSpPr>
      <xdr:spPr bwMode="auto">
        <a:xfrm>
          <a:off x="7305675" y="1762125"/>
          <a:ext cx="6724650" cy="1447800"/>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rtl="0"/>
          <a:r>
            <a:rPr lang="en-US" sz="1100" b="1" i="0" u="sng">
              <a:latin typeface="+mn-lt"/>
              <a:ea typeface="+mn-ea"/>
              <a:cs typeface="+mn-cs"/>
            </a:rPr>
            <a:t>Goal and Scope:</a:t>
          </a:r>
          <a:endParaRPr lang="en-US" sz="1100" b="0" i="0">
            <a:latin typeface="+mn-lt"/>
            <a:ea typeface="+mn-ea"/>
            <a:cs typeface="+mn-cs"/>
          </a:endParaRPr>
        </a:p>
        <a:p>
          <a:pPr rtl="0"/>
          <a:r>
            <a:rPr lang="en-US" sz="1100" b="0" i="0">
              <a:latin typeface="+mn-lt"/>
              <a:ea typeface="+mn-ea"/>
              <a:cs typeface="+mn-cs"/>
            </a:rPr>
            <a:t>Reference</a:t>
          </a:r>
          <a:r>
            <a:rPr lang="en-US" sz="1100" b="0" i="0" baseline="0">
              <a:latin typeface="+mn-lt"/>
              <a:ea typeface="+mn-ea"/>
              <a:cs typeface="+mn-cs"/>
            </a:rPr>
            <a:t> Flow: 1 kg of switchgrass</a:t>
          </a:r>
          <a:endParaRPr lang="en-US" sz="1100" b="0" i="0">
            <a:latin typeface="+mn-lt"/>
            <a:ea typeface="+mn-ea"/>
            <a:cs typeface="+mn-cs"/>
          </a:endParaRPr>
        </a:p>
        <a:p>
          <a:pPr rtl="0"/>
          <a:endParaRPr lang="en-US" sz="1100" b="0" i="0">
            <a:latin typeface="+mn-lt"/>
            <a:ea typeface="+mn-ea"/>
            <a:cs typeface="+mn-cs"/>
          </a:endParaRPr>
        </a:p>
        <a:p>
          <a:pPr rtl="0"/>
          <a:r>
            <a:rPr lang="en-US" sz="1100" b="0" i="0">
              <a:latin typeface="+mn-lt"/>
              <a:ea typeface="+mn-ea"/>
              <a:cs typeface="+mn-cs"/>
            </a:rPr>
            <a:t>This unit</a:t>
          </a:r>
          <a:r>
            <a:rPr lang="en-US" sz="1100" b="0" i="0" baseline="0">
              <a:latin typeface="+mn-lt"/>
              <a:ea typeface="+mn-ea"/>
              <a:cs typeface="+mn-cs"/>
            </a:rPr>
            <a:t> process provides a summary of relevant input and output flows associated with the operations for the preparation of land for switchgrass production. Inputs include diesel (used as fuel in equipment) and the required area of land. Diesel combustion has been removed from this process and is now an input. </a:t>
          </a:r>
          <a:endParaRPr lang="en-US" sz="1000"/>
        </a:p>
        <a:p>
          <a:pPr rtl="0" fontAlgn="base"/>
          <a:endParaRPr lang="en-US" sz="1100" b="0" i="0" baseline="0">
            <a:latin typeface="+mn-lt"/>
            <a:ea typeface="+mn-ea"/>
            <a:cs typeface="+mn-cs"/>
          </a:endParaRPr>
        </a:p>
        <a:p>
          <a:pPr rtl="0"/>
          <a:r>
            <a:rPr lang="en-US" sz="1100" b="0" i="0" baseline="0">
              <a:latin typeface="+mn-lt"/>
              <a:ea typeface="+mn-ea"/>
              <a:cs typeface="+mn-cs"/>
            </a:rPr>
            <a:t>Note: All inputs and outputs are normalized per the reference flow (e.g., per kg of switchgrass produced)</a:t>
          </a:r>
          <a:endParaRPr lang="en-US" sz="1100" b="0" i="0">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5601" name="Process" hidden="1">
              <a:extLst>
                <a:ext uri="{63B3BB69-23CF-44E3-9099-C40C66FF867C}">
                  <a14:compatExt spid="_x0000_s25601"/>
                </a:ext>
                <a:ext uri="{FF2B5EF4-FFF2-40B4-BE49-F238E27FC236}">
                  <a16:creationId xmlns:a16="http://schemas.microsoft.com/office/drawing/2014/main" id="{F1B9D8B8-F1F5-4CA3-99DA-C2C1A88BEE6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5602" name="CheckBox1" hidden="1">
              <a:extLst>
                <a:ext uri="{63B3BB69-23CF-44E3-9099-C40C66FF867C}">
                  <a14:compatExt spid="_x0000_s25602"/>
                </a:ext>
                <a:ext uri="{FF2B5EF4-FFF2-40B4-BE49-F238E27FC236}">
                  <a16:creationId xmlns:a16="http://schemas.microsoft.com/office/drawing/2014/main" id="{1B9D30CE-60EC-45E6-80C4-78FF4E12ABE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5603" name="CheckBox2" hidden="1">
              <a:extLst>
                <a:ext uri="{63B3BB69-23CF-44E3-9099-C40C66FF867C}">
                  <a14:compatExt spid="_x0000_s25603"/>
                </a:ext>
                <a:ext uri="{FF2B5EF4-FFF2-40B4-BE49-F238E27FC236}">
                  <a16:creationId xmlns:a16="http://schemas.microsoft.com/office/drawing/2014/main" id="{FC83F10F-7F6F-4ECA-8FEB-0720B0AC1C7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25604" name="CheckBox3" hidden="1">
              <a:extLst>
                <a:ext uri="{63B3BB69-23CF-44E3-9099-C40C66FF867C}">
                  <a14:compatExt spid="_x0000_s25604"/>
                </a:ext>
                <a:ext uri="{FF2B5EF4-FFF2-40B4-BE49-F238E27FC236}">
                  <a16:creationId xmlns:a16="http://schemas.microsoft.com/office/drawing/2014/main" id="{EEFF67E3-567E-4988-BD36-D67F6599496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prod65-share2.mgn.netl.doe.gov/sites/OSAP/Energy%20Analysis%20Collaboration/LCA/Unit%20Process%20Development/SS/Stage%201%20-%20O%20-%20SG%20Land%20Prep/SG-02%20Cultivation/DS_SG%20Cultivation_Oper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Structure"/>
      <sheetName val="DieselUse"/>
      <sheetName val="FertUse"/>
      <sheetName val="AirEmissions"/>
      <sheetName val="HerbcidUse"/>
      <sheetName val="WtrUse"/>
      <sheetName val="WtrEmissions"/>
      <sheetName val="Biomass Yield"/>
      <sheetName val="ConvFacts"/>
      <sheetName val="Assumptions"/>
      <sheetName val="Sheet1"/>
    </sheetNames>
    <sheetDataSet>
      <sheetData sheetId="0">
        <row r="159">
          <cell r="C159" t="str">
            <v>Waste Treatment Process (WT)</v>
          </cell>
        </row>
        <row r="160">
          <cell r="C160" t="str">
            <v>Auxillary Process (AP)</v>
          </cell>
        </row>
      </sheetData>
      <sheetData sheetId="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cfr.gov/cgi-bin/text-idx?SID=ce19e4f40381388d99fccef4a71f67d5&amp;tpl=/ecfrbrowse/Title40/40cfr1039_main_02.tpl" TargetMode="External"/><Relationship Id="rId1" Type="http://schemas.openxmlformats.org/officeDocument/2006/relationships/hyperlink" Target="http://www.cat.com/cda/layout?m=308645&amp;x=7%20%20(Accessed%20December%207,%202009)"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499"/>
  <sheetViews>
    <sheetView zoomScaleNormal="100" workbookViewId="0">
      <selection activeCell="O9" sqref="O9"/>
    </sheetView>
  </sheetViews>
  <sheetFormatPr defaultRowHeight="12.75" x14ac:dyDescent="0.2"/>
  <cols>
    <col min="1" max="1" width="2" style="5" customWidth="1"/>
    <col min="3" max="3" width="19.42578125" bestFit="1" customWidth="1"/>
    <col min="4" max="4" width="9.5703125" customWidth="1"/>
    <col min="6" max="6" width="8" customWidth="1"/>
    <col min="13" max="13" width="13" customWidth="1"/>
    <col min="14" max="14" width="2" customWidth="1"/>
    <col min="15" max="15" width="9.140625" customWidth="1"/>
    <col min="16" max="27" width="9.140625" style="5"/>
  </cols>
  <sheetData>
    <row r="1" spans="1:86" ht="20.25" x14ac:dyDescent="0.3">
      <c r="A1" s="239" t="s">
        <v>19</v>
      </c>
      <c r="B1" s="239"/>
      <c r="C1" s="239"/>
      <c r="D1" s="239"/>
      <c r="E1" s="239"/>
      <c r="F1" s="239"/>
      <c r="G1" s="239"/>
      <c r="H1" s="239"/>
      <c r="I1" s="239"/>
      <c r="J1" s="239"/>
      <c r="K1" s="239"/>
      <c r="L1" s="239"/>
      <c r="M1" s="239"/>
      <c r="N1" s="239"/>
      <c r="O1" s="43"/>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row>
    <row r="2" spans="1:86" ht="21" thickBot="1" x14ac:dyDescent="0.35">
      <c r="A2" s="239" t="s">
        <v>147</v>
      </c>
      <c r="B2" s="239"/>
      <c r="C2" s="239"/>
      <c r="D2" s="239"/>
      <c r="E2" s="239"/>
      <c r="F2" s="239"/>
      <c r="G2" s="239"/>
      <c r="H2" s="239"/>
      <c r="I2" s="239"/>
      <c r="J2" s="239"/>
      <c r="K2" s="239"/>
      <c r="L2" s="239"/>
      <c r="M2" s="239"/>
      <c r="N2" s="239"/>
      <c r="O2" s="43"/>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row>
    <row r="3" spans="1:86" ht="12.75" customHeight="1" thickBot="1" x14ac:dyDescent="0.25">
      <c r="B3" s="5"/>
      <c r="C3" s="42" t="s">
        <v>148</v>
      </c>
      <c r="D3" s="44" t="str">
        <f>'Data Summary'!D4</f>
        <v>Switchgrass, Land Preparation, Operation</v>
      </c>
      <c r="E3" s="45"/>
      <c r="F3" s="45"/>
      <c r="G3" s="45"/>
      <c r="H3" s="45"/>
      <c r="I3" s="45"/>
      <c r="J3" s="45"/>
      <c r="K3" s="45"/>
      <c r="L3" s="45"/>
      <c r="M3" s="46"/>
      <c r="N3" s="5"/>
      <c r="O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row>
    <row r="4" spans="1:86" ht="42.75" customHeight="1" thickBot="1" x14ac:dyDescent="0.25">
      <c r="B4" s="5"/>
      <c r="C4" s="42" t="s">
        <v>149</v>
      </c>
      <c r="D4" s="240" t="s">
        <v>475</v>
      </c>
      <c r="E4" s="241"/>
      <c r="F4" s="241"/>
      <c r="G4" s="241"/>
      <c r="H4" s="241"/>
      <c r="I4" s="241"/>
      <c r="J4" s="241"/>
      <c r="K4" s="241"/>
      <c r="L4" s="241"/>
      <c r="M4" s="242"/>
      <c r="N4" s="5"/>
      <c r="O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row>
    <row r="5" spans="1:86" ht="39" customHeight="1" thickBot="1" x14ac:dyDescent="0.25">
      <c r="B5" s="5"/>
      <c r="C5" s="42" t="s">
        <v>150</v>
      </c>
      <c r="D5" s="240" t="s">
        <v>476</v>
      </c>
      <c r="E5" s="241"/>
      <c r="F5" s="241"/>
      <c r="G5" s="241"/>
      <c r="H5" s="241"/>
      <c r="I5" s="241"/>
      <c r="J5" s="241"/>
      <c r="K5" s="241"/>
      <c r="L5" s="241"/>
      <c r="M5" s="242"/>
      <c r="N5" s="5"/>
      <c r="O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row>
    <row r="6" spans="1:86" ht="56.25" customHeight="1" thickBot="1" x14ac:dyDescent="0.25">
      <c r="B6" s="5"/>
      <c r="C6" s="47" t="s">
        <v>151</v>
      </c>
      <c r="D6" s="240" t="s">
        <v>215</v>
      </c>
      <c r="E6" s="241"/>
      <c r="F6" s="241"/>
      <c r="G6" s="241"/>
      <c r="H6" s="241"/>
      <c r="I6" s="241"/>
      <c r="J6" s="241"/>
      <c r="K6" s="241"/>
      <c r="L6" s="241"/>
      <c r="M6" s="242"/>
      <c r="N6" s="5"/>
      <c r="O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row>
    <row r="7" spans="1:86" x14ac:dyDescent="0.2">
      <c r="B7" s="4" t="s">
        <v>152</v>
      </c>
      <c r="C7" s="4"/>
      <c r="D7" s="4"/>
      <c r="E7" s="4"/>
      <c r="F7" s="4"/>
      <c r="G7" s="4"/>
      <c r="H7" s="4"/>
      <c r="I7" s="4"/>
      <c r="J7" s="4"/>
      <c r="K7" s="4"/>
      <c r="L7" s="4"/>
      <c r="M7" s="4"/>
      <c r="N7" s="5"/>
      <c r="O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row>
    <row r="8" spans="1:86" ht="13.5" thickBot="1" x14ac:dyDescent="0.25">
      <c r="B8" s="4"/>
      <c r="C8" s="4" t="s">
        <v>153</v>
      </c>
      <c r="D8" s="4" t="s">
        <v>154</v>
      </c>
      <c r="E8" s="4"/>
      <c r="F8" s="4"/>
      <c r="G8" s="4"/>
      <c r="H8" s="4"/>
      <c r="I8" s="4"/>
      <c r="J8" s="4"/>
      <c r="K8" s="4"/>
      <c r="L8" s="4"/>
      <c r="M8" s="4"/>
      <c r="N8" s="5"/>
      <c r="O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row>
    <row r="9" spans="1:86" s="20" customFormat="1" ht="15" customHeight="1" x14ac:dyDescent="0.2">
      <c r="A9" s="5"/>
      <c r="B9" s="249" t="s">
        <v>155</v>
      </c>
      <c r="C9" s="48" t="s">
        <v>156</v>
      </c>
      <c r="D9" s="251" t="s">
        <v>157</v>
      </c>
      <c r="E9" s="251"/>
      <c r="F9" s="251"/>
      <c r="G9" s="251"/>
      <c r="H9" s="251"/>
      <c r="I9" s="251"/>
      <c r="J9" s="251"/>
      <c r="K9" s="251"/>
      <c r="L9" s="251"/>
      <c r="M9" s="252"/>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row>
    <row r="10" spans="1:86" s="20" customFormat="1" ht="15" customHeight="1" x14ac:dyDescent="0.2">
      <c r="A10" s="5"/>
      <c r="B10" s="250"/>
      <c r="C10" s="49" t="s">
        <v>158</v>
      </c>
      <c r="D10" s="253" t="s">
        <v>159</v>
      </c>
      <c r="E10" s="253"/>
      <c r="F10" s="253"/>
      <c r="G10" s="253"/>
      <c r="H10" s="253"/>
      <c r="I10" s="253"/>
      <c r="J10" s="253"/>
      <c r="K10" s="253"/>
      <c r="L10" s="253"/>
      <c r="M10" s="254"/>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row>
    <row r="11" spans="1:86" s="20" customFormat="1" ht="15" customHeight="1" x14ac:dyDescent="0.2">
      <c r="A11" s="5"/>
      <c r="B11" s="250"/>
      <c r="C11" s="49" t="s">
        <v>133</v>
      </c>
      <c r="D11" s="253" t="s">
        <v>160</v>
      </c>
      <c r="E11" s="253"/>
      <c r="F11" s="253"/>
      <c r="G11" s="253"/>
      <c r="H11" s="253"/>
      <c r="I11" s="253"/>
      <c r="J11" s="253"/>
      <c r="K11" s="253"/>
      <c r="L11" s="253"/>
      <c r="M11" s="254"/>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row>
    <row r="12" spans="1:86" ht="15" customHeight="1" x14ac:dyDescent="0.2">
      <c r="B12" s="247" t="s">
        <v>161</v>
      </c>
      <c r="C12" s="50" t="s">
        <v>216</v>
      </c>
      <c r="D12" s="245" t="s">
        <v>217</v>
      </c>
      <c r="E12" s="245"/>
      <c r="F12" s="245"/>
      <c r="G12" s="245"/>
      <c r="H12" s="245"/>
      <c r="I12" s="245"/>
      <c r="J12" s="245"/>
      <c r="K12" s="245"/>
      <c r="L12" s="245"/>
      <c r="M12" s="246"/>
      <c r="N12" s="5"/>
      <c r="O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row>
    <row r="13" spans="1:86" ht="15" customHeight="1" x14ac:dyDescent="0.2">
      <c r="B13" s="247"/>
      <c r="C13" s="50" t="s">
        <v>218</v>
      </c>
      <c r="D13" s="245" t="s">
        <v>219</v>
      </c>
      <c r="E13" s="245"/>
      <c r="F13" s="245"/>
      <c r="G13" s="245"/>
      <c r="H13" s="245"/>
      <c r="I13" s="245"/>
      <c r="J13" s="245"/>
      <c r="K13" s="245"/>
      <c r="L13" s="245"/>
      <c r="M13" s="246"/>
      <c r="N13" s="5"/>
      <c r="O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row>
    <row r="14" spans="1:86" ht="15" customHeight="1" x14ac:dyDescent="0.2">
      <c r="B14" s="247"/>
      <c r="C14" s="50" t="s">
        <v>220</v>
      </c>
      <c r="D14" s="245" t="s">
        <v>221</v>
      </c>
      <c r="E14" s="245"/>
      <c r="F14" s="245"/>
      <c r="G14" s="245"/>
      <c r="H14" s="245"/>
      <c r="I14" s="245"/>
      <c r="J14" s="245"/>
      <c r="K14" s="245"/>
      <c r="L14" s="245"/>
      <c r="M14" s="246"/>
      <c r="N14" s="5"/>
      <c r="O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row>
    <row r="15" spans="1:86" ht="15" customHeight="1" x14ac:dyDescent="0.2">
      <c r="B15" s="247"/>
      <c r="C15" s="50" t="s">
        <v>162</v>
      </c>
      <c r="D15" s="245" t="s">
        <v>222</v>
      </c>
      <c r="E15" s="245"/>
      <c r="F15" s="245"/>
      <c r="G15" s="245"/>
      <c r="H15" s="245"/>
      <c r="I15" s="245"/>
      <c r="J15" s="245"/>
      <c r="K15" s="245"/>
      <c r="L15" s="245"/>
      <c r="M15" s="246"/>
      <c r="N15" s="5"/>
      <c r="O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row>
    <row r="16" spans="1:86" ht="15" customHeight="1" thickBot="1" x14ac:dyDescent="0.25">
      <c r="A16"/>
      <c r="B16" s="248"/>
      <c r="C16" s="51" t="s">
        <v>163</v>
      </c>
      <c r="D16" s="243" t="s">
        <v>163</v>
      </c>
      <c r="E16" s="243"/>
      <c r="F16" s="243"/>
      <c r="G16" s="243"/>
      <c r="H16" s="243"/>
      <c r="I16" s="243"/>
      <c r="J16" s="243"/>
      <c r="K16" s="243"/>
      <c r="L16" s="243"/>
      <c r="M16" s="244"/>
      <c r="N16" s="5"/>
      <c r="O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row>
    <row r="17" spans="1:86" x14ac:dyDescent="0.2">
      <c r="A17"/>
      <c r="B17" s="4"/>
      <c r="C17" s="4"/>
      <c r="D17" s="4"/>
      <c r="E17" s="4"/>
      <c r="F17" s="4"/>
      <c r="G17" s="4"/>
      <c r="H17" s="4"/>
      <c r="I17" s="4"/>
      <c r="J17" s="4"/>
      <c r="K17" s="4"/>
      <c r="L17" s="4"/>
      <c r="M17" s="4"/>
      <c r="N17" s="5"/>
      <c r="O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row>
    <row r="18" spans="1:86" x14ac:dyDescent="0.2">
      <c r="A18"/>
      <c r="B18" s="4" t="s">
        <v>164</v>
      </c>
      <c r="C18" s="4"/>
      <c r="D18" s="4"/>
      <c r="E18" s="4"/>
      <c r="F18" s="4"/>
      <c r="G18" s="4"/>
      <c r="H18" s="4"/>
      <c r="I18" s="4"/>
      <c r="J18" s="4"/>
      <c r="K18" s="4"/>
      <c r="L18" s="4"/>
      <c r="M18" s="4"/>
      <c r="N18" s="5"/>
      <c r="O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row>
    <row r="19" spans="1:86" ht="38.25" customHeight="1" x14ac:dyDescent="0.2">
      <c r="A19"/>
      <c r="B19" s="4"/>
      <c r="C19" s="238" t="s">
        <v>477</v>
      </c>
      <c r="D19" s="238"/>
      <c r="E19" s="238"/>
      <c r="F19" s="238"/>
      <c r="G19" s="238"/>
      <c r="H19" s="238"/>
      <c r="I19" s="238"/>
      <c r="J19" s="238"/>
      <c r="K19" s="238"/>
      <c r="L19" s="238"/>
      <c r="M19" s="238"/>
      <c r="N19" s="5"/>
      <c r="O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row>
    <row r="20" spans="1:86" x14ac:dyDescent="0.2">
      <c r="A20"/>
      <c r="B20" s="4" t="s">
        <v>165</v>
      </c>
      <c r="C20" s="4"/>
      <c r="D20" s="4"/>
      <c r="E20" s="4"/>
      <c r="F20" s="4"/>
      <c r="G20" s="19"/>
      <c r="H20" s="19"/>
      <c r="I20" s="19"/>
      <c r="J20" s="19"/>
      <c r="K20" s="19"/>
      <c r="L20" s="19"/>
      <c r="M20" s="19"/>
      <c r="N20" s="5"/>
      <c r="O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row>
    <row r="21" spans="1:86" x14ac:dyDescent="0.2">
      <c r="A21"/>
      <c r="B21" s="19"/>
      <c r="C21" s="19" t="s">
        <v>166</v>
      </c>
      <c r="D21" s="19"/>
      <c r="E21" s="52" t="s">
        <v>167</v>
      </c>
      <c r="F21" s="53"/>
      <c r="G21" s="19" t="s">
        <v>168</v>
      </c>
      <c r="H21" s="19"/>
      <c r="I21" s="19"/>
      <c r="J21" s="19"/>
      <c r="K21" s="19"/>
      <c r="L21" s="19"/>
      <c r="M21" s="19"/>
      <c r="N21" s="5"/>
      <c r="O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row>
    <row r="22" spans="1:86" x14ac:dyDescent="0.2">
      <c r="A22"/>
      <c r="B22" s="19"/>
      <c r="C22" s="19" t="s">
        <v>169</v>
      </c>
      <c r="D22" s="19"/>
      <c r="E22" s="19"/>
      <c r="F22" s="19"/>
      <c r="G22" s="19"/>
      <c r="H22" s="19"/>
      <c r="I22" s="19"/>
      <c r="J22" s="19"/>
      <c r="K22" s="19"/>
      <c r="L22" s="19"/>
      <c r="M22" s="19"/>
      <c r="N22" s="5"/>
      <c r="O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row>
    <row r="23" spans="1:86" x14ac:dyDescent="0.2">
      <c r="A23"/>
      <c r="B23" s="19"/>
      <c r="C23" s="19" t="s">
        <v>170</v>
      </c>
      <c r="D23" s="19"/>
      <c r="E23" s="19"/>
      <c r="F23" s="19"/>
      <c r="G23" s="19"/>
      <c r="H23" s="19"/>
      <c r="I23" s="19"/>
      <c r="J23" s="19"/>
      <c r="K23" s="19"/>
      <c r="L23" s="19"/>
      <c r="M23" s="19"/>
      <c r="N23" s="5"/>
      <c r="O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row>
    <row r="24" spans="1:86" x14ac:dyDescent="0.2">
      <c r="A24"/>
      <c r="B24" s="19"/>
      <c r="C24" s="19" t="s">
        <v>171</v>
      </c>
      <c r="D24" s="19"/>
      <c r="E24" s="19"/>
      <c r="F24" s="19"/>
      <c r="G24" s="19"/>
      <c r="H24" s="19"/>
      <c r="I24" s="19"/>
      <c r="J24" s="19"/>
      <c r="K24" s="19"/>
      <c r="L24" s="19"/>
      <c r="M24" s="19"/>
      <c r="N24" s="19"/>
      <c r="O24" s="19"/>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row>
    <row r="25" spans="1:86" x14ac:dyDescent="0.2">
      <c r="A25"/>
      <c r="B25" s="19"/>
      <c r="C25" s="19"/>
      <c r="D25" s="19"/>
      <c r="E25" s="19"/>
      <c r="F25" s="19"/>
      <c r="G25" s="19"/>
      <c r="H25" s="19"/>
      <c r="I25" s="19"/>
      <c r="J25" s="19"/>
      <c r="K25" s="19"/>
      <c r="L25" s="19"/>
      <c r="M25" s="19"/>
      <c r="N25" s="19"/>
      <c r="O25" s="19"/>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row>
    <row r="26" spans="1:86" x14ac:dyDescent="0.2">
      <c r="A26"/>
      <c r="B26" s="4" t="s">
        <v>172</v>
      </c>
      <c r="C26" s="19"/>
      <c r="D26" s="19"/>
      <c r="E26" s="19"/>
      <c r="F26" s="19"/>
      <c r="G26" s="19"/>
      <c r="H26" s="19"/>
      <c r="I26" s="19"/>
      <c r="J26" s="19"/>
      <c r="K26" s="19"/>
      <c r="L26" s="19"/>
      <c r="M26" s="19"/>
      <c r="N26" s="19"/>
      <c r="O26" s="19"/>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row>
    <row r="27" spans="1:86" x14ac:dyDescent="0.2">
      <c r="A27"/>
      <c r="B27" s="19"/>
      <c r="C27" s="19"/>
      <c r="D27" s="19"/>
      <c r="E27" s="19"/>
      <c r="F27" s="19"/>
      <c r="G27" s="19"/>
      <c r="H27" s="19"/>
      <c r="I27" s="19"/>
      <c r="J27" s="19"/>
      <c r="K27" s="19"/>
      <c r="L27" s="19"/>
      <c r="M27" s="19"/>
      <c r="N27" s="19"/>
      <c r="O27" s="19"/>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row>
    <row r="28" spans="1:86" x14ac:dyDescent="0.2">
      <c r="A28"/>
      <c r="B28" s="19"/>
      <c r="C28" s="19"/>
      <c r="D28" s="19"/>
      <c r="E28" s="19"/>
      <c r="F28" s="19"/>
      <c r="G28" s="19"/>
      <c r="H28" s="19"/>
      <c r="I28" s="19"/>
      <c r="J28" s="19"/>
      <c r="K28" s="19"/>
      <c r="L28" s="19"/>
      <c r="M28" s="19"/>
      <c r="N28" s="19"/>
      <c r="O28" s="19"/>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row>
    <row r="29" spans="1:86" x14ac:dyDescent="0.2">
      <c r="A29"/>
      <c r="B29" s="19"/>
      <c r="C29" s="19"/>
      <c r="D29" s="19"/>
      <c r="E29" s="19"/>
      <c r="F29" s="19"/>
      <c r="G29" s="19"/>
      <c r="H29" s="19"/>
      <c r="I29" s="19"/>
      <c r="J29" s="19"/>
      <c r="K29" s="19"/>
      <c r="L29" s="19"/>
      <c r="M29" s="19"/>
      <c r="N29" s="19"/>
      <c r="O29" s="19"/>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row>
    <row r="30" spans="1:86" x14ac:dyDescent="0.2">
      <c r="A30"/>
      <c r="B30" s="19"/>
      <c r="C30" s="19"/>
      <c r="D30" s="19"/>
      <c r="E30" s="19"/>
      <c r="F30" s="19"/>
      <c r="G30" s="19"/>
      <c r="H30" s="19"/>
      <c r="I30" s="19"/>
      <c r="J30" s="19"/>
      <c r="K30" s="19"/>
      <c r="L30" s="19"/>
      <c r="M30" s="19"/>
      <c r="N30" s="19"/>
      <c r="O30" s="19"/>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row>
    <row r="31" spans="1:86" x14ac:dyDescent="0.2">
      <c r="A31"/>
      <c r="B31" s="19"/>
      <c r="C31" s="19"/>
      <c r="D31" s="19"/>
      <c r="E31" s="19"/>
      <c r="F31" s="19"/>
      <c r="G31" s="19"/>
      <c r="H31" s="19"/>
      <c r="I31" s="19"/>
      <c r="J31" s="19"/>
      <c r="K31" s="19"/>
      <c r="L31" s="19"/>
      <c r="M31" s="19"/>
      <c r="N31" s="19"/>
      <c r="O31" s="19"/>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row>
    <row r="32" spans="1:86" x14ac:dyDescent="0.2">
      <c r="A32"/>
      <c r="B32" s="19"/>
      <c r="C32" s="19"/>
      <c r="D32" s="19"/>
      <c r="E32" s="19"/>
      <c r="F32" s="19"/>
      <c r="G32" s="19"/>
      <c r="H32" s="19"/>
      <c r="I32" s="19"/>
      <c r="J32" s="19"/>
      <c r="K32" s="19"/>
      <c r="L32" s="19"/>
      <c r="M32" s="19"/>
      <c r="N32" s="19"/>
      <c r="O32" s="19"/>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row>
    <row r="33" spans="1:86" x14ac:dyDescent="0.2">
      <c r="A33"/>
      <c r="B33" s="19"/>
      <c r="C33" s="19"/>
      <c r="D33" s="19"/>
      <c r="E33" s="19"/>
      <c r="F33" s="19"/>
      <c r="G33" s="19"/>
      <c r="H33" s="19"/>
      <c r="I33" s="19"/>
      <c r="J33" s="19"/>
      <c r="K33" s="19"/>
      <c r="L33" s="19"/>
      <c r="M33" s="19"/>
      <c r="N33" s="19"/>
      <c r="O33" s="19"/>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row>
    <row r="34" spans="1:86" x14ac:dyDescent="0.2">
      <c r="A34"/>
      <c r="B34" s="19"/>
      <c r="C34" s="19"/>
      <c r="D34" s="19"/>
      <c r="E34" s="19"/>
      <c r="F34" s="19"/>
      <c r="G34" s="19"/>
      <c r="H34" s="19"/>
      <c r="I34" s="19"/>
      <c r="J34" s="19"/>
      <c r="K34" s="19"/>
      <c r="L34" s="19"/>
      <c r="M34" s="19"/>
      <c r="N34" s="19"/>
      <c r="O34" s="19"/>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row>
    <row r="35" spans="1:86" x14ac:dyDescent="0.2">
      <c r="A35"/>
      <c r="B35" s="19"/>
      <c r="C35" s="19"/>
      <c r="D35" s="19"/>
      <c r="E35" s="19"/>
      <c r="F35" s="19"/>
      <c r="G35" s="19"/>
      <c r="H35" s="19"/>
      <c r="I35" s="19"/>
      <c r="J35" s="19"/>
      <c r="K35" s="19"/>
      <c r="L35" s="19"/>
      <c r="M35" s="19"/>
      <c r="N35" s="19"/>
      <c r="O35" s="19"/>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row>
    <row r="36" spans="1:86" x14ac:dyDescent="0.2">
      <c r="A36"/>
      <c r="B36" s="19"/>
      <c r="C36" s="19"/>
      <c r="D36" s="19"/>
      <c r="E36" s="19"/>
      <c r="F36" s="19"/>
      <c r="G36" s="19"/>
      <c r="H36" s="19"/>
      <c r="I36" s="19"/>
      <c r="J36" s="19"/>
      <c r="K36" s="19"/>
      <c r="L36" s="19"/>
      <c r="M36" s="19"/>
      <c r="N36" s="19"/>
      <c r="O36" s="19"/>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row>
    <row r="37" spans="1:86" x14ac:dyDescent="0.2">
      <c r="A37"/>
      <c r="B37" s="19"/>
      <c r="C37" s="19"/>
      <c r="D37" s="19"/>
      <c r="E37" s="19"/>
      <c r="F37" s="19"/>
      <c r="G37" s="19"/>
      <c r="H37" s="19"/>
      <c r="I37" s="19"/>
      <c r="J37" s="19"/>
      <c r="K37" s="19"/>
      <c r="L37" s="19"/>
      <c r="M37" s="19"/>
      <c r="N37" s="19"/>
      <c r="O37" s="19"/>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row>
    <row r="38" spans="1:86" x14ac:dyDescent="0.2">
      <c r="A38"/>
      <c r="B38" s="19"/>
      <c r="C38" s="19"/>
      <c r="D38" s="19"/>
      <c r="E38" s="19"/>
      <c r="F38" s="19"/>
      <c r="G38" s="19"/>
      <c r="H38" s="19"/>
      <c r="I38" s="19"/>
      <c r="J38" s="19"/>
      <c r="K38" s="19"/>
      <c r="L38" s="19"/>
      <c r="M38" s="19"/>
      <c r="N38" s="19"/>
      <c r="O38" s="19"/>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row>
    <row r="39" spans="1:86" x14ac:dyDescent="0.2">
      <c r="A39"/>
      <c r="B39" s="19"/>
      <c r="C39" s="19"/>
      <c r="D39" s="19"/>
      <c r="E39" s="19"/>
      <c r="F39" s="19"/>
      <c r="G39" s="19"/>
      <c r="H39" s="19"/>
      <c r="I39" s="19"/>
      <c r="J39" s="19"/>
      <c r="K39" s="19"/>
      <c r="L39" s="19"/>
      <c r="M39" s="19"/>
      <c r="N39" s="19"/>
      <c r="O39" s="19"/>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row>
    <row r="40" spans="1:86" x14ac:dyDescent="0.2">
      <c r="A40"/>
      <c r="B40" s="19"/>
      <c r="C40" s="19"/>
      <c r="D40" s="19"/>
      <c r="E40" s="19"/>
      <c r="F40" s="19"/>
      <c r="G40" s="19"/>
      <c r="H40" s="19"/>
      <c r="I40" s="19"/>
      <c r="J40" s="19"/>
      <c r="K40" s="19"/>
      <c r="L40" s="19"/>
      <c r="M40" s="19"/>
      <c r="N40" s="19"/>
      <c r="O40" s="19"/>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row>
    <row r="41" spans="1:86" x14ac:dyDescent="0.2">
      <c r="A41"/>
      <c r="B41" s="19"/>
      <c r="C41" s="19"/>
      <c r="D41" s="19"/>
      <c r="E41" s="19"/>
      <c r="F41" s="19"/>
      <c r="G41" s="19"/>
      <c r="H41" s="19"/>
      <c r="I41" s="19"/>
      <c r="J41" s="19"/>
      <c r="K41" s="19"/>
      <c r="L41" s="19"/>
      <c r="M41" s="19"/>
      <c r="N41" s="19"/>
      <c r="O41" s="19"/>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row>
    <row r="42" spans="1:86" x14ac:dyDescent="0.2">
      <c r="A42"/>
      <c r="B42" s="214" t="s">
        <v>483</v>
      </c>
      <c r="C42" s="215"/>
      <c r="D42" s="19"/>
      <c r="E42" s="19"/>
      <c r="F42" s="19"/>
      <c r="G42" s="19"/>
      <c r="H42" s="19"/>
      <c r="I42" s="19"/>
      <c r="J42" s="19"/>
      <c r="K42" s="19"/>
      <c r="L42" s="19"/>
      <c r="M42" s="19"/>
      <c r="N42" s="19"/>
      <c r="O42" s="19"/>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row>
    <row r="43" spans="1:86" x14ac:dyDescent="0.2">
      <c r="A43"/>
      <c r="B43" s="215"/>
      <c r="C43" s="216" t="s">
        <v>484</v>
      </c>
      <c r="D43" s="19"/>
      <c r="E43" s="19"/>
      <c r="F43" s="19"/>
      <c r="G43" s="19"/>
      <c r="H43" s="19"/>
      <c r="I43" s="19"/>
      <c r="J43" s="19"/>
      <c r="K43" s="19"/>
      <c r="L43" s="19"/>
      <c r="M43" s="19"/>
      <c r="N43" s="19"/>
      <c r="O43" s="19"/>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row>
    <row r="44" spans="1:86" x14ac:dyDescent="0.2">
      <c r="A44"/>
      <c r="B44" s="19"/>
      <c r="C44" s="19"/>
      <c r="D44" s="19"/>
      <c r="E44" s="19"/>
      <c r="F44" s="19"/>
      <c r="G44" s="19"/>
      <c r="H44" s="19"/>
      <c r="I44" s="19"/>
      <c r="J44" s="19"/>
      <c r="K44" s="19"/>
      <c r="L44" s="19"/>
      <c r="M44" s="19"/>
      <c r="N44" s="19"/>
      <c r="O44" s="19"/>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row>
    <row r="45" spans="1:86" x14ac:dyDescent="0.2">
      <c r="A45"/>
      <c r="B45" s="19"/>
      <c r="C45" s="19"/>
      <c r="D45" s="19"/>
      <c r="E45" s="19"/>
      <c r="F45" s="19"/>
      <c r="G45" s="19"/>
      <c r="H45" s="19"/>
      <c r="I45" s="19"/>
      <c r="J45" s="19"/>
      <c r="K45" s="19"/>
      <c r="L45" s="19"/>
      <c r="M45" s="19"/>
      <c r="N45" s="19"/>
      <c r="O45" s="19"/>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86" x14ac:dyDescent="0.2">
      <c r="A46"/>
      <c r="B46" s="19"/>
      <c r="C46" s="19"/>
      <c r="D46" s="19"/>
      <c r="E46" s="19"/>
      <c r="F46" s="19"/>
      <c r="G46" s="19"/>
      <c r="H46" s="19"/>
      <c r="I46" s="19"/>
      <c r="J46" s="19"/>
      <c r="K46" s="19"/>
      <c r="L46" s="19"/>
      <c r="M46" s="19"/>
      <c r="N46" s="19"/>
      <c r="O46" s="19"/>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86" x14ac:dyDescent="0.2">
      <c r="A47"/>
      <c r="B47" s="19"/>
      <c r="C47" s="19"/>
      <c r="D47" s="19"/>
      <c r="E47" s="19"/>
      <c r="F47" s="19"/>
      <c r="G47" s="19"/>
      <c r="H47" s="19"/>
      <c r="I47" s="19"/>
      <c r="J47" s="19"/>
      <c r="K47" s="19"/>
      <c r="L47" s="19"/>
      <c r="M47" s="19"/>
      <c r="N47" s="19"/>
      <c r="O47" s="19"/>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86" x14ac:dyDescent="0.2">
      <c r="A48"/>
      <c r="B48" s="19"/>
      <c r="C48" s="19"/>
      <c r="D48" s="19"/>
      <c r="E48" s="19"/>
      <c r="F48" s="19"/>
      <c r="G48" s="19"/>
      <c r="H48" s="19"/>
      <c r="I48" s="19"/>
      <c r="J48" s="19"/>
      <c r="K48" s="19"/>
      <c r="L48" s="19"/>
      <c r="M48" s="19"/>
      <c r="N48" s="19"/>
      <c r="O48" s="19"/>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x14ac:dyDescent="0.2">
      <c r="A49"/>
      <c r="B49" s="19"/>
      <c r="C49" s="19"/>
      <c r="D49" s="19"/>
      <c r="E49" s="19"/>
      <c r="F49" s="19"/>
      <c r="G49" s="19"/>
      <c r="H49" s="19"/>
      <c r="I49" s="19"/>
      <c r="J49" s="19"/>
      <c r="K49" s="19"/>
      <c r="L49" s="19"/>
      <c r="M49" s="19"/>
      <c r="N49" s="19"/>
      <c r="O49" s="19"/>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x14ac:dyDescent="0.2">
      <c r="A50"/>
      <c r="B50" s="19"/>
      <c r="C50" s="19"/>
      <c r="D50" s="19"/>
      <c r="E50" s="19"/>
      <c r="F50" s="19"/>
      <c r="G50" s="19"/>
      <c r="H50" s="19"/>
      <c r="I50" s="19"/>
      <c r="J50" s="19"/>
      <c r="K50" s="19"/>
      <c r="L50" s="19"/>
      <c r="M50" s="19"/>
      <c r="N50" s="19"/>
      <c r="O50" s="19"/>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1" x14ac:dyDescent="0.2">
      <c r="A51"/>
      <c r="B51" s="19"/>
      <c r="C51" s="19"/>
      <c r="D51" s="19"/>
      <c r="E51" s="19"/>
      <c r="F51" s="19"/>
      <c r="G51" s="19"/>
      <c r="H51" s="19"/>
      <c r="I51" s="19"/>
      <c r="J51" s="19"/>
      <c r="K51" s="19"/>
      <c r="L51" s="19"/>
      <c r="M51" s="19"/>
      <c r="N51" s="19"/>
      <c r="O51" s="19"/>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1" x14ac:dyDescent="0.2">
      <c r="A52"/>
      <c r="B52" s="19"/>
      <c r="C52" s="19"/>
      <c r="D52" s="19"/>
      <c r="E52" s="19"/>
      <c r="F52" s="19"/>
      <c r="G52" s="19"/>
      <c r="H52" s="19"/>
      <c r="I52" s="19"/>
      <c r="J52" s="19"/>
      <c r="K52" s="19"/>
      <c r="L52" s="19"/>
      <c r="M52" s="19"/>
      <c r="N52" s="19"/>
      <c r="O52" s="19"/>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x14ac:dyDescent="0.2">
      <c r="A53"/>
      <c r="B53" s="19"/>
      <c r="C53" s="19"/>
      <c r="D53" s="19"/>
      <c r="E53" s="19"/>
      <c r="F53" s="19"/>
      <c r="G53" s="19"/>
      <c r="H53" s="19"/>
      <c r="I53" s="19"/>
      <c r="J53" s="19"/>
      <c r="K53" s="19"/>
      <c r="L53" s="19"/>
      <c r="M53" s="19"/>
      <c r="N53" s="19"/>
      <c r="O53" s="19"/>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row>
    <row r="54" spans="1:71" x14ac:dyDescent="0.2">
      <c r="A54"/>
      <c r="B54" s="19"/>
      <c r="C54" s="19"/>
      <c r="D54" s="19"/>
      <c r="E54" s="19"/>
      <c r="F54" s="19"/>
      <c r="G54" s="19"/>
      <c r="H54" s="19"/>
      <c r="I54" s="19"/>
      <c r="J54" s="19"/>
      <c r="K54" s="19"/>
      <c r="L54" s="19"/>
      <c r="M54" s="19"/>
      <c r="N54" s="19"/>
      <c r="O54" s="19"/>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x14ac:dyDescent="0.2">
      <c r="A55"/>
      <c r="B55" s="19"/>
      <c r="C55" s="19"/>
      <c r="D55" s="19"/>
      <c r="E55" s="19"/>
      <c r="F55" s="19"/>
      <c r="G55" s="19"/>
      <c r="H55" s="19"/>
      <c r="I55" s="19"/>
      <c r="J55" s="19"/>
      <c r="K55" s="19"/>
      <c r="L55" s="19"/>
      <c r="M55" s="19"/>
      <c r="N55" s="19"/>
      <c r="O55" s="19"/>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x14ac:dyDescent="0.2">
      <c r="A56"/>
      <c r="B56" s="19"/>
      <c r="C56" s="19"/>
      <c r="D56" s="19"/>
      <c r="E56" s="19"/>
      <c r="F56" s="19"/>
      <c r="G56" s="19"/>
      <c r="H56" s="19"/>
      <c r="I56" s="19"/>
      <c r="J56" s="19"/>
      <c r="K56" s="19"/>
      <c r="L56" s="19"/>
      <c r="M56" s="19"/>
      <c r="N56" s="19"/>
      <c r="O56" s="19"/>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row>
    <row r="57" spans="1:71" x14ac:dyDescent="0.2">
      <c r="A57"/>
      <c r="B57" s="19"/>
      <c r="C57" s="19"/>
      <c r="D57" s="19"/>
      <c r="E57" s="19"/>
      <c r="F57" s="19"/>
      <c r="G57" s="19"/>
      <c r="H57" s="19"/>
      <c r="I57" s="19"/>
      <c r="J57" s="19"/>
      <c r="K57" s="19"/>
      <c r="L57" s="19"/>
      <c r="M57" s="19"/>
      <c r="N57" s="19"/>
      <c r="O57" s="19"/>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row>
    <row r="58" spans="1:71" x14ac:dyDescent="0.2">
      <c r="A58"/>
      <c r="B58" s="19"/>
      <c r="C58" s="19"/>
      <c r="D58" s="19"/>
      <c r="E58" s="19"/>
      <c r="F58" s="19"/>
      <c r="G58" s="19"/>
      <c r="H58" s="19"/>
      <c r="I58" s="19"/>
      <c r="J58" s="19"/>
      <c r="K58" s="19"/>
      <c r="L58" s="19"/>
      <c r="M58" s="19"/>
      <c r="N58" s="19"/>
      <c r="O58" s="19"/>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row>
    <row r="59" spans="1:71" x14ac:dyDescent="0.2">
      <c r="A59"/>
      <c r="B59" s="19"/>
      <c r="C59" s="19"/>
      <c r="D59" s="19"/>
      <c r="E59" s="19"/>
      <c r="F59" s="19"/>
      <c r="G59" s="19"/>
      <c r="H59" s="19"/>
      <c r="I59" s="19"/>
      <c r="J59" s="19"/>
      <c r="K59" s="19"/>
      <c r="L59" s="19"/>
      <c r="M59" s="19"/>
      <c r="N59" s="19"/>
      <c r="O59" s="19"/>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row>
    <row r="60" spans="1:71" x14ac:dyDescent="0.2">
      <c r="A60"/>
      <c r="B60" s="19"/>
      <c r="C60" s="19"/>
      <c r="D60" s="19"/>
      <c r="E60" s="19"/>
      <c r="F60" s="19"/>
      <c r="G60" s="19"/>
      <c r="H60" s="19"/>
      <c r="I60" s="19"/>
      <c r="J60" s="19"/>
      <c r="K60" s="19"/>
      <c r="L60" s="19"/>
      <c r="M60" s="19"/>
      <c r="N60" s="19"/>
      <c r="O60" s="19"/>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row>
    <row r="61" spans="1:71" x14ac:dyDescent="0.2">
      <c r="A61"/>
      <c r="B61" s="19"/>
      <c r="C61" s="19"/>
      <c r="D61" s="19"/>
      <c r="E61" s="19"/>
      <c r="F61" s="19"/>
      <c r="G61" s="19"/>
      <c r="H61" s="19"/>
      <c r="I61" s="19"/>
      <c r="J61" s="19"/>
      <c r="K61" s="19"/>
      <c r="L61" s="19"/>
      <c r="M61" s="19"/>
      <c r="N61" s="19"/>
      <c r="O61" s="19"/>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row>
    <row r="62" spans="1:71" x14ac:dyDescent="0.2">
      <c r="A62"/>
      <c r="B62" s="19"/>
      <c r="C62" s="19"/>
      <c r="D62" s="19"/>
      <c r="E62" s="19"/>
      <c r="F62" s="19"/>
      <c r="G62" s="19"/>
      <c r="H62" s="19"/>
      <c r="I62" s="19"/>
      <c r="J62" s="19"/>
      <c r="K62" s="19"/>
      <c r="L62" s="19"/>
      <c r="M62" s="19"/>
      <c r="N62" s="19"/>
      <c r="O62" s="19"/>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row>
    <row r="63" spans="1:71" x14ac:dyDescent="0.2">
      <c r="A63"/>
      <c r="B63" s="19"/>
      <c r="C63" s="19"/>
      <c r="D63" s="19"/>
      <c r="E63" s="19"/>
      <c r="F63" s="19"/>
      <c r="G63" s="19"/>
      <c r="H63" s="19"/>
      <c r="I63" s="19"/>
      <c r="J63" s="19"/>
      <c r="K63" s="19"/>
      <c r="L63" s="19"/>
      <c r="M63" s="19"/>
      <c r="N63" s="19"/>
      <c r="O63" s="19"/>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row>
    <row r="64" spans="1:71" x14ac:dyDescent="0.2">
      <c r="A64"/>
      <c r="B64" s="19"/>
      <c r="C64" s="19"/>
      <c r="D64" s="19"/>
      <c r="E64" s="19"/>
      <c r="F64" s="19"/>
      <c r="G64" s="19"/>
      <c r="H64" s="19"/>
      <c r="I64" s="19"/>
      <c r="J64" s="19"/>
      <c r="K64" s="19"/>
      <c r="L64" s="19"/>
      <c r="M64" s="19"/>
      <c r="N64" s="19"/>
      <c r="O64" s="19"/>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row>
    <row r="65" spans="1:71" x14ac:dyDescent="0.2">
      <c r="A65"/>
      <c r="B65" s="19"/>
      <c r="C65" s="19"/>
      <c r="D65" s="19"/>
      <c r="E65" s="19"/>
      <c r="F65" s="19"/>
      <c r="G65" s="19"/>
      <c r="H65" s="19"/>
      <c r="I65" s="19"/>
      <c r="J65" s="19"/>
      <c r="K65" s="19"/>
      <c r="L65" s="19"/>
      <c r="M65" s="19"/>
      <c r="N65" s="19"/>
      <c r="O65" s="19"/>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row>
    <row r="66" spans="1:71" x14ac:dyDescent="0.2">
      <c r="A66"/>
      <c r="B66" s="19"/>
      <c r="C66" s="19"/>
      <c r="D66" s="19"/>
      <c r="E66" s="19"/>
      <c r="F66" s="19"/>
      <c r="G66" s="19"/>
      <c r="H66" s="19"/>
      <c r="I66" s="19"/>
      <c r="J66" s="19"/>
      <c r="K66" s="19"/>
      <c r="L66" s="19"/>
      <c r="M66" s="19"/>
      <c r="N66" s="19"/>
      <c r="O66" s="19"/>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row>
    <row r="67" spans="1:71" x14ac:dyDescent="0.2">
      <c r="A67"/>
      <c r="B67" s="19"/>
      <c r="C67" s="19"/>
      <c r="D67" s="19"/>
      <c r="E67" s="19"/>
      <c r="F67" s="19"/>
      <c r="G67" s="19"/>
      <c r="H67" s="19"/>
      <c r="I67" s="19"/>
      <c r="J67" s="19"/>
      <c r="K67" s="19"/>
      <c r="L67" s="19"/>
      <c r="M67" s="19"/>
      <c r="N67" s="19"/>
      <c r="O67" s="19"/>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row>
    <row r="68" spans="1:71" x14ac:dyDescent="0.2">
      <c r="A68"/>
      <c r="B68" s="19"/>
      <c r="C68" s="19"/>
      <c r="D68" s="19"/>
      <c r="E68" s="19"/>
      <c r="F68" s="19"/>
      <c r="G68" s="19"/>
      <c r="H68" s="19"/>
      <c r="I68" s="19"/>
      <c r="J68" s="19"/>
      <c r="K68" s="19"/>
      <c r="L68" s="19"/>
      <c r="M68" s="19"/>
      <c r="N68" s="19"/>
      <c r="O68" s="19"/>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row>
    <row r="69" spans="1:71" x14ac:dyDescent="0.2">
      <c r="A69"/>
      <c r="B69" s="19"/>
      <c r="C69" s="19"/>
      <c r="D69" s="19"/>
      <c r="E69" s="19"/>
      <c r="F69" s="19"/>
      <c r="G69" s="19"/>
      <c r="H69" s="19"/>
      <c r="I69" s="19"/>
      <c r="J69" s="19"/>
      <c r="K69" s="19"/>
      <c r="L69" s="19"/>
      <c r="M69" s="19"/>
      <c r="N69" s="19"/>
      <c r="O69" s="19"/>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row>
    <row r="70" spans="1:71" x14ac:dyDescent="0.2">
      <c r="A70"/>
      <c r="B70" s="19"/>
      <c r="C70" s="19"/>
      <c r="D70" s="19"/>
      <c r="E70" s="19"/>
      <c r="F70" s="19"/>
      <c r="G70" s="19"/>
      <c r="H70" s="19"/>
      <c r="I70" s="19"/>
      <c r="J70" s="19"/>
      <c r="K70" s="19"/>
      <c r="L70" s="19"/>
      <c r="M70" s="19"/>
      <c r="N70" s="19"/>
      <c r="O70" s="19"/>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row>
    <row r="71" spans="1:71" x14ac:dyDescent="0.2">
      <c r="A71"/>
      <c r="B71" s="19"/>
      <c r="C71" s="19"/>
      <c r="D71" s="19"/>
      <c r="E71" s="19"/>
      <c r="F71" s="19"/>
      <c r="G71" s="19"/>
      <c r="H71" s="19"/>
      <c r="I71" s="19"/>
      <c r="J71" s="19"/>
      <c r="K71" s="19"/>
      <c r="L71" s="19"/>
      <c r="M71" s="19"/>
      <c r="N71" s="19"/>
      <c r="O71" s="19"/>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row>
    <row r="72" spans="1:71" x14ac:dyDescent="0.2">
      <c r="A72"/>
      <c r="B72" s="19"/>
      <c r="C72" s="19"/>
      <c r="D72" s="19"/>
      <c r="E72" s="19"/>
      <c r="F72" s="19"/>
      <c r="G72" s="19"/>
      <c r="H72" s="19"/>
      <c r="I72" s="19"/>
      <c r="J72" s="19"/>
      <c r="K72" s="19"/>
      <c r="L72" s="19"/>
      <c r="M72" s="19"/>
      <c r="N72" s="19"/>
      <c r="O72" s="19"/>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row>
    <row r="73" spans="1:71" x14ac:dyDescent="0.2">
      <c r="A73"/>
      <c r="B73" s="19"/>
      <c r="C73" s="19"/>
      <c r="D73" s="19"/>
      <c r="E73" s="19"/>
      <c r="F73" s="19"/>
      <c r="G73" s="19"/>
      <c r="H73" s="19"/>
      <c r="I73" s="19"/>
      <c r="J73" s="19"/>
      <c r="K73" s="19"/>
      <c r="L73" s="19"/>
      <c r="M73" s="19"/>
      <c r="N73" s="19"/>
      <c r="O73" s="19"/>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row>
    <row r="74" spans="1:71" x14ac:dyDescent="0.2">
      <c r="A74"/>
      <c r="B74" s="19"/>
      <c r="C74" s="19"/>
      <c r="D74" s="19"/>
      <c r="E74" s="19"/>
      <c r="F74" s="19"/>
      <c r="G74" s="19"/>
      <c r="H74" s="19"/>
      <c r="I74" s="19"/>
      <c r="J74" s="19"/>
      <c r="K74" s="19"/>
      <c r="L74" s="19"/>
      <c r="M74" s="19"/>
      <c r="N74" s="19"/>
      <c r="O74" s="19"/>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row>
    <row r="75" spans="1:71" x14ac:dyDescent="0.2">
      <c r="A75"/>
      <c r="B75" s="19"/>
      <c r="C75" s="19"/>
      <c r="D75" s="19"/>
      <c r="E75" s="19"/>
      <c r="F75" s="19"/>
      <c r="G75" s="19"/>
      <c r="H75" s="19"/>
      <c r="I75" s="19"/>
      <c r="J75" s="19"/>
      <c r="K75" s="19"/>
      <c r="L75" s="19"/>
      <c r="M75" s="19"/>
      <c r="N75" s="19"/>
      <c r="O75" s="19"/>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row>
    <row r="76" spans="1:71" x14ac:dyDescent="0.2">
      <c r="A76"/>
      <c r="B76" s="19"/>
      <c r="C76" s="19"/>
      <c r="D76" s="19"/>
      <c r="E76" s="19"/>
      <c r="F76" s="19"/>
      <c r="G76" s="19"/>
      <c r="H76" s="19"/>
      <c r="I76" s="19"/>
      <c r="J76" s="19"/>
      <c r="K76" s="19"/>
      <c r="L76" s="19"/>
      <c r="M76" s="19"/>
      <c r="N76" s="19"/>
      <c r="O76" s="19"/>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row>
    <row r="77" spans="1:71" x14ac:dyDescent="0.2">
      <c r="A77"/>
      <c r="B77" s="19"/>
      <c r="C77" s="19"/>
      <c r="D77" s="19"/>
      <c r="E77" s="19"/>
      <c r="F77" s="19"/>
      <c r="G77" s="19"/>
      <c r="H77" s="19"/>
      <c r="I77" s="19"/>
      <c r="J77" s="19"/>
      <c r="K77" s="19"/>
      <c r="L77" s="19"/>
      <c r="M77" s="19"/>
      <c r="N77" s="19"/>
      <c r="O77" s="19"/>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row>
    <row r="78" spans="1:71" x14ac:dyDescent="0.2">
      <c r="A78"/>
      <c r="B78" s="19"/>
      <c r="C78" s="19"/>
      <c r="D78" s="19"/>
      <c r="E78" s="19"/>
      <c r="F78" s="19"/>
      <c r="G78" s="19"/>
      <c r="H78" s="19"/>
      <c r="I78" s="19"/>
      <c r="J78" s="19"/>
      <c r="K78" s="19"/>
      <c r="L78" s="19"/>
      <c r="M78" s="19"/>
      <c r="N78" s="19"/>
      <c r="O78" s="19"/>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row>
    <row r="79" spans="1:71" x14ac:dyDescent="0.2">
      <c r="A79"/>
      <c r="B79" s="19"/>
      <c r="C79" s="19"/>
      <c r="D79" s="19"/>
      <c r="E79" s="19"/>
      <c r="F79" s="19"/>
      <c r="G79" s="19"/>
      <c r="H79" s="19"/>
      <c r="I79" s="19"/>
      <c r="J79" s="19"/>
      <c r="K79" s="19"/>
      <c r="L79" s="19"/>
      <c r="M79" s="19"/>
      <c r="N79" s="19"/>
      <c r="O79" s="19"/>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row>
    <row r="80" spans="1:71" x14ac:dyDescent="0.2">
      <c r="A80"/>
      <c r="B80" s="19"/>
      <c r="C80" s="19"/>
      <c r="D80" s="19"/>
      <c r="E80" s="19"/>
      <c r="F80" s="19"/>
      <c r="G80" s="19"/>
      <c r="H80" s="19"/>
      <c r="I80" s="19"/>
      <c r="J80" s="19"/>
      <c r="K80" s="19"/>
      <c r="L80" s="19"/>
      <c r="M80" s="19"/>
      <c r="N80" s="19"/>
      <c r="O80" s="19"/>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row>
    <row r="81" spans="1:71" x14ac:dyDescent="0.2">
      <c r="A81"/>
      <c r="B81" s="19"/>
      <c r="C81" s="19"/>
      <c r="D81" s="19"/>
      <c r="E81" s="19"/>
      <c r="F81" s="19"/>
      <c r="G81" s="19"/>
      <c r="H81" s="19"/>
      <c r="I81" s="19"/>
      <c r="J81" s="19"/>
      <c r="K81" s="19"/>
      <c r="L81" s="19"/>
      <c r="M81" s="19"/>
      <c r="N81" s="19"/>
      <c r="O81" s="19"/>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row>
    <row r="82" spans="1:71" x14ac:dyDescent="0.2">
      <c r="A82"/>
      <c r="B82" s="19"/>
      <c r="C82" s="19"/>
      <c r="D82" s="19"/>
      <c r="E82" s="19"/>
      <c r="F82" s="19"/>
      <c r="G82" s="19"/>
      <c r="H82" s="19"/>
      <c r="I82" s="19"/>
      <c r="J82" s="19"/>
      <c r="K82" s="19"/>
      <c r="L82" s="19"/>
      <c r="M82" s="19"/>
      <c r="N82" s="19"/>
      <c r="O82" s="19"/>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row>
    <row r="83" spans="1:71" x14ac:dyDescent="0.2">
      <c r="A83"/>
      <c r="B83" s="19"/>
      <c r="C83" s="19"/>
      <c r="D83" s="19"/>
      <c r="E83" s="19"/>
      <c r="F83" s="19"/>
      <c r="G83" s="19"/>
      <c r="H83" s="19"/>
      <c r="I83" s="19"/>
      <c r="J83" s="19"/>
      <c r="K83" s="19"/>
      <c r="L83" s="19"/>
      <c r="M83" s="19"/>
      <c r="N83" s="19"/>
      <c r="O83" s="19"/>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row>
    <row r="84" spans="1:71" x14ac:dyDescent="0.2">
      <c r="A84"/>
      <c r="B84" s="19"/>
      <c r="C84" s="19"/>
      <c r="D84" s="19"/>
      <c r="E84" s="19"/>
      <c r="F84" s="19"/>
      <c r="G84" s="19"/>
      <c r="H84" s="19"/>
      <c r="I84" s="19"/>
      <c r="J84" s="19"/>
      <c r="K84" s="19"/>
      <c r="L84" s="19"/>
      <c r="M84" s="19"/>
      <c r="N84" s="19"/>
      <c r="O84" s="19"/>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row>
    <row r="85" spans="1:71" x14ac:dyDescent="0.2">
      <c r="A85"/>
      <c r="B85" s="19"/>
      <c r="C85" s="19"/>
      <c r="D85" s="19"/>
      <c r="E85" s="19"/>
      <c r="F85" s="19"/>
      <c r="G85" s="19"/>
      <c r="H85" s="19"/>
      <c r="I85" s="19"/>
      <c r="J85" s="19"/>
      <c r="K85" s="19"/>
      <c r="L85" s="19"/>
      <c r="M85" s="19"/>
      <c r="N85" s="19"/>
      <c r="O85" s="19"/>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row>
    <row r="86" spans="1:71" x14ac:dyDescent="0.2">
      <c r="A86"/>
      <c r="B86" s="19"/>
      <c r="C86" s="19"/>
      <c r="D86" s="19"/>
      <c r="E86" s="19"/>
      <c r="F86" s="19"/>
      <c r="G86" s="19"/>
      <c r="H86" s="19"/>
      <c r="I86" s="19"/>
      <c r="J86" s="19"/>
      <c r="K86" s="19"/>
      <c r="L86" s="19"/>
      <c r="M86" s="19"/>
      <c r="N86" s="19"/>
      <c r="O86" s="19"/>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row>
    <row r="87" spans="1:71" x14ac:dyDescent="0.2">
      <c r="A87"/>
      <c r="B87" s="19"/>
      <c r="C87" s="19"/>
      <c r="D87" s="19"/>
      <c r="E87" s="19"/>
      <c r="F87" s="19"/>
      <c r="G87" s="19"/>
      <c r="H87" s="19"/>
      <c r="I87" s="19"/>
      <c r="J87" s="19"/>
      <c r="K87" s="19"/>
      <c r="L87" s="19"/>
      <c r="M87" s="19"/>
      <c r="N87" s="19"/>
      <c r="O87" s="19"/>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row>
    <row r="88" spans="1:71" x14ac:dyDescent="0.2">
      <c r="A88"/>
      <c r="B88" s="19"/>
      <c r="C88" s="19"/>
      <c r="D88" s="19"/>
      <c r="E88" s="19"/>
      <c r="F88" s="19"/>
      <c r="G88" s="19"/>
      <c r="H88" s="19"/>
      <c r="I88" s="19"/>
      <c r="J88" s="19"/>
      <c r="K88" s="19"/>
      <c r="L88" s="19"/>
      <c r="M88" s="19"/>
      <c r="N88" s="19"/>
      <c r="O88" s="19"/>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row>
    <row r="89" spans="1:71" x14ac:dyDescent="0.2">
      <c r="A89"/>
      <c r="B89" s="19"/>
      <c r="C89" s="19"/>
      <c r="D89" s="19"/>
      <c r="E89" s="19"/>
      <c r="F89" s="19"/>
      <c r="G89" s="19"/>
      <c r="H89" s="19"/>
      <c r="I89" s="19"/>
      <c r="J89" s="19"/>
      <c r="K89" s="19"/>
      <c r="L89" s="19"/>
      <c r="M89" s="19"/>
      <c r="N89" s="19"/>
      <c r="O89" s="19"/>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row>
    <row r="90" spans="1:71" x14ac:dyDescent="0.2">
      <c r="A90"/>
      <c r="B90" s="19"/>
      <c r="C90" s="19"/>
      <c r="D90" s="19"/>
      <c r="E90" s="19"/>
      <c r="F90" s="19"/>
      <c r="G90" s="19"/>
      <c r="H90" s="19"/>
      <c r="I90" s="19"/>
      <c r="J90" s="19"/>
      <c r="K90" s="19"/>
      <c r="L90" s="19"/>
      <c r="M90" s="19"/>
      <c r="N90" s="19"/>
      <c r="O90" s="19"/>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row>
    <row r="91" spans="1:71" x14ac:dyDescent="0.2">
      <c r="A91"/>
      <c r="B91" s="19"/>
      <c r="C91" s="19"/>
      <c r="D91" s="19"/>
      <c r="E91" s="19"/>
      <c r="F91" s="19"/>
      <c r="G91" s="19"/>
      <c r="H91" s="19"/>
      <c r="I91" s="19"/>
      <c r="J91" s="19"/>
      <c r="K91" s="19"/>
      <c r="L91" s="19"/>
      <c r="M91" s="19"/>
      <c r="N91" s="19"/>
      <c r="O91" s="19"/>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row>
    <row r="92" spans="1:71" x14ac:dyDescent="0.2">
      <c r="A92"/>
      <c r="B92" s="19"/>
      <c r="C92" s="19"/>
      <c r="D92" s="19"/>
      <c r="E92" s="19"/>
      <c r="F92" s="19"/>
      <c r="G92" s="19"/>
      <c r="H92" s="19"/>
      <c r="I92" s="19"/>
      <c r="J92" s="19"/>
      <c r="K92" s="19"/>
      <c r="L92" s="19"/>
      <c r="M92" s="19"/>
      <c r="N92" s="19"/>
      <c r="O92" s="19"/>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row>
    <row r="93" spans="1:71" x14ac:dyDescent="0.2">
      <c r="A93"/>
      <c r="B93" s="19"/>
      <c r="C93" s="19"/>
      <c r="D93" s="19"/>
      <c r="E93" s="19"/>
      <c r="F93" s="19"/>
      <c r="G93" s="19"/>
      <c r="H93" s="19"/>
      <c r="I93" s="19"/>
      <c r="J93" s="19"/>
      <c r="K93" s="19"/>
      <c r="L93" s="19"/>
      <c r="M93" s="19"/>
      <c r="N93" s="19"/>
      <c r="O93" s="19"/>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row>
    <row r="94" spans="1:71" x14ac:dyDescent="0.2">
      <c r="A94"/>
      <c r="B94" s="19"/>
      <c r="C94" s="19"/>
      <c r="D94" s="19"/>
      <c r="E94" s="19"/>
      <c r="F94" s="19"/>
      <c r="G94" s="19"/>
      <c r="H94" s="19"/>
      <c r="I94" s="19"/>
      <c r="J94" s="19"/>
      <c r="K94" s="19"/>
      <c r="L94" s="19"/>
      <c r="M94" s="19"/>
      <c r="N94" s="19"/>
      <c r="O94" s="19"/>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row>
    <row r="95" spans="1:71" x14ac:dyDescent="0.2">
      <c r="A95"/>
      <c r="B95" s="19"/>
      <c r="C95" s="19"/>
      <c r="D95" s="19"/>
      <c r="E95" s="19"/>
      <c r="F95" s="19"/>
      <c r="G95" s="19"/>
      <c r="H95" s="19"/>
      <c r="I95" s="19"/>
      <c r="J95" s="19"/>
      <c r="K95" s="19"/>
      <c r="L95" s="19"/>
      <c r="M95" s="19"/>
      <c r="N95" s="19"/>
      <c r="O95" s="19"/>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row>
    <row r="96" spans="1:71" x14ac:dyDescent="0.2">
      <c r="A96"/>
      <c r="B96" s="19"/>
      <c r="C96" s="19"/>
      <c r="D96" s="19"/>
      <c r="E96" s="19"/>
      <c r="F96" s="19"/>
      <c r="G96" s="19"/>
      <c r="H96" s="19"/>
      <c r="I96" s="19"/>
      <c r="J96" s="19"/>
      <c r="K96" s="19"/>
      <c r="L96" s="19"/>
      <c r="M96" s="19"/>
      <c r="N96" s="19"/>
      <c r="O96" s="19"/>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row>
    <row r="97" spans="1:71" x14ac:dyDescent="0.2">
      <c r="A97"/>
      <c r="B97" s="19"/>
      <c r="C97" s="19"/>
      <c r="D97" s="19"/>
      <c r="E97" s="19"/>
      <c r="F97" s="19"/>
      <c r="G97" s="19"/>
      <c r="H97" s="19"/>
      <c r="I97" s="19"/>
      <c r="J97" s="19"/>
      <c r="K97" s="19"/>
      <c r="L97" s="19"/>
      <c r="M97" s="19"/>
      <c r="N97" s="19"/>
      <c r="O97" s="19"/>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row>
    <row r="98" spans="1:71" x14ac:dyDescent="0.2">
      <c r="A98"/>
      <c r="B98" s="19"/>
      <c r="C98" s="19"/>
      <c r="D98" s="19"/>
      <c r="E98" s="19"/>
      <c r="F98" s="19"/>
      <c r="G98" s="19"/>
      <c r="H98" s="19"/>
      <c r="I98" s="19"/>
      <c r="J98" s="19"/>
      <c r="K98" s="19"/>
      <c r="L98" s="19"/>
      <c r="M98" s="19"/>
      <c r="N98" s="19"/>
      <c r="O98" s="19"/>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row>
    <row r="99" spans="1:71" x14ac:dyDescent="0.2">
      <c r="A99"/>
      <c r="B99" s="19"/>
      <c r="C99" s="19"/>
      <c r="D99" s="19"/>
      <c r="E99" s="19"/>
      <c r="F99" s="19"/>
      <c r="G99" s="19"/>
      <c r="H99" s="19"/>
      <c r="I99" s="19"/>
      <c r="J99" s="19"/>
      <c r="K99" s="19"/>
      <c r="L99" s="19"/>
      <c r="M99" s="19"/>
      <c r="N99" s="19"/>
      <c r="O99" s="19"/>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row>
    <row r="100" spans="1:71" x14ac:dyDescent="0.2">
      <c r="A100"/>
      <c r="B100" s="19"/>
      <c r="C100" s="19"/>
      <c r="D100" s="19"/>
      <c r="E100" s="19"/>
      <c r="F100" s="19"/>
      <c r="G100" s="19"/>
      <c r="H100" s="19"/>
      <c r="I100" s="19"/>
      <c r="J100" s="19"/>
      <c r="K100" s="19"/>
      <c r="L100" s="19"/>
      <c r="M100" s="19"/>
      <c r="N100" s="19"/>
      <c r="O100" s="19"/>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row>
    <row r="101" spans="1:71" x14ac:dyDescent="0.2">
      <c r="A101"/>
      <c r="B101" s="19"/>
      <c r="C101" s="19"/>
      <c r="D101" s="19"/>
      <c r="E101" s="19"/>
      <c r="F101" s="19"/>
      <c r="G101" s="19"/>
      <c r="H101" s="19"/>
      <c r="I101" s="19"/>
      <c r="J101" s="19"/>
      <c r="K101" s="19"/>
      <c r="L101" s="19"/>
      <c r="M101" s="19"/>
      <c r="N101" s="19"/>
      <c r="O101" s="19"/>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row>
    <row r="102" spans="1:71" x14ac:dyDescent="0.2">
      <c r="A102"/>
      <c r="B102" s="19"/>
      <c r="C102" s="19"/>
      <c r="D102" s="19"/>
      <c r="E102" s="19"/>
      <c r="F102" s="19"/>
      <c r="G102" s="19"/>
      <c r="H102" s="19"/>
      <c r="I102" s="19"/>
      <c r="J102" s="19"/>
      <c r="K102" s="19"/>
      <c r="L102" s="19"/>
      <c r="M102" s="19"/>
      <c r="N102" s="19"/>
      <c r="O102" s="19"/>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row>
    <row r="103" spans="1:71" x14ac:dyDescent="0.2">
      <c r="A103"/>
      <c r="B103" s="19"/>
      <c r="C103" s="19"/>
      <c r="D103" s="19"/>
      <c r="E103" s="19"/>
      <c r="F103" s="19"/>
      <c r="G103" s="19"/>
      <c r="H103" s="19"/>
      <c r="I103" s="19"/>
      <c r="J103" s="19"/>
      <c r="K103" s="19"/>
      <c r="L103" s="19"/>
      <c r="M103" s="19"/>
      <c r="N103" s="19"/>
      <c r="O103" s="19"/>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row>
    <row r="104" spans="1:71" x14ac:dyDescent="0.2">
      <c r="A104"/>
      <c r="B104" s="19"/>
      <c r="C104" s="19"/>
      <c r="D104" s="19"/>
      <c r="E104" s="19"/>
      <c r="F104" s="19"/>
      <c r="G104" s="19"/>
      <c r="H104" s="19"/>
      <c r="I104" s="19"/>
      <c r="J104" s="19"/>
      <c r="K104" s="19"/>
      <c r="L104" s="19"/>
      <c r="M104" s="19"/>
      <c r="N104" s="19"/>
      <c r="O104" s="19"/>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row>
    <row r="105" spans="1:71" x14ac:dyDescent="0.2">
      <c r="A105"/>
      <c r="B105" s="19"/>
      <c r="C105" s="19"/>
      <c r="D105" s="19"/>
      <c r="E105" s="19"/>
      <c r="F105" s="19"/>
      <c r="G105" s="19"/>
      <c r="H105" s="19"/>
      <c r="I105" s="19"/>
      <c r="J105" s="19"/>
      <c r="K105" s="19"/>
      <c r="L105" s="19"/>
      <c r="M105" s="19"/>
      <c r="N105" s="19"/>
      <c r="O105" s="19"/>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row>
    <row r="106" spans="1:71" x14ac:dyDescent="0.2">
      <c r="A106"/>
      <c r="B106" s="19"/>
      <c r="C106" s="19"/>
      <c r="D106" s="19"/>
      <c r="E106" s="19"/>
      <c r="F106" s="19"/>
      <c r="G106" s="19"/>
      <c r="H106" s="19"/>
      <c r="I106" s="19"/>
      <c r="J106" s="19"/>
      <c r="K106" s="19"/>
      <c r="L106" s="19"/>
      <c r="M106" s="19"/>
      <c r="N106" s="19"/>
      <c r="O106" s="19"/>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row>
    <row r="107" spans="1:71" x14ac:dyDescent="0.2">
      <c r="A107"/>
      <c r="B107" s="19"/>
      <c r="C107" s="19"/>
      <c r="D107" s="19"/>
      <c r="E107" s="19"/>
      <c r="F107" s="19"/>
      <c r="G107" s="19"/>
      <c r="H107" s="19"/>
      <c r="I107" s="19"/>
      <c r="J107" s="19"/>
      <c r="K107" s="19"/>
      <c r="L107" s="19"/>
      <c r="M107" s="19"/>
      <c r="N107" s="19"/>
      <c r="O107" s="19"/>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row>
    <row r="108" spans="1:71" x14ac:dyDescent="0.2">
      <c r="A108"/>
      <c r="B108" s="19"/>
      <c r="C108" s="19"/>
      <c r="D108" s="19"/>
      <c r="E108" s="19"/>
      <c r="F108" s="19"/>
      <c r="G108" s="19"/>
      <c r="H108" s="19"/>
      <c r="I108" s="19"/>
      <c r="J108" s="19"/>
      <c r="K108" s="19"/>
      <c r="L108" s="19"/>
      <c r="M108" s="19"/>
      <c r="N108" s="19"/>
      <c r="O108" s="19"/>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row>
    <row r="109" spans="1:71" x14ac:dyDescent="0.2">
      <c r="A109"/>
      <c r="B109" s="19"/>
      <c r="C109" s="19"/>
      <c r="D109" s="19"/>
      <c r="E109" s="19"/>
      <c r="F109" s="19"/>
      <c r="G109" s="19"/>
      <c r="H109" s="19"/>
      <c r="I109" s="19"/>
      <c r="J109" s="19"/>
      <c r="K109" s="19"/>
      <c r="L109" s="19"/>
      <c r="M109" s="19"/>
      <c r="N109" s="19"/>
      <c r="O109" s="19"/>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row>
    <row r="110" spans="1:71" x14ac:dyDescent="0.2">
      <c r="A110"/>
      <c r="B110" s="19"/>
      <c r="C110" s="19"/>
      <c r="D110" s="19"/>
      <c r="E110" s="19"/>
      <c r="F110" s="19"/>
      <c r="G110" s="19"/>
      <c r="H110" s="19"/>
      <c r="I110" s="19"/>
      <c r="J110" s="19"/>
      <c r="K110" s="19"/>
      <c r="L110" s="19"/>
      <c r="M110" s="19"/>
      <c r="N110" s="19"/>
      <c r="O110" s="19"/>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row>
    <row r="111" spans="1:71" x14ac:dyDescent="0.2">
      <c r="A111"/>
      <c r="B111" s="19"/>
      <c r="C111" s="19"/>
      <c r="D111" s="19"/>
      <c r="E111" s="19"/>
      <c r="F111" s="19"/>
      <c r="G111" s="19"/>
      <c r="H111" s="19"/>
      <c r="I111" s="19"/>
      <c r="J111" s="19"/>
      <c r="K111" s="19"/>
      <c r="L111" s="19"/>
      <c r="M111" s="19"/>
      <c r="N111" s="19"/>
      <c r="O111" s="19"/>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row>
    <row r="112" spans="1:71" x14ac:dyDescent="0.2">
      <c r="A112"/>
      <c r="B112" s="19"/>
      <c r="C112" s="19"/>
      <c r="D112" s="19"/>
      <c r="E112" s="19"/>
      <c r="F112" s="19"/>
      <c r="G112" s="19"/>
      <c r="H112" s="19"/>
      <c r="I112" s="19"/>
      <c r="J112" s="19"/>
      <c r="K112" s="19"/>
      <c r="L112" s="19"/>
      <c r="M112" s="19"/>
      <c r="N112" s="19"/>
      <c r="O112" s="19"/>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row>
    <row r="113" spans="1:71" x14ac:dyDescent="0.2">
      <c r="A113"/>
      <c r="B113" s="19"/>
      <c r="C113" s="19"/>
      <c r="D113" s="19"/>
      <c r="E113" s="19"/>
      <c r="F113" s="19"/>
      <c r="G113" s="19"/>
      <c r="H113" s="19"/>
      <c r="I113" s="19"/>
      <c r="J113" s="19"/>
      <c r="K113" s="19"/>
      <c r="L113" s="19"/>
      <c r="M113" s="19"/>
      <c r="N113" s="19"/>
      <c r="O113" s="19"/>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row>
    <row r="114" spans="1:71" x14ac:dyDescent="0.2">
      <c r="A114"/>
      <c r="B114" s="19"/>
      <c r="C114" s="19"/>
      <c r="D114" s="19"/>
      <c r="E114" s="19"/>
      <c r="F114" s="19"/>
      <c r="G114" s="19"/>
      <c r="H114" s="19"/>
      <c r="I114" s="19"/>
      <c r="J114" s="19"/>
      <c r="K114" s="19"/>
      <c r="L114" s="19"/>
      <c r="M114" s="19"/>
      <c r="N114" s="19"/>
      <c r="O114" s="19"/>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row>
    <row r="115" spans="1:71" x14ac:dyDescent="0.2">
      <c r="A115"/>
      <c r="B115" s="19"/>
      <c r="C115" s="19"/>
      <c r="D115" s="19"/>
      <c r="E115" s="19"/>
      <c r="F115" s="19"/>
      <c r="G115" s="19"/>
      <c r="H115" s="19"/>
      <c r="I115" s="19"/>
      <c r="J115" s="19"/>
      <c r="K115" s="19"/>
      <c r="L115" s="19"/>
      <c r="M115" s="19"/>
      <c r="N115" s="19"/>
      <c r="O115" s="19"/>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row>
    <row r="116" spans="1:71" x14ac:dyDescent="0.2">
      <c r="A116"/>
      <c r="B116" s="19"/>
      <c r="C116" s="19"/>
      <c r="D116" s="19"/>
      <c r="E116" s="19"/>
      <c r="F116" s="19"/>
      <c r="G116" s="19"/>
      <c r="H116" s="19"/>
      <c r="I116" s="19"/>
      <c r="J116" s="19"/>
      <c r="K116" s="19"/>
      <c r="L116" s="19"/>
      <c r="M116" s="19"/>
      <c r="N116" s="19"/>
      <c r="O116" s="19"/>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row>
    <row r="117" spans="1:71" x14ac:dyDescent="0.2">
      <c r="A117"/>
      <c r="B117" s="19"/>
      <c r="C117" s="19"/>
      <c r="D117" s="19"/>
      <c r="E117" s="19"/>
      <c r="F117" s="19"/>
      <c r="G117" s="19"/>
      <c r="H117" s="19"/>
      <c r="I117" s="19"/>
      <c r="J117" s="19"/>
      <c r="K117" s="19"/>
      <c r="L117" s="19"/>
      <c r="M117" s="19"/>
      <c r="N117" s="19"/>
      <c r="O117" s="19"/>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row>
    <row r="118" spans="1:71" x14ac:dyDescent="0.2">
      <c r="A118"/>
      <c r="B118" s="19"/>
      <c r="C118" s="19"/>
      <c r="D118" s="19"/>
      <c r="E118" s="19"/>
      <c r="F118" s="19"/>
      <c r="G118" s="19"/>
      <c r="H118" s="19"/>
      <c r="I118" s="19"/>
      <c r="J118" s="19"/>
      <c r="K118" s="19"/>
      <c r="L118" s="19"/>
      <c r="M118" s="19"/>
      <c r="N118" s="19"/>
      <c r="O118" s="19"/>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row>
    <row r="119" spans="1:71" x14ac:dyDescent="0.2">
      <c r="A119"/>
      <c r="B119" s="19"/>
      <c r="C119" s="19"/>
      <c r="D119" s="19"/>
      <c r="E119" s="19"/>
      <c r="F119" s="19"/>
      <c r="G119" s="19"/>
      <c r="H119" s="19"/>
      <c r="I119" s="19"/>
      <c r="J119" s="19"/>
      <c r="K119" s="19"/>
      <c r="L119" s="19"/>
      <c r="M119" s="19"/>
      <c r="N119" s="19"/>
      <c r="O119" s="19"/>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row>
    <row r="120" spans="1:71" x14ac:dyDescent="0.2">
      <c r="A120"/>
      <c r="B120" s="19"/>
      <c r="C120" s="19"/>
      <c r="D120" s="19"/>
      <c r="E120" s="19"/>
      <c r="F120" s="19"/>
      <c r="G120" s="19"/>
      <c r="H120" s="19"/>
      <c r="I120" s="19"/>
      <c r="J120" s="19"/>
      <c r="K120" s="19"/>
      <c r="L120" s="19"/>
      <c r="M120" s="19"/>
      <c r="N120" s="19"/>
      <c r="O120" s="19"/>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row>
    <row r="121" spans="1:71" x14ac:dyDescent="0.2">
      <c r="A121"/>
      <c r="B121" s="19"/>
      <c r="C121" s="19"/>
      <c r="D121" s="19"/>
      <c r="E121" s="19"/>
      <c r="F121" s="19"/>
      <c r="G121" s="19"/>
      <c r="H121" s="19"/>
      <c r="I121" s="19"/>
      <c r="J121" s="19"/>
      <c r="K121" s="19"/>
      <c r="L121" s="19"/>
      <c r="M121" s="19"/>
      <c r="N121" s="19"/>
      <c r="O121" s="19"/>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row>
    <row r="122" spans="1:71" x14ac:dyDescent="0.2">
      <c r="A122"/>
      <c r="B122" s="19"/>
      <c r="C122" s="19"/>
      <c r="D122" s="19"/>
      <c r="E122" s="19"/>
      <c r="F122" s="19"/>
      <c r="G122" s="19"/>
      <c r="H122" s="19"/>
      <c r="I122" s="19"/>
      <c r="J122" s="19"/>
      <c r="K122" s="19"/>
      <c r="L122" s="19"/>
      <c r="M122" s="19"/>
      <c r="N122" s="19"/>
      <c r="O122" s="19"/>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row>
    <row r="123" spans="1:71" x14ac:dyDescent="0.2">
      <c r="A123"/>
      <c r="B123" s="19"/>
      <c r="C123" s="19"/>
      <c r="D123" s="19"/>
      <c r="E123" s="19"/>
      <c r="F123" s="19"/>
      <c r="G123" s="19"/>
      <c r="H123" s="19"/>
      <c r="I123" s="19"/>
      <c r="J123" s="19"/>
      <c r="K123" s="19"/>
      <c r="L123" s="19"/>
      <c r="M123" s="19"/>
      <c r="N123" s="19"/>
      <c r="O123" s="19"/>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row>
    <row r="124" spans="1:71" x14ac:dyDescent="0.2">
      <c r="A124"/>
      <c r="B124" s="19"/>
      <c r="C124" s="19"/>
      <c r="D124" s="19"/>
      <c r="E124" s="19"/>
      <c r="F124" s="19"/>
      <c r="G124" s="19"/>
      <c r="H124" s="19"/>
      <c r="I124" s="19"/>
      <c r="J124" s="19"/>
      <c r="K124" s="19"/>
      <c r="L124" s="19"/>
      <c r="M124" s="19"/>
      <c r="N124" s="19"/>
      <c r="O124" s="19"/>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row>
    <row r="125" spans="1:71" x14ac:dyDescent="0.2">
      <c r="A125"/>
      <c r="B125" s="19"/>
      <c r="C125" s="19"/>
      <c r="D125" s="19"/>
      <c r="E125" s="19"/>
      <c r="F125" s="19"/>
      <c r="G125" s="19"/>
      <c r="H125" s="19"/>
      <c r="I125" s="19"/>
      <c r="J125" s="19"/>
      <c r="K125" s="19"/>
      <c r="L125" s="19"/>
      <c r="M125" s="19"/>
      <c r="N125" s="19"/>
      <c r="O125" s="19"/>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row>
    <row r="126" spans="1:71" x14ac:dyDescent="0.2">
      <c r="A126"/>
      <c r="B126" s="19"/>
      <c r="C126" s="19"/>
      <c r="D126" s="19"/>
      <c r="E126" s="19"/>
      <c r="F126" s="19"/>
      <c r="G126" s="19"/>
      <c r="H126" s="19"/>
      <c r="I126" s="19"/>
      <c r="J126" s="19"/>
      <c r="K126" s="19"/>
      <c r="L126" s="19"/>
      <c r="M126" s="19"/>
      <c r="N126" s="19"/>
      <c r="O126" s="19"/>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row>
    <row r="127" spans="1:71" x14ac:dyDescent="0.2">
      <c r="A127"/>
      <c r="B127" s="19"/>
      <c r="C127" s="19"/>
      <c r="D127" s="19"/>
      <c r="E127" s="19"/>
      <c r="F127" s="19"/>
      <c r="G127" s="19"/>
      <c r="H127" s="19"/>
      <c r="I127" s="19"/>
      <c r="J127" s="19"/>
      <c r="K127" s="19"/>
      <c r="L127" s="19"/>
      <c r="M127" s="19"/>
      <c r="N127" s="19"/>
      <c r="O127" s="19"/>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row>
    <row r="128" spans="1:71" x14ac:dyDescent="0.2">
      <c r="A128"/>
      <c r="B128" s="19"/>
      <c r="C128" s="19"/>
      <c r="D128" s="19"/>
      <c r="E128" s="19"/>
      <c r="F128" s="19"/>
      <c r="G128" s="19"/>
      <c r="H128" s="19"/>
      <c r="I128" s="19"/>
      <c r="J128" s="19"/>
      <c r="K128" s="19"/>
      <c r="L128" s="19"/>
      <c r="M128" s="19"/>
      <c r="N128" s="19"/>
      <c r="O128" s="19"/>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row>
    <row r="129" spans="1:71" x14ac:dyDescent="0.2">
      <c r="A129"/>
      <c r="B129" s="19"/>
      <c r="C129" s="19"/>
      <c r="D129" s="19"/>
      <c r="E129" s="19"/>
      <c r="F129" s="19"/>
      <c r="G129" s="19"/>
      <c r="H129" s="19"/>
      <c r="I129" s="19"/>
      <c r="J129" s="19"/>
      <c r="K129" s="19"/>
      <c r="L129" s="19"/>
      <c r="M129" s="19"/>
      <c r="N129" s="19"/>
      <c r="O129" s="19"/>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row>
    <row r="130" spans="1:71" x14ac:dyDescent="0.2">
      <c r="A130"/>
      <c r="B130" s="19"/>
      <c r="C130" s="19"/>
      <c r="D130" s="19"/>
      <c r="E130" s="19"/>
      <c r="F130" s="19"/>
      <c r="G130" s="19"/>
      <c r="H130" s="19"/>
      <c r="I130" s="19"/>
      <c r="J130" s="19"/>
      <c r="K130" s="19"/>
      <c r="L130" s="19"/>
      <c r="M130" s="19"/>
      <c r="N130" s="19"/>
      <c r="O130" s="19"/>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row>
    <row r="131" spans="1:71" x14ac:dyDescent="0.2">
      <c r="A131"/>
      <c r="B131" s="19"/>
      <c r="C131" s="19"/>
      <c r="D131" s="19"/>
      <c r="E131" s="19"/>
      <c r="F131" s="19"/>
      <c r="G131" s="19"/>
      <c r="H131" s="19"/>
      <c r="I131" s="19"/>
      <c r="J131" s="19"/>
      <c r="K131" s="19"/>
      <c r="L131" s="19"/>
      <c r="M131" s="19"/>
      <c r="N131" s="19"/>
      <c r="O131" s="19"/>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row>
    <row r="132" spans="1:71" x14ac:dyDescent="0.2">
      <c r="A132"/>
      <c r="B132" s="19"/>
      <c r="C132" s="19"/>
      <c r="D132" s="19"/>
      <c r="E132" s="19"/>
      <c r="F132" s="19"/>
      <c r="G132" s="19"/>
      <c r="H132" s="19"/>
      <c r="I132" s="19"/>
      <c r="J132" s="19"/>
      <c r="K132" s="19"/>
      <c r="L132" s="19"/>
      <c r="M132" s="19"/>
      <c r="N132" s="19"/>
      <c r="O132" s="19"/>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row>
    <row r="133" spans="1:71" x14ac:dyDescent="0.2">
      <c r="A133"/>
      <c r="B133" s="19"/>
      <c r="C133" s="19"/>
      <c r="D133" s="19"/>
      <c r="E133" s="19"/>
      <c r="F133" s="19"/>
      <c r="G133" s="19"/>
      <c r="H133" s="19"/>
      <c r="I133" s="19"/>
      <c r="J133" s="19"/>
      <c r="K133" s="19"/>
      <c r="L133" s="19"/>
      <c r="M133" s="19"/>
      <c r="N133" s="19"/>
      <c r="O133" s="19"/>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row>
    <row r="134" spans="1:71" x14ac:dyDescent="0.2">
      <c r="A134"/>
      <c r="B134" s="19"/>
      <c r="C134" s="19"/>
      <c r="D134" s="19"/>
      <c r="E134" s="19"/>
      <c r="F134" s="19"/>
      <c r="G134" s="19"/>
      <c r="H134" s="19"/>
      <c r="I134" s="19"/>
      <c r="J134" s="19"/>
      <c r="K134" s="19"/>
      <c r="L134" s="19"/>
      <c r="M134" s="19"/>
      <c r="N134" s="19"/>
      <c r="O134" s="19"/>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row>
    <row r="135" spans="1:71" x14ac:dyDescent="0.2">
      <c r="A135"/>
      <c r="B135" s="19"/>
      <c r="C135" s="19"/>
      <c r="D135" s="19"/>
      <c r="E135" s="19"/>
      <c r="F135" s="19"/>
      <c r="G135" s="19"/>
      <c r="H135" s="19"/>
      <c r="I135" s="19"/>
      <c r="J135" s="19"/>
      <c r="K135" s="19"/>
      <c r="L135" s="19"/>
      <c r="M135" s="19"/>
      <c r="N135" s="19"/>
      <c r="O135" s="19"/>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row>
    <row r="136" spans="1:71" x14ac:dyDescent="0.2">
      <c r="A136"/>
      <c r="B136" s="19"/>
      <c r="C136" s="19"/>
      <c r="D136" s="19"/>
      <c r="E136" s="19"/>
      <c r="F136" s="19"/>
      <c r="G136" s="19"/>
      <c r="H136" s="19"/>
      <c r="I136" s="19"/>
      <c r="J136" s="19"/>
      <c r="K136" s="19"/>
      <c r="L136" s="19"/>
      <c r="M136" s="19"/>
      <c r="N136" s="19"/>
      <c r="O136" s="19"/>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row>
    <row r="137" spans="1:71" x14ac:dyDescent="0.2">
      <c r="A137"/>
      <c r="B137" s="19"/>
      <c r="C137" s="19"/>
      <c r="D137" s="19"/>
      <c r="E137" s="19"/>
      <c r="F137" s="19"/>
      <c r="G137" s="19"/>
      <c r="H137" s="19"/>
      <c r="I137" s="19"/>
      <c r="J137" s="19"/>
      <c r="K137" s="19"/>
      <c r="L137" s="19"/>
      <c r="M137" s="19"/>
      <c r="N137" s="19"/>
      <c r="O137" s="19"/>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row>
    <row r="138" spans="1:71" x14ac:dyDescent="0.2">
      <c r="A138"/>
      <c r="B138" s="19"/>
      <c r="C138" s="19"/>
      <c r="D138" s="19"/>
      <c r="E138" s="19"/>
      <c r="F138" s="19"/>
      <c r="G138" s="19"/>
      <c r="H138" s="19"/>
      <c r="I138" s="19"/>
      <c r="J138" s="19"/>
      <c r="K138" s="19"/>
      <c r="L138" s="19"/>
      <c r="M138" s="19"/>
      <c r="N138" s="19"/>
      <c r="O138" s="19"/>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row>
    <row r="139" spans="1:71" x14ac:dyDescent="0.2">
      <c r="A139"/>
      <c r="B139" s="19"/>
      <c r="C139" s="19"/>
      <c r="D139" s="19"/>
      <c r="E139" s="19"/>
      <c r="F139" s="19"/>
      <c r="G139" s="19"/>
      <c r="H139" s="19"/>
      <c r="I139" s="19"/>
      <c r="J139" s="19"/>
      <c r="K139" s="19"/>
      <c r="L139" s="19"/>
      <c r="M139" s="19"/>
      <c r="N139" s="19"/>
      <c r="O139" s="19"/>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row>
    <row r="140" spans="1:71" x14ac:dyDescent="0.2">
      <c r="A140"/>
      <c r="B140" s="19"/>
      <c r="C140" s="19"/>
      <c r="D140" s="19"/>
      <c r="E140" s="19"/>
      <c r="F140" s="19"/>
      <c r="G140" s="19"/>
      <c r="H140" s="19"/>
      <c r="I140" s="19"/>
      <c r="J140" s="19"/>
      <c r="K140" s="19"/>
      <c r="L140" s="19"/>
      <c r="M140" s="19"/>
      <c r="N140" s="19"/>
      <c r="O140" s="19"/>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row>
    <row r="141" spans="1:71" x14ac:dyDescent="0.2">
      <c r="A141"/>
      <c r="B141" s="19"/>
      <c r="C141" s="19"/>
      <c r="D141" s="19"/>
      <c r="E141" s="19"/>
      <c r="F141" s="19"/>
      <c r="G141" s="19"/>
      <c r="H141" s="19"/>
      <c r="I141" s="19"/>
      <c r="J141" s="19"/>
      <c r="K141" s="19"/>
      <c r="L141" s="19"/>
      <c r="M141" s="19"/>
      <c r="N141" s="19"/>
      <c r="O141" s="19"/>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row>
    <row r="142" spans="1:71" x14ac:dyDescent="0.2">
      <c r="A142"/>
      <c r="B142" s="19"/>
      <c r="C142" s="19"/>
      <c r="D142" s="19"/>
      <c r="E142" s="19"/>
      <c r="F142" s="19"/>
      <c r="G142" s="19"/>
      <c r="H142" s="19"/>
      <c r="I142" s="19"/>
      <c r="J142" s="19"/>
      <c r="K142" s="19"/>
      <c r="L142" s="19"/>
      <c r="M142" s="19"/>
      <c r="N142" s="19"/>
      <c r="O142" s="19"/>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row>
    <row r="143" spans="1:71" x14ac:dyDescent="0.2">
      <c r="A143"/>
      <c r="B143" s="19"/>
      <c r="C143" s="19"/>
      <c r="D143" s="19"/>
      <c r="E143" s="19"/>
      <c r="F143" s="19"/>
      <c r="G143" s="19"/>
      <c r="H143" s="19"/>
      <c r="I143" s="19"/>
      <c r="J143" s="19"/>
      <c r="K143" s="19"/>
      <c r="L143" s="19"/>
      <c r="M143" s="19"/>
      <c r="N143" s="19"/>
      <c r="O143" s="19"/>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row>
    <row r="144" spans="1:71" x14ac:dyDescent="0.2">
      <c r="A144"/>
      <c r="B144" s="19"/>
      <c r="C144" s="19"/>
      <c r="D144" s="19"/>
      <c r="E144" s="19"/>
      <c r="F144" s="19"/>
      <c r="G144" s="19"/>
      <c r="H144" s="19"/>
      <c r="I144" s="19"/>
      <c r="J144" s="19"/>
      <c r="K144" s="19"/>
      <c r="L144" s="19"/>
      <c r="M144" s="19"/>
      <c r="N144" s="19"/>
      <c r="O144" s="19"/>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row>
    <row r="145" spans="1:71" x14ac:dyDescent="0.2">
      <c r="A145"/>
      <c r="B145" s="19"/>
      <c r="C145" s="19"/>
      <c r="D145" s="19"/>
      <c r="E145" s="19"/>
      <c r="F145" s="19"/>
      <c r="G145" s="19"/>
      <c r="H145" s="19"/>
      <c r="I145" s="19"/>
      <c r="J145" s="19"/>
      <c r="K145" s="19"/>
      <c r="L145" s="19"/>
      <c r="M145" s="19"/>
      <c r="N145" s="19"/>
      <c r="O145" s="19"/>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row>
    <row r="146" spans="1:71" x14ac:dyDescent="0.2">
      <c r="A146"/>
      <c r="B146" s="19"/>
      <c r="C146" s="19"/>
      <c r="D146" s="19"/>
      <c r="E146" s="19"/>
      <c r="F146" s="19"/>
      <c r="G146" s="19"/>
      <c r="H146" s="19"/>
      <c r="I146" s="19"/>
      <c r="J146" s="19"/>
      <c r="K146" s="19"/>
      <c r="L146" s="19"/>
      <c r="M146" s="19"/>
      <c r="N146" s="19"/>
      <c r="O146" s="19"/>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row>
    <row r="147" spans="1:71" x14ac:dyDescent="0.2">
      <c r="A147"/>
      <c r="B147" s="19"/>
      <c r="C147" s="19"/>
      <c r="D147" s="19"/>
      <c r="E147" s="19"/>
      <c r="F147" s="19"/>
      <c r="G147" s="19"/>
      <c r="H147" s="19"/>
      <c r="I147" s="19"/>
      <c r="J147" s="19"/>
      <c r="K147" s="19"/>
      <c r="L147" s="19"/>
      <c r="M147" s="19"/>
      <c r="N147" s="19"/>
      <c r="O147" s="19"/>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row>
    <row r="148" spans="1:71" x14ac:dyDescent="0.2">
      <c r="A148"/>
      <c r="B148" s="19"/>
      <c r="C148" s="19"/>
      <c r="D148" s="19"/>
      <c r="E148" s="19"/>
      <c r="F148" s="19"/>
      <c r="G148" s="19"/>
      <c r="H148" s="19"/>
      <c r="I148" s="19"/>
      <c r="J148" s="19"/>
      <c r="K148" s="19"/>
      <c r="L148" s="19"/>
      <c r="M148" s="19"/>
      <c r="N148" s="19"/>
      <c r="O148" s="19"/>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row>
    <row r="149" spans="1:71" x14ac:dyDescent="0.2">
      <c r="A149"/>
      <c r="B149" s="19"/>
      <c r="C149" s="19"/>
      <c r="D149" s="19"/>
      <c r="E149" s="19"/>
      <c r="F149" s="19"/>
      <c r="G149" s="19"/>
      <c r="H149" s="19"/>
      <c r="I149" s="19"/>
      <c r="J149" s="19"/>
      <c r="K149" s="19"/>
      <c r="L149" s="19"/>
      <c r="M149" s="19"/>
      <c r="N149" s="19"/>
      <c r="O149" s="19"/>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row>
    <row r="150" spans="1:71" x14ac:dyDescent="0.2">
      <c r="A150"/>
      <c r="B150" s="19"/>
      <c r="C150" s="19"/>
      <c r="D150" s="19"/>
      <c r="E150" s="19"/>
      <c r="F150" s="19"/>
      <c r="G150" s="19"/>
      <c r="H150" s="19"/>
      <c r="I150" s="19"/>
      <c r="J150" s="19"/>
      <c r="K150" s="19"/>
      <c r="L150" s="19"/>
      <c r="M150" s="19"/>
      <c r="N150" s="19"/>
      <c r="O150" s="19"/>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row>
    <row r="151" spans="1:71" x14ac:dyDescent="0.2">
      <c r="A151"/>
      <c r="B151" s="19"/>
      <c r="C151" s="19"/>
      <c r="D151" s="19"/>
      <c r="E151" s="19"/>
      <c r="F151" s="19"/>
      <c r="G151" s="19"/>
      <c r="H151" s="19"/>
      <c r="I151" s="19"/>
      <c r="J151" s="19"/>
      <c r="K151" s="19"/>
      <c r="L151" s="19"/>
      <c r="M151" s="19"/>
      <c r="N151" s="19"/>
      <c r="O151" s="19"/>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row>
    <row r="152" spans="1:71" x14ac:dyDescent="0.2">
      <c r="A152"/>
      <c r="B152" s="19"/>
      <c r="C152" s="19"/>
      <c r="D152" s="19"/>
      <c r="E152" s="19"/>
      <c r="F152" s="19"/>
      <c r="G152" s="19"/>
      <c r="H152" s="19"/>
      <c r="I152" s="19"/>
      <c r="J152" s="19"/>
      <c r="K152" s="19"/>
      <c r="L152" s="19"/>
      <c r="M152" s="19"/>
      <c r="N152" s="19"/>
      <c r="O152" s="19"/>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row>
    <row r="153" spans="1:71" x14ac:dyDescent="0.2">
      <c r="A153"/>
      <c r="B153" s="19"/>
      <c r="C153" s="19"/>
      <c r="D153" s="19"/>
      <c r="E153" s="19"/>
      <c r="F153" s="19"/>
      <c r="G153" s="19"/>
      <c r="H153" s="19"/>
      <c r="I153" s="19"/>
      <c r="J153" s="19"/>
      <c r="K153" s="19"/>
      <c r="L153" s="19"/>
      <c r="M153" s="19"/>
      <c r="N153" s="19"/>
      <c r="O153" s="19"/>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row>
    <row r="154" spans="1:71" x14ac:dyDescent="0.2">
      <c r="A154"/>
      <c r="B154" s="19"/>
      <c r="C154" s="19"/>
      <c r="D154" s="19"/>
      <c r="E154" s="19"/>
      <c r="F154" s="19"/>
      <c r="G154" s="19"/>
      <c r="H154" s="19"/>
      <c r="I154" s="19"/>
      <c r="J154" s="19"/>
      <c r="K154" s="19"/>
      <c r="L154" s="19"/>
      <c r="M154" s="19"/>
      <c r="N154" s="19"/>
      <c r="O154" s="19"/>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row>
    <row r="155" spans="1:71" x14ac:dyDescent="0.2">
      <c r="A155"/>
      <c r="B155" s="19"/>
      <c r="C155" s="19"/>
      <c r="D155" s="19"/>
      <c r="E155" s="19"/>
      <c r="F155" s="19"/>
      <c r="G155" s="19"/>
      <c r="H155" s="19"/>
      <c r="I155" s="19"/>
      <c r="J155" s="19"/>
      <c r="K155" s="19"/>
      <c r="L155" s="19"/>
      <c r="M155" s="19"/>
      <c r="N155" s="19"/>
      <c r="O155" s="19"/>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row>
    <row r="156" spans="1:71" x14ac:dyDescent="0.2">
      <c r="A156"/>
      <c r="B156" s="19"/>
      <c r="C156" s="19"/>
      <c r="D156" s="19"/>
      <c r="E156" s="19"/>
      <c r="F156" s="19"/>
      <c r="G156" s="19"/>
      <c r="H156" s="19"/>
      <c r="I156" s="19"/>
      <c r="J156" s="19"/>
      <c r="K156" s="19"/>
      <c r="L156" s="19"/>
      <c r="M156" s="19"/>
      <c r="N156" s="19"/>
      <c r="O156" s="19"/>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row>
    <row r="157" spans="1:71" x14ac:dyDescent="0.2">
      <c r="A157"/>
      <c r="B157" s="19"/>
      <c r="C157" s="19"/>
      <c r="D157" s="19"/>
      <c r="E157" s="19"/>
      <c r="F157" s="19"/>
      <c r="G157" s="19"/>
      <c r="H157" s="19"/>
      <c r="I157" s="19"/>
      <c r="J157" s="19"/>
      <c r="K157" s="19"/>
      <c r="L157" s="19"/>
      <c r="M157" s="19"/>
      <c r="N157" s="19"/>
      <c r="O157" s="19"/>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row>
    <row r="158" spans="1:71" x14ac:dyDescent="0.2">
      <c r="A158"/>
      <c r="B158" s="19"/>
      <c r="C158" s="19"/>
      <c r="D158" s="19"/>
      <c r="E158" s="19"/>
      <c r="F158" s="19"/>
      <c r="G158" s="19"/>
      <c r="H158" s="19"/>
      <c r="I158" s="19"/>
      <c r="J158" s="19"/>
      <c r="K158" s="19"/>
      <c r="L158" s="19"/>
      <c r="M158" s="19"/>
      <c r="N158" s="19"/>
      <c r="O158" s="19"/>
      <c r="P158"/>
      <c r="Q158"/>
      <c r="R158"/>
      <c r="S158"/>
      <c r="T158"/>
      <c r="U158"/>
      <c r="V158"/>
      <c r="W158"/>
      <c r="X158"/>
      <c r="Y158"/>
      <c r="Z158"/>
      <c r="AA158"/>
    </row>
    <row r="159" spans="1:71" x14ac:dyDescent="0.2">
      <c r="A159"/>
      <c r="B159" s="19"/>
      <c r="C159" s="19"/>
      <c r="D159" s="19"/>
      <c r="E159" s="19"/>
      <c r="F159" s="19"/>
      <c r="G159" s="19"/>
      <c r="H159" s="19"/>
      <c r="I159" s="19"/>
      <c r="J159" s="19"/>
      <c r="K159" s="19"/>
      <c r="L159" s="19"/>
      <c r="M159" s="19"/>
      <c r="N159" s="19"/>
      <c r="O159" s="19"/>
      <c r="P159"/>
      <c r="Q159"/>
      <c r="R159"/>
      <c r="S159"/>
      <c r="T159"/>
      <c r="U159"/>
      <c r="V159"/>
      <c r="W159"/>
      <c r="X159"/>
      <c r="Y159"/>
      <c r="Z159"/>
      <c r="AA159"/>
    </row>
    <row r="160" spans="1:71" x14ac:dyDescent="0.2">
      <c r="A160"/>
      <c r="B160" s="19"/>
      <c r="C160" s="19"/>
      <c r="D160" s="19"/>
      <c r="E160" s="19"/>
      <c r="F160" s="19"/>
      <c r="G160" s="19"/>
      <c r="H160" s="19"/>
      <c r="I160" s="19"/>
      <c r="J160" s="19"/>
      <c r="K160" s="19"/>
      <c r="L160" s="19"/>
      <c r="M160" s="19"/>
      <c r="N160" s="19"/>
      <c r="O160" s="19"/>
      <c r="P160"/>
      <c r="Q160"/>
      <c r="R160"/>
      <c r="S160"/>
      <c r="T160"/>
      <c r="U160"/>
      <c r="V160"/>
      <c r="W160"/>
      <c r="X160"/>
      <c r="Y160"/>
      <c r="Z160"/>
      <c r="AA160"/>
    </row>
    <row r="161" spans="1:27" x14ac:dyDescent="0.2">
      <c r="A161"/>
      <c r="B161" s="19"/>
      <c r="C161" s="19"/>
      <c r="D161" s="19"/>
      <c r="E161" s="19"/>
      <c r="F161" s="19"/>
      <c r="G161" s="19"/>
      <c r="H161" s="19"/>
      <c r="I161" s="19"/>
      <c r="J161" s="19"/>
      <c r="K161" s="19"/>
      <c r="L161" s="19"/>
      <c r="M161" s="19"/>
      <c r="N161" s="19"/>
      <c r="O161" s="19"/>
      <c r="P161"/>
      <c r="Q161"/>
      <c r="R161"/>
      <c r="S161"/>
      <c r="T161"/>
      <c r="U161"/>
      <c r="V161"/>
      <c r="W161"/>
      <c r="X161"/>
      <c r="Y161"/>
      <c r="Z161"/>
      <c r="AA161"/>
    </row>
    <row r="162" spans="1:27" x14ac:dyDescent="0.2">
      <c r="A162"/>
      <c r="B162" s="19"/>
      <c r="C162" s="19"/>
      <c r="D162" s="19"/>
      <c r="E162" s="19"/>
      <c r="F162" s="19"/>
      <c r="G162" s="19"/>
      <c r="H162" s="19"/>
      <c r="I162" s="19"/>
      <c r="J162" s="19"/>
      <c r="K162" s="19"/>
      <c r="L162" s="19"/>
      <c r="M162" s="19"/>
      <c r="N162" s="19"/>
      <c r="O162" s="19"/>
      <c r="P162"/>
      <c r="Q162"/>
      <c r="R162"/>
      <c r="S162"/>
      <c r="T162"/>
      <c r="U162"/>
      <c r="V162"/>
      <c r="W162"/>
      <c r="X162"/>
      <c r="Y162"/>
      <c r="Z162"/>
      <c r="AA162"/>
    </row>
    <row r="163" spans="1:27" x14ac:dyDescent="0.2">
      <c r="A163"/>
      <c r="B163" s="19"/>
      <c r="C163" s="19"/>
      <c r="D163" s="19"/>
      <c r="E163" s="19"/>
      <c r="F163" s="19"/>
      <c r="G163" s="19"/>
      <c r="H163" s="19"/>
      <c r="I163" s="19"/>
      <c r="J163" s="19"/>
      <c r="K163" s="19"/>
      <c r="L163" s="19"/>
      <c r="M163" s="19"/>
      <c r="N163" s="19"/>
      <c r="O163" s="19"/>
      <c r="P163"/>
      <c r="Q163"/>
      <c r="R163"/>
      <c r="S163"/>
      <c r="T163"/>
      <c r="U163"/>
      <c r="V163"/>
      <c r="W163"/>
      <c r="X163"/>
      <c r="Y163"/>
      <c r="Z163"/>
      <c r="AA163"/>
    </row>
    <row r="164" spans="1:27" x14ac:dyDescent="0.2">
      <c r="A164"/>
      <c r="B164" s="19"/>
      <c r="C164" s="19"/>
      <c r="D164" s="19"/>
      <c r="E164" s="19"/>
      <c r="F164" s="19"/>
      <c r="G164" s="19"/>
      <c r="H164" s="19"/>
      <c r="I164" s="19"/>
      <c r="J164" s="19"/>
      <c r="K164" s="19"/>
      <c r="L164" s="19"/>
      <c r="M164" s="19"/>
      <c r="N164" s="19"/>
      <c r="O164" s="19"/>
      <c r="P164"/>
      <c r="Q164"/>
      <c r="R164"/>
      <c r="S164"/>
      <c r="T164"/>
      <c r="U164"/>
      <c r="V164"/>
      <c r="W164"/>
      <c r="X164"/>
      <c r="Y164"/>
      <c r="Z164"/>
      <c r="AA164"/>
    </row>
    <row r="165" spans="1:27" x14ac:dyDescent="0.2">
      <c r="A165"/>
      <c r="B165" s="19"/>
      <c r="C165" s="19"/>
      <c r="D165" s="19"/>
      <c r="E165" s="19"/>
      <c r="F165" s="19"/>
      <c r="G165" s="19"/>
      <c r="H165" s="19"/>
      <c r="I165" s="19"/>
      <c r="J165" s="19"/>
      <c r="K165" s="19"/>
      <c r="L165" s="19"/>
      <c r="M165" s="19"/>
      <c r="N165" s="19"/>
      <c r="O165" s="19"/>
      <c r="P165"/>
      <c r="Q165"/>
      <c r="R165"/>
      <c r="S165"/>
      <c r="T165"/>
      <c r="U165"/>
      <c r="V165"/>
      <c r="W165"/>
      <c r="X165"/>
      <c r="Y165"/>
      <c r="Z165"/>
      <c r="AA165"/>
    </row>
    <row r="166" spans="1:27" x14ac:dyDescent="0.2">
      <c r="A166"/>
      <c r="B166" s="19"/>
      <c r="C166" s="19"/>
      <c r="D166" s="19"/>
      <c r="E166" s="19"/>
      <c r="F166" s="19"/>
      <c r="G166" s="19"/>
      <c r="H166" s="19"/>
      <c r="I166" s="19"/>
      <c r="J166" s="19"/>
      <c r="K166" s="19"/>
      <c r="L166" s="19"/>
      <c r="M166" s="19"/>
      <c r="N166" s="19"/>
      <c r="O166" s="19"/>
      <c r="P166"/>
      <c r="Q166"/>
      <c r="R166"/>
      <c r="S166"/>
      <c r="T166"/>
      <c r="U166"/>
      <c r="V166"/>
      <c r="W166"/>
      <c r="X166"/>
      <c r="Y166"/>
      <c r="Z166"/>
      <c r="AA166"/>
    </row>
    <row r="167" spans="1:27" x14ac:dyDescent="0.2">
      <c r="A167"/>
      <c r="B167" s="19"/>
      <c r="C167" s="19"/>
      <c r="D167" s="19"/>
      <c r="E167" s="19"/>
      <c r="F167" s="19"/>
      <c r="G167" s="19"/>
      <c r="H167" s="19"/>
      <c r="I167" s="19"/>
      <c r="J167" s="19"/>
      <c r="K167" s="19"/>
      <c r="L167" s="19"/>
      <c r="M167" s="19"/>
      <c r="N167" s="19"/>
      <c r="O167" s="19"/>
      <c r="P167"/>
      <c r="Q167"/>
      <c r="R167"/>
      <c r="S167"/>
      <c r="T167"/>
      <c r="U167"/>
      <c r="V167"/>
      <c r="W167"/>
      <c r="X167"/>
      <c r="Y167"/>
      <c r="Z167"/>
      <c r="AA167"/>
    </row>
    <row r="168" spans="1:27" x14ac:dyDescent="0.2">
      <c r="A168"/>
      <c r="B168" s="19"/>
      <c r="C168" s="19"/>
      <c r="D168" s="19"/>
      <c r="E168" s="19"/>
      <c r="F168" s="19"/>
      <c r="G168" s="19"/>
      <c r="H168" s="19"/>
      <c r="I168" s="19"/>
      <c r="J168" s="19"/>
      <c r="K168" s="19"/>
      <c r="L168" s="19"/>
      <c r="M168" s="19"/>
      <c r="N168" s="19"/>
      <c r="O168" s="19"/>
      <c r="P168"/>
      <c r="Q168"/>
      <c r="R168"/>
      <c r="S168"/>
      <c r="T168"/>
      <c r="U168"/>
      <c r="V168"/>
      <c r="W168"/>
      <c r="X168"/>
      <c r="Y168"/>
      <c r="Z168"/>
      <c r="AA168"/>
    </row>
    <row r="169" spans="1:27" x14ac:dyDescent="0.2">
      <c r="A169"/>
      <c r="B169" s="19"/>
      <c r="C169" s="19"/>
      <c r="D169" s="19"/>
      <c r="E169" s="19"/>
      <c r="F169" s="19"/>
      <c r="G169" s="19"/>
      <c r="H169" s="19"/>
      <c r="I169" s="19"/>
      <c r="J169" s="19"/>
      <c r="K169" s="19"/>
      <c r="L169" s="19"/>
      <c r="M169" s="19"/>
      <c r="N169" s="19"/>
      <c r="O169" s="19"/>
      <c r="P169"/>
      <c r="Q169"/>
      <c r="R169"/>
      <c r="S169"/>
      <c r="T169"/>
      <c r="U169"/>
      <c r="V169"/>
      <c r="W169"/>
      <c r="X169"/>
      <c r="Y169"/>
      <c r="Z169"/>
      <c r="AA169"/>
    </row>
    <row r="170" spans="1:27" x14ac:dyDescent="0.2">
      <c r="A170"/>
      <c r="B170" s="19"/>
      <c r="C170" s="19"/>
      <c r="D170" s="19"/>
      <c r="E170" s="19"/>
      <c r="F170" s="19"/>
      <c r="G170" s="19"/>
      <c r="H170" s="19"/>
      <c r="I170" s="19"/>
      <c r="J170" s="19"/>
      <c r="K170" s="19"/>
      <c r="L170" s="19"/>
      <c r="M170" s="19"/>
      <c r="N170" s="19"/>
      <c r="O170" s="19"/>
      <c r="P170"/>
      <c r="Q170"/>
      <c r="R170"/>
      <c r="S170"/>
      <c r="T170"/>
      <c r="U170"/>
      <c r="V170"/>
      <c r="W170"/>
      <c r="X170"/>
      <c r="Y170"/>
      <c r="Z170"/>
      <c r="AA170"/>
    </row>
    <row r="171" spans="1:27" x14ac:dyDescent="0.2">
      <c r="A171"/>
      <c r="B171" s="19"/>
      <c r="C171" s="19"/>
      <c r="D171" s="19"/>
      <c r="E171" s="19"/>
      <c r="F171" s="19"/>
      <c r="G171" s="19"/>
      <c r="H171" s="19"/>
      <c r="I171" s="19"/>
      <c r="J171" s="19"/>
      <c r="K171" s="19"/>
      <c r="L171" s="19"/>
      <c r="M171" s="19"/>
      <c r="N171" s="19"/>
      <c r="O171" s="19"/>
      <c r="P171"/>
      <c r="Q171"/>
      <c r="R171"/>
      <c r="S171"/>
      <c r="T171"/>
      <c r="U171"/>
      <c r="V171"/>
      <c r="W171"/>
      <c r="X171"/>
      <c r="Y171"/>
      <c r="Z171"/>
      <c r="AA171"/>
    </row>
    <row r="172" spans="1:27" x14ac:dyDescent="0.2">
      <c r="A172"/>
      <c r="B172" s="19"/>
      <c r="C172" s="19"/>
      <c r="D172" s="19"/>
      <c r="E172" s="19"/>
      <c r="F172" s="19"/>
      <c r="G172" s="19"/>
      <c r="H172" s="19"/>
      <c r="I172" s="19"/>
      <c r="J172" s="19"/>
      <c r="K172" s="19"/>
      <c r="L172" s="19"/>
      <c r="M172" s="19"/>
      <c r="N172" s="19"/>
      <c r="O172" s="19"/>
      <c r="P172"/>
      <c r="Q172"/>
      <c r="R172"/>
      <c r="S172"/>
      <c r="T172"/>
      <c r="U172"/>
      <c r="V172"/>
      <c r="W172"/>
      <c r="X172"/>
      <c r="Y172"/>
      <c r="Z172"/>
      <c r="AA172"/>
    </row>
    <row r="173" spans="1:27" x14ac:dyDescent="0.2">
      <c r="A173"/>
      <c r="B173" s="19"/>
      <c r="C173" s="19"/>
      <c r="D173" s="19"/>
      <c r="E173" s="19"/>
      <c r="F173" s="19"/>
      <c r="G173" s="19"/>
      <c r="H173" s="19"/>
      <c r="I173" s="19"/>
      <c r="J173" s="19"/>
      <c r="K173" s="19"/>
      <c r="L173" s="19"/>
      <c r="M173" s="19"/>
      <c r="N173" s="19"/>
      <c r="O173" s="19"/>
      <c r="P173"/>
      <c r="Q173"/>
      <c r="R173"/>
      <c r="S173"/>
      <c r="T173"/>
      <c r="U173"/>
      <c r="V173"/>
      <c r="W173"/>
      <c r="X173"/>
      <c r="Y173"/>
      <c r="Z173"/>
      <c r="AA173"/>
    </row>
    <row r="174" spans="1:27" x14ac:dyDescent="0.2">
      <c r="A174"/>
      <c r="B174" s="19"/>
      <c r="C174" s="19"/>
      <c r="D174" s="19"/>
      <c r="E174" s="19"/>
      <c r="F174" s="19"/>
      <c r="G174" s="19"/>
      <c r="H174" s="19"/>
      <c r="I174" s="19"/>
      <c r="J174" s="19"/>
      <c r="K174" s="19"/>
      <c r="L174" s="19"/>
      <c r="M174" s="19"/>
      <c r="N174" s="19"/>
      <c r="O174" s="19"/>
      <c r="P174"/>
      <c r="Q174"/>
      <c r="R174"/>
      <c r="S174"/>
      <c r="T174"/>
      <c r="U174"/>
      <c r="V174"/>
      <c r="W174"/>
      <c r="X174"/>
      <c r="Y174"/>
      <c r="Z174"/>
      <c r="AA174"/>
    </row>
    <row r="175" spans="1:27" x14ac:dyDescent="0.2">
      <c r="A175"/>
      <c r="B175" s="19"/>
      <c r="C175" s="19"/>
      <c r="D175" s="19"/>
      <c r="E175" s="19"/>
      <c r="F175" s="19"/>
      <c r="G175" s="19"/>
      <c r="H175" s="19"/>
      <c r="I175" s="19"/>
      <c r="J175" s="19"/>
      <c r="K175" s="19"/>
      <c r="L175" s="19"/>
      <c r="M175" s="19"/>
      <c r="N175" s="19"/>
      <c r="O175" s="19"/>
      <c r="P175"/>
      <c r="Q175"/>
      <c r="R175"/>
      <c r="S175"/>
      <c r="T175"/>
      <c r="U175"/>
      <c r="V175"/>
      <c r="W175"/>
      <c r="X175"/>
      <c r="Y175"/>
      <c r="Z175"/>
      <c r="AA175"/>
    </row>
    <row r="176" spans="1:27" x14ac:dyDescent="0.2">
      <c r="A176"/>
      <c r="B176" s="19"/>
      <c r="C176" s="19"/>
      <c r="D176" s="19"/>
      <c r="E176" s="19"/>
      <c r="F176" s="19"/>
      <c r="G176" s="19"/>
      <c r="H176" s="19"/>
      <c r="I176" s="19"/>
      <c r="J176" s="19"/>
      <c r="K176" s="19"/>
      <c r="L176" s="19"/>
      <c r="M176" s="19"/>
      <c r="N176" s="19"/>
      <c r="O176" s="19"/>
      <c r="P176"/>
      <c r="Q176"/>
      <c r="R176"/>
      <c r="S176"/>
      <c r="T176"/>
      <c r="U176"/>
      <c r="V176"/>
      <c r="W176"/>
      <c r="X176"/>
      <c r="Y176"/>
      <c r="Z176"/>
      <c r="AA176"/>
    </row>
    <row r="177" spans="1:27" x14ac:dyDescent="0.2">
      <c r="A177"/>
      <c r="B177" s="19"/>
      <c r="C177" s="19"/>
      <c r="D177" s="19"/>
      <c r="E177" s="19"/>
      <c r="F177" s="19"/>
      <c r="G177" s="19"/>
      <c r="H177" s="19"/>
      <c r="I177" s="19"/>
      <c r="J177" s="19"/>
      <c r="K177" s="19"/>
      <c r="L177" s="19"/>
      <c r="M177" s="19"/>
      <c r="N177" s="19"/>
      <c r="O177" s="19"/>
      <c r="P177"/>
      <c r="Q177"/>
      <c r="R177"/>
      <c r="S177"/>
      <c r="T177"/>
      <c r="U177"/>
      <c r="V177"/>
      <c r="W177"/>
      <c r="X177"/>
      <c r="Y177"/>
      <c r="Z177"/>
      <c r="AA177"/>
    </row>
    <row r="178" spans="1:27" x14ac:dyDescent="0.2">
      <c r="A178"/>
      <c r="B178" s="19"/>
      <c r="C178" s="19"/>
      <c r="D178" s="19"/>
      <c r="E178" s="19"/>
      <c r="F178" s="19"/>
      <c r="G178" s="19"/>
      <c r="H178" s="19"/>
      <c r="I178" s="19"/>
      <c r="J178" s="19"/>
      <c r="K178" s="19"/>
      <c r="L178" s="19"/>
      <c r="M178" s="19"/>
      <c r="N178" s="19"/>
      <c r="O178" s="19"/>
      <c r="P178"/>
      <c r="Q178"/>
      <c r="R178"/>
      <c r="S178"/>
      <c r="T178"/>
      <c r="U178"/>
      <c r="V178"/>
      <c r="W178"/>
      <c r="X178"/>
      <c r="Y178"/>
      <c r="Z178"/>
      <c r="AA178"/>
    </row>
    <row r="179" spans="1:27" x14ac:dyDescent="0.2">
      <c r="A179"/>
      <c r="B179" s="19"/>
      <c r="C179" s="19"/>
      <c r="D179" s="19"/>
      <c r="E179" s="19"/>
      <c r="F179" s="19"/>
      <c r="G179" s="19"/>
      <c r="H179" s="19"/>
      <c r="I179" s="19"/>
      <c r="J179" s="19"/>
      <c r="K179" s="19"/>
      <c r="L179" s="19"/>
      <c r="M179" s="19"/>
      <c r="N179" s="19"/>
      <c r="O179" s="19"/>
      <c r="P179"/>
      <c r="Q179"/>
      <c r="R179"/>
      <c r="S179"/>
      <c r="T179"/>
      <c r="U179"/>
      <c r="V179"/>
      <c r="W179"/>
      <c r="X179"/>
      <c r="Y179"/>
      <c r="Z179"/>
      <c r="AA179"/>
    </row>
    <row r="180" spans="1:27" x14ac:dyDescent="0.2">
      <c r="A180"/>
      <c r="B180" s="19"/>
      <c r="C180" s="19"/>
      <c r="D180" s="19"/>
      <c r="E180" s="19"/>
      <c r="F180" s="19"/>
      <c r="G180" s="19"/>
      <c r="H180" s="19"/>
      <c r="I180" s="19"/>
      <c r="J180" s="19"/>
      <c r="K180" s="19"/>
      <c r="L180" s="19"/>
      <c r="M180" s="19"/>
      <c r="N180" s="19"/>
      <c r="O180" s="19"/>
      <c r="P180"/>
      <c r="Q180"/>
      <c r="R180"/>
      <c r="S180"/>
      <c r="T180"/>
      <c r="U180"/>
      <c r="V180"/>
      <c r="W180"/>
      <c r="X180"/>
      <c r="Y180"/>
      <c r="Z180"/>
      <c r="AA180"/>
    </row>
    <row r="181" spans="1:27" x14ac:dyDescent="0.2">
      <c r="A181"/>
      <c r="B181" s="19"/>
      <c r="C181" s="19"/>
      <c r="D181" s="19"/>
      <c r="E181" s="19"/>
      <c r="F181" s="19"/>
      <c r="G181" s="19"/>
      <c r="H181" s="19"/>
      <c r="I181" s="19"/>
      <c r="J181" s="19"/>
      <c r="K181" s="19"/>
      <c r="L181" s="19"/>
      <c r="M181" s="19"/>
      <c r="N181" s="19"/>
      <c r="O181" s="19"/>
      <c r="P181"/>
      <c r="Q181"/>
      <c r="R181"/>
      <c r="S181"/>
      <c r="T181"/>
      <c r="U181"/>
      <c r="V181"/>
      <c r="W181"/>
      <c r="X181"/>
      <c r="Y181"/>
      <c r="Z181"/>
      <c r="AA181"/>
    </row>
    <row r="182" spans="1:27" x14ac:dyDescent="0.2">
      <c r="A182"/>
      <c r="B182" s="19"/>
      <c r="C182" s="19"/>
      <c r="D182" s="19"/>
      <c r="E182" s="19"/>
      <c r="F182" s="19"/>
      <c r="G182" s="19"/>
      <c r="H182" s="19"/>
      <c r="I182" s="19"/>
      <c r="J182" s="19"/>
      <c r="K182" s="19"/>
      <c r="L182" s="19"/>
      <c r="M182" s="19"/>
      <c r="N182" s="19"/>
      <c r="O182" s="19"/>
      <c r="P182"/>
      <c r="Q182"/>
      <c r="R182"/>
      <c r="S182"/>
      <c r="T182"/>
      <c r="U182"/>
      <c r="V182"/>
      <c r="W182"/>
      <c r="X182"/>
      <c r="Y182"/>
      <c r="Z182"/>
      <c r="AA182"/>
    </row>
    <row r="183" spans="1:27" x14ac:dyDescent="0.2">
      <c r="A183"/>
      <c r="B183" s="19"/>
      <c r="C183" s="19"/>
      <c r="D183" s="19"/>
      <c r="E183" s="19"/>
      <c r="F183" s="19"/>
      <c r="G183" s="19"/>
      <c r="H183" s="19"/>
      <c r="I183" s="19"/>
      <c r="J183" s="19"/>
      <c r="K183" s="19"/>
      <c r="L183" s="19"/>
      <c r="M183" s="19"/>
      <c r="N183" s="19"/>
      <c r="O183" s="19"/>
      <c r="P183"/>
      <c r="Q183"/>
      <c r="R183"/>
      <c r="S183"/>
      <c r="T183"/>
      <c r="U183"/>
      <c r="V183"/>
      <c r="W183"/>
      <c r="X183"/>
      <c r="Y183"/>
      <c r="Z183"/>
      <c r="AA183"/>
    </row>
    <row r="184" spans="1:27" x14ac:dyDescent="0.2">
      <c r="A184"/>
      <c r="B184" s="19"/>
      <c r="C184" s="19"/>
      <c r="D184" s="19"/>
      <c r="E184" s="19"/>
      <c r="F184" s="19"/>
      <c r="G184" s="19"/>
      <c r="H184" s="19"/>
      <c r="I184" s="19"/>
      <c r="J184" s="19"/>
      <c r="K184" s="19"/>
      <c r="L184" s="19"/>
      <c r="M184" s="19"/>
      <c r="N184" s="19"/>
      <c r="O184" s="19"/>
      <c r="P184"/>
      <c r="Q184"/>
      <c r="R184"/>
      <c r="S184"/>
      <c r="T184"/>
      <c r="U184"/>
      <c r="V184"/>
      <c r="W184"/>
      <c r="X184"/>
      <c r="Y184"/>
      <c r="Z184"/>
      <c r="AA184"/>
    </row>
    <row r="185" spans="1:27" x14ac:dyDescent="0.2">
      <c r="A185"/>
      <c r="B185" s="19"/>
      <c r="C185" s="19"/>
      <c r="D185" s="19"/>
      <c r="E185" s="19"/>
      <c r="F185" s="19"/>
      <c r="G185" s="19"/>
      <c r="H185" s="19"/>
      <c r="I185" s="19"/>
      <c r="J185" s="19"/>
      <c r="K185" s="19"/>
      <c r="L185" s="19"/>
      <c r="M185" s="19"/>
      <c r="N185" s="19"/>
      <c r="O185" s="19"/>
      <c r="P185"/>
      <c r="Q185"/>
      <c r="R185"/>
      <c r="S185"/>
      <c r="T185"/>
      <c r="U185"/>
      <c r="V185"/>
      <c r="W185"/>
      <c r="X185"/>
      <c r="Y185"/>
      <c r="Z185"/>
      <c r="AA185"/>
    </row>
    <row r="186" spans="1:27" x14ac:dyDescent="0.2">
      <c r="A186"/>
      <c r="B186" s="19"/>
      <c r="C186" s="19"/>
      <c r="D186" s="19"/>
      <c r="E186" s="19"/>
      <c r="F186" s="19"/>
      <c r="G186" s="19"/>
      <c r="H186" s="19"/>
      <c r="I186" s="19"/>
      <c r="J186" s="19"/>
      <c r="K186" s="19"/>
      <c r="L186" s="19"/>
      <c r="M186" s="19"/>
      <c r="N186" s="19"/>
      <c r="O186" s="19"/>
      <c r="P186"/>
      <c r="Q186"/>
      <c r="R186"/>
      <c r="S186"/>
      <c r="T186"/>
      <c r="U186"/>
      <c r="V186"/>
      <c r="W186"/>
      <c r="X186"/>
      <c r="Y186"/>
      <c r="Z186"/>
      <c r="AA186"/>
    </row>
    <row r="187" spans="1:27" x14ac:dyDescent="0.2">
      <c r="A187"/>
      <c r="B187" s="19"/>
      <c r="C187" s="19"/>
      <c r="D187" s="19"/>
      <c r="E187" s="19"/>
      <c r="F187" s="19"/>
      <c r="G187" s="19"/>
      <c r="H187" s="19"/>
      <c r="I187" s="19"/>
      <c r="J187" s="19"/>
      <c r="K187" s="19"/>
      <c r="L187" s="19"/>
      <c r="M187" s="19"/>
      <c r="N187" s="19"/>
      <c r="O187" s="19"/>
      <c r="P187"/>
      <c r="Q187"/>
      <c r="R187"/>
      <c r="S187"/>
      <c r="T187"/>
      <c r="U187"/>
      <c r="V187"/>
      <c r="W187"/>
      <c r="X187"/>
      <c r="Y187"/>
      <c r="Z187"/>
      <c r="AA187"/>
    </row>
    <row r="188" spans="1:27" x14ac:dyDescent="0.2">
      <c r="A188"/>
      <c r="B188" s="19"/>
      <c r="C188" s="19"/>
      <c r="D188" s="19"/>
      <c r="E188" s="19"/>
      <c r="F188" s="19"/>
      <c r="G188" s="19"/>
      <c r="H188" s="19"/>
      <c r="I188" s="19"/>
      <c r="J188" s="19"/>
      <c r="K188" s="19"/>
      <c r="L188" s="19"/>
      <c r="M188" s="19"/>
      <c r="N188" s="19"/>
      <c r="O188" s="19"/>
      <c r="P188"/>
      <c r="Q188"/>
      <c r="R188"/>
      <c r="S188"/>
      <c r="T188"/>
      <c r="U188"/>
      <c r="V188"/>
      <c r="W188"/>
      <c r="X188"/>
      <c r="Y188"/>
      <c r="Z188"/>
      <c r="AA188"/>
    </row>
    <row r="189" spans="1:27" x14ac:dyDescent="0.2">
      <c r="A189"/>
      <c r="B189" s="19"/>
      <c r="C189" s="19"/>
      <c r="D189" s="19"/>
      <c r="E189" s="19"/>
      <c r="F189" s="19"/>
      <c r="G189" s="19"/>
      <c r="H189" s="19"/>
      <c r="I189" s="19"/>
      <c r="J189" s="19"/>
      <c r="K189" s="19"/>
      <c r="L189" s="19"/>
      <c r="M189" s="19"/>
      <c r="N189" s="19"/>
      <c r="O189" s="19"/>
      <c r="P189"/>
      <c r="Q189"/>
      <c r="R189"/>
      <c r="S189"/>
      <c r="T189"/>
      <c r="U189"/>
      <c r="V189"/>
      <c r="W189"/>
      <c r="X189"/>
      <c r="Y189"/>
      <c r="Z189"/>
      <c r="AA189"/>
    </row>
    <row r="190" spans="1:27" x14ac:dyDescent="0.2">
      <c r="A190"/>
      <c r="B190" s="19"/>
      <c r="C190" s="19"/>
      <c r="D190" s="19"/>
      <c r="E190" s="19"/>
      <c r="F190" s="19"/>
      <c r="G190" s="19"/>
      <c r="H190" s="19"/>
      <c r="I190" s="19"/>
      <c r="J190" s="19"/>
      <c r="K190" s="19"/>
      <c r="L190" s="19"/>
      <c r="M190" s="19"/>
      <c r="N190" s="19"/>
      <c r="O190" s="19"/>
      <c r="P190"/>
      <c r="Q190"/>
      <c r="R190"/>
      <c r="S190"/>
      <c r="T190"/>
      <c r="U190"/>
      <c r="V190"/>
      <c r="W190"/>
      <c r="X190"/>
      <c r="Y190"/>
      <c r="Z190"/>
      <c r="AA190"/>
    </row>
    <row r="191" spans="1:27" x14ac:dyDescent="0.2">
      <c r="A191"/>
      <c r="B191" s="19"/>
      <c r="C191" s="19"/>
      <c r="D191" s="19"/>
      <c r="E191" s="19"/>
      <c r="F191" s="19"/>
      <c r="G191" s="19"/>
      <c r="H191" s="19"/>
      <c r="I191" s="19"/>
      <c r="J191" s="19"/>
      <c r="K191" s="19"/>
      <c r="L191" s="19"/>
      <c r="M191" s="19"/>
      <c r="N191" s="19"/>
      <c r="O191" s="19"/>
      <c r="P191"/>
      <c r="Q191"/>
      <c r="R191"/>
      <c r="S191"/>
      <c r="T191"/>
      <c r="U191"/>
      <c r="V191"/>
      <c r="W191"/>
      <c r="X191"/>
      <c r="Y191"/>
      <c r="Z191"/>
      <c r="AA191"/>
    </row>
    <row r="192" spans="1:27" x14ac:dyDescent="0.2">
      <c r="A192"/>
      <c r="B192" s="19"/>
      <c r="C192" s="19"/>
      <c r="D192" s="19"/>
      <c r="E192" s="19"/>
      <c r="F192" s="19"/>
      <c r="G192" s="19"/>
      <c r="H192" s="19"/>
      <c r="I192" s="19"/>
      <c r="J192" s="19"/>
      <c r="K192" s="19"/>
      <c r="L192" s="19"/>
      <c r="M192" s="19"/>
      <c r="N192" s="19"/>
      <c r="O192" s="19"/>
      <c r="P192"/>
      <c r="Q192"/>
      <c r="R192"/>
      <c r="S192"/>
      <c r="T192"/>
      <c r="U192"/>
      <c r="V192"/>
      <c r="W192"/>
      <c r="X192"/>
      <c r="Y192"/>
      <c r="Z192"/>
      <c r="AA192"/>
    </row>
    <row r="193" spans="1:27" x14ac:dyDescent="0.2">
      <c r="A193"/>
      <c r="B193" s="19"/>
      <c r="C193" s="19"/>
      <c r="D193" s="19"/>
      <c r="E193" s="19"/>
      <c r="F193" s="19"/>
      <c r="G193" s="19"/>
      <c r="H193" s="19"/>
      <c r="I193" s="19"/>
      <c r="J193" s="19"/>
      <c r="K193" s="19"/>
      <c r="L193" s="19"/>
      <c r="M193" s="19"/>
      <c r="N193" s="19"/>
      <c r="O193" s="19"/>
      <c r="P193"/>
      <c r="Q193"/>
      <c r="R193"/>
      <c r="S193"/>
      <c r="T193"/>
      <c r="U193"/>
      <c r="V193"/>
      <c r="W193"/>
      <c r="X193"/>
      <c r="Y193"/>
      <c r="Z193"/>
      <c r="AA193"/>
    </row>
    <row r="194" spans="1:27" x14ac:dyDescent="0.2">
      <c r="A194"/>
      <c r="B194" s="19"/>
      <c r="C194" s="19"/>
      <c r="D194" s="19"/>
      <c r="E194" s="19"/>
      <c r="F194" s="19"/>
      <c r="G194" s="19"/>
      <c r="H194" s="19"/>
      <c r="I194" s="19"/>
      <c r="J194" s="19"/>
      <c r="K194" s="19"/>
      <c r="L194" s="19"/>
      <c r="M194" s="19"/>
      <c r="N194" s="19"/>
      <c r="O194" s="19"/>
      <c r="P194"/>
      <c r="Q194"/>
      <c r="R194"/>
      <c r="S194"/>
      <c r="T194"/>
      <c r="U194"/>
      <c r="V194"/>
      <c r="W194"/>
      <c r="X194"/>
      <c r="Y194"/>
      <c r="Z194"/>
      <c r="AA194"/>
    </row>
    <row r="195" spans="1:27" x14ac:dyDescent="0.2">
      <c r="A195"/>
      <c r="B195" s="19"/>
      <c r="C195" s="19"/>
      <c r="D195" s="19"/>
      <c r="E195" s="19"/>
      <c r="F195" s="19"/>
      <c r="G195" s="19"/>
      <c r="H195" s="19"/>
      <c r="I195" s="19"/>
      <c r="J195" s="19"/>
      <c r="K195" s="19"/>
      <c r="L195" s="19"/>
      <c r="M195" s="19"/>
      <c r="N195" s="19"/>
      <c r="O195" s="19"/>
      <c r="P195"/>
      <c r="Q195"/>
      <c r="R195"/>
      <c r="S195"/>
      <c r="T195"/>
      <c r="U195"/>
      <c r="V195"/>
      <c r="W195"/>
      <c r="X195"/>
      <c r="Y195"/>
      <c r="Z195"/>
      <c r="AA195"/>
    </row>
    <row r="196" spans="1:27" x14ac:dyDescent="0.2">
      <c r="A196"/>
      <c r="B196" s="19"/>
      <c r="C196" s="19"/>
      <c r="D196" s="19"/>
      <c r="E196" s="19"/>
      <c r="F196" s="19"/>
      <c r="G196" s="19"/>
      <c r="H196" s="19"/>
      <c r="I196" s="19"/>
      <c r="J196" s="19"/>
      <c r="K196" s="19"/>
      <c r="L196" s="19"/>
      <c r="M196" s="19"/>
      <c r="N196" s="19"/>
      <c r="O196" s="19"/>
      <c r="P196"/>
      <c r="Q196"/>
      <c r="R196"/>
      <c r="S196"/>
      <c r="T196"/>
      <c r="U196"/>
      <c r="V196"/>
      <c r="W196"/>
      <c r="X196"/>
      <c r="Y196"/>
      <c r="Z196"/>
      <c r="AA196"/>
    </row>
    <row r="197" spans="1:27" x14ac:dyDescent="0.2">
      <c r="A197"/>
      <c r="B197" s="19"/>
      <c r="C197" s="19"/>
      <c r="D197" s="19"/>
      <c r="E197" s="19"/>
      <c r="F197" s="19"/>
      <c r="G197" s="19"/>
      <c r="H197" s="19"/>
      <c r="I197" s="19"/>
      <c r="J197" s="19"/>
      <c r="K197" s="19"/>
      <c r="L197" s="19"/>
      <c r="M197" s="19"/>
      <c r="N197" s="19"/>
      <c r="O197" s="19"/>
      <c r="P197"/>
      <c r="Q197"/>
      <c r="R197"/>
      <c r="S197"/>
      <c r="T197"/>
      <c r="U197"/>
      <c r="V197"/>
      <c r="W197"/>
      <c r="X197"/>
      <c r="Y197"/>
      <c r="Z197"/>
      <c r="AA197"/>
    </row>
    <row r="198" spans="1:27" x14ac:dyDescent="0.2">
      <c r="A198"/>
      <c r="B198" s="19"/>
      <c r="C198" s="19"/>
      <c r="D198" s="19"/>
      <c r="E198" s="19"/>
      <c r="F198" s="19"/>
      <c r="G198" s="19"/>
      <c r="H198" s="19"/>
      <c r="I198" s="19"/>
      <c r="J198" s="19"/>
      <c r="K198" s="19"/>
      <c r="L198" s="19"/>
      <c r="M198" s="19"/>
      <c r="N198" s="19"/>
      <c r="O198" s="19"/>
      <c r="P198"/>
      <c r="Q198"/>
      <c r="R198"/>
      <c r="S198"/>
      <c r="T198"/>
      <c r="U198"/>
      <c r="V198"/>
      <c r="W198"/>
      <c r="X198"/>
      <c r="Y198"/>
      <c r="Z198"/>
      <c r="AA198"/>
    </row>
    <row r="199" spans="1:27" x14ac:dyDescent="0.2">
      <c r="A199"/>
      <c r="B199" s="19"/>
      <c r="C199" s="19"/>
      <c r="D199" s="19"/>
      <c r="E199" s="19"/>
      <c r="F199" s="19"/>
      <c r="G199" s="19"/>
      <c r="H199" s="19"/>
      <c r="I199" s="19"/>
      <c r="J199" s="19"/>
      <c r="K199" s="19"/>
      <c r="L199" s="19"/>
      <c r="M199" s="19"/>
      <c r="N199" s="19"/>
      <c r="O199" s="19"/>
      <c r="P199"/>
      <c r="Q199"/>
      <c r="R199"/>
      <c r="S199"/>
      <c r="T199"/>
      <c r="U199"/>
      <c r="V199"/>
      <c r="W199"/>
      <c r="X199"/>
      <c r="Y199"/>
      <c r="Z199"/>
      <c r="AA199"/>
    </row>
    <row r="200" spans="1:27" x14ac:dyDescent="0.2">
      <c r="A200"/>
      <c r="B200" s="19"/>
      <c r="C200" s="19"/>
      <c r="D200" s="19"/>
      <c r="E200" s="19"/>
      <c r="F200" s="19"/>
      <c r="G200" s="19"/>
      <c r="H200" s="19"/>
      <c r="I200" s="19"/>
      <c r="J200" s="19"/>
      <c r="K200" s="19"/>
      <c r="L200" s="19"/>
      <c r="M200" s="19"/>
      <c r="N200" s="19"/>
      <c r="O200" s="19"/>
      <c r="P200"/>
      <c r="Q200"/>
      <c r="R200"/>
      <c r="S200"/>
      <c r="T200"/>
      <c r="U200"/>
      <c r="V200"/>
      <c r="W200"/>
      <c r="X200"/>
      <c r="Y200"/>
      <c r="Z200"/>
      <c r="AA200"/>
    </row>
    <row r="201" spans="1:27" x14ac:dyDescent="0.2">
      <c r="A201"/>
      <c r="B201" s="19"/>
      <c r="C201" s="19"/>
      <c r="D201" s="19"/>
      <c r="E201" s="19"/>
      <c r="F201" s="19"/>
      <c r="G201" s="19"/>
      <c r="H201" s="19"/>
      <c r="I201" s="19"/>
      <c r="J201" s="19"/>
      <c r="K201" s="19"/>
      <c r="L201" s="19"/>
      <c r="M201" s="19"/>
      <c r="N201" s="19"/>
      <c r="O201" s="19"/>
      <c r="P201"/>
      <c r="Q201"/>
      <c r="R201"/>
      <c r="S201"/>
      <c r="T201"/>
      <c r="U201"/>
      <c r="V201"/>
      <c r="W201"/>
      <c r="X201"/>
      <c r="Y201"/>
      <c r="Z201"/>
      <c r="AA201"/>
    </row>
    <row r="202" spans="1:27" x14ac:dyDescent="0.2">
      <c r="A202"/>
      <c r="B202" s="19"/>
      <c r="C202" s="19"/>
      <c r="D202" s="19"/>
      <c r="E202" s="19"/>
      <c r="F202" s="19"/>
      <c r="G202" s="19"/>
      <c r="H202" s="19"/>
      <c r="I202" s="19"/>
      <c r="J202" s="19"/>
      <c r="K202" s="19"/>
      <c r="L202" s="19"/>
      <c r="M202" s="19"/>
      <c r="N202" s="19"/>
      <c r="O202" s="19"/>
      <c r="P202"/>
      <c r="Q202"/>
      <c r="R202"/>
      <c r="S202"/>
      <c r="T202"/>
      <c r="U202"/>
      <c r="V202"/>
      <c r="W202"/>
      <c r="X202"/>
      <c r="Y202"/>
      <c r="Z202"/>
      <c r="AA202"/>
    </row>
    <row r="203" spans="1:27" x14ac:dyDescent="0.2">
      <c r="A203"/>
      <c r="B203" s="19"/>
      <c r="C203" s="19"/>
      <c r="D203" s="19"/>
      <c r="E203" s="19"/>
      <c r="F203" s="19"/>
      <c r="G203" s="19"/>
      <c r="H203" s="19"/>
      <c r="I203" s="19"/>
      <c r="J203" s="19"/>
      <c r="K203" s="19"/>
      <c r="L203" s="19"/>
      <c r="M203" s="19"/>
      <c r="N203" s="19"/>
      <c r="O203" s="19"/>
      <c r="P203"/>
      <c r="Q203"/>
      <c r="R203"/>
      <c r="S203"/>
      <c r="T203"/>
      <c r="U203"/>
      <c r="V203"/>
      <c r="W203"/>
      <c r="X203"/>
      <c r="Y203"/>
      <c r="Z203"/>
      <c r="AA203"/>
    </row>
    <row r="204" spans="1:27" x14ac:dyDescent="0.2">
      <c r="A204"/>
      <c r="B204" s="19"/>
      <c r="C204" s="19"/>
      <c r="D204" s="19"/>
      <c r="E204" s="19"/>
      <c r="F204" s="19"/>
      <c r="G204" s="19"/>
      <c r="H204" s="19"/>
      <c r="I204" s="19"/>
      <c r="J204" s="19"/>
      <c r="K204" s="19"/>
      <c r="L204" s="19"/>
      <c r="M204" s="19"/>
      <c r="N204" s="19"/>
      <c r="O204" s="19"/>
      <c r="P204"/>
      <c r="Q204"/>
      <c r="R204"/>
      <c r="S204"/>
      <c r="T204"/>
      <c r="U204"/>
      <c r="V204"/>
      <c r="W204"/>
      <c r="X204"/>
      <c r="Y204"/>
      <c r="Z204"/>
      <c r="AA204"/>
    </row>
    <row r="205" spans="1:27" x14ac:dyDescent="0.2">
      <c r="A205"/>
      <c r="B205" s="19"/>
      <c r="C205" s="19"/>
      <c r="D205" s="19"/>
      <c r="E205" s="19"/>
      <c r="F205" s="19"/>
      <c r="G205" s="19"/>
      <c r="H205" s="19"/>
      <c r="I205" s="19"/>
      <c r="J205" s="19"/>
      <c r="K205" s="19"/>
      <c r="L205" s="19"/>
      <c r="M205" s="19"/>
      <c r="N205" s="19"/>
      <c r="O205" s="19"/>
      <c r="P205"/>
      <c r="Q205"/>
      <c r="R205"/>
      <c r="S205"/>
      <c r="T205"/>
      <c r="U205"/>
      <c r="V205"/>
      <c r="W205"/>
      <c r="X205"/>
      <c r="Y205"/>
      <c r="Z205"/>
      <c r="AA205"/>
    </row>
    <row r="206" spans="1:27" x14ac:dyDescent="0.2">
      <c r="A206"/>
      <c r="B206" s="19"/>
      <c r="C206" s="19"/>
      <c r="D206" s="19"/>
      <c r="E206" s="19"/>
      <c r="F206" s="19"/>
      <c r="G206" s="19"/>
      <c r="H206" s="19"/>
      <c r="I206" s="19"/>
      <c r="J206" s="19"/>
      <c r="K206" s="19"/>
      <c r="L206" s="19"/>
      <c r="M206" s="19"/>
      <c r="N206" s="19"/>
      <c r="O206" s="19"/>
      <c r="P206"/>
      <c r="Q206"/>
      <c r="R206"/>
      <c r="S206"/>
      <c r="T206"/>
      <c r="U206"/>
      <c r="V206"/>
      <c r="W206"/>
      <c r="X206"/>
      <c r="Y206"/>
      <c r="Z206"/>
      <c r="AA206"/>
    </row>
    <row r="207" spans="1:27" x14ac:dyDescent="0.2">
      <c r="A207"/>
      <c r="B207" s="19"/>
      <c r="C207" s="19"/>
      <c r="D207" s="19"/>
      <c r="E207" s="19"/>
      <c r="F207" s="19"/>
      <c r="G207" s="19"/>
      <c r="H207" s="19"/>
      <c r="I207" s="19"/>
      <c r="J207" s="19"/>
      <c r="K207" s="19"/>
      <c r="L207" s="19"/>
      <c r="M207" s="19"/>
      <c r="N207" s="19"/>
      <c r="O207" s="19"/>
      <c r="P207"/>
      <c r="Q207"/>
      <c r="R207"/>
      <c r="S207"/>
      <c r="T207"/>
      <c r="U207"/>
      <c r="V207"/>
      <c r="W207"/>
      <c r="X207"/>
      <c r="Y207"/>
      <c r="Z207"/>
      <c r="AA207"/>
    </row>
    <row r="208" spans="1:27" x14ac:dyDescent="0.2">
      <c r="A208"/>
      <c r="B208" s="19"/>
      <c r="C208" s="19"/>
      <c r="D208" s="19"/>
      <c r="E208" s="19"/>
      <c r="F208" s="19"/>
      <c r="G208" s="19"/>
      <c r="H208" s="19"/>
      <c r="I208" s="19"/>
      <c r="J208" s="19"/>
      <c r="K208" s="19"/>
      <c r="L208" s="19"/>
      <c r="M208" s="19"/>
      <c r="N208" s="19"/>
      <c r="O208" s="19"/>
      <c r="P208"/>
      <c r="Q208"/>
      <c r="R208"/>
      <c r="S208"/>
      <c r="T208"/>
      <c r="U208"/>
      <c r="V208"/>
      <c r="W208"/>
      <c r="X208"/>
      <c r="Y208"/>
      <c r="Z208"/>
      <c r="AA208"/>
    </row>
    <row r="209" spans="1:27" x14ac:dyDescent="0.2">
      <c r="A209"/>
      <c r="B209" s="19"/>
      <c r="C209" s="19"/>
      <c r="D209" s="19"/>
      <c r="E209" s="19"/>
      <c r="F209" s="19"/>
      <c r="G209" s="19"/>
      <c r="H209" s="19"/>
      <c r="I209" s="19"/>
      <c r="J209" s="19"/>
      <c r="K209" s="19"/>
      <c r="L209" s="19"/>
      <c r="M209" s="19"/>
      <c r="N209" s="19"/>
      <c r="O209" s="19"/>
      <c r="P209"/>
      <c r="Q209"/>
      <c r="R209"/>
      <c r="S209"/>
      <c r="T209"/>
      <c r="U209"/>
      <c r="V209"/>
      <c r="W209"/>
      <c r="X209"/>
      <c r="Y209"/>
      <c r="Z209"/>
      <c r="AA209"/>
    </row>
    <row r="210" spans="1:27" x14ac:dyDescent="0.2">
      <c r="A210"/>
      <c r="B210" s="19"/>
      <c r="C210" s="19"/>
      <c r="D210" s="19"/>
      <c r="E210" s="19"/>
      <c r="F210" s="19"/>
      <c r="G210" s="19"/>
      <c r="H210" s="19"/>
      <c r="I210" s="19"/>
      <c r="J210" s="19"/>
      <c r="K210" s="19"/>
      <c r="L210" s="19"/>
      <c r="M210" s="19"/>
      <c r="N210" s="19"/>
      <c r="O210" s="19"/>
      <c r="P210"/>
      <c r="Q210"/>
      <c r="R210"/>
      <c r="S210"/>
      <c r="T210"/>
      <c r="U210"/>
      <c r="V210"/>
      <c r="W210"/>
      <c r="X210"/>
      <c r="Y210"/>
      <c r="Z210"/>
      <c r="AA210"/>
    </row>
    <row r="211" spans="1:27" x14ac:dyDescent="0.2">
      <c r="A211"/>
      <c r="B211" s="19"/>
      <c r="C211" s="19"/>
      <c r="D211" s="19"/>
      <c r="E211" s="19"/>
      <c r="F211" s="19"/>
      <c r="G211" s="19"/>
      <c r="H211" s="19"/>
      <c r="I211" s="19"/>
      <c r="J211" s="19"/>
      <c r="K211" s="19"/>
      <c r="L211" s="19"/>
      <c r="M211" s="19"/>
      <c r="N211" s="19"/>
      <c r="O211" s="19"/>
      <c r="P211"/>
      <c r="Q211"/>
      <c r="R211"/>
      <c r="S211"/>
      <c r="T211"/>
      <c r="U211"/>
      <c r="V211"/>
      <c r="W211"/>
      <c r="X211"/>
      <c r="Y211"/>
      <c r="Z211"/>
      <c r="AA211"/>
    </row>
    <row r="212" spans="1:27" x14ac:dyDescent="0.2">
      <c r="A212"/>
      <c r="B212" s="19"/>
      <c r="C212" s="19"/>
      <c r="D212" s="19"/>
      <c r="E212" s="19"/>
      <c r="F212" s="19"/>
      <c r="G212" s="19"/>
      <c r="H212" s="19"/>
      <c r="I212" s="19"/>
      <c r="J212" s="19"/>
      <c r="K212" s="19"/>
      <c r="L212" s="19"/>
      <c r="M212" s="19"/>
      <c r="N212" s="19"/>
      <c r="O212" s="19"/>
      <c r="P212"/>
      <c r="Q212"/>
      <c r="R212"/>
      <c r="S212"/>
      <c r="T212"/>
      <c r="U212"/>
      <c r="V212"/>
      <c r="W212"/>
      <c r="X212"/>
      <c r="Y212"/>
      <c r="Z212"/>
      <c r="AA212"/>
    </row>
    <row r="213" spans="1:27" x14ac:dyDescent="0.2">
      <c r="A213"/>
      <c r="B213" s="19"/>
      <c r="C213" s="19"/>
      <c r="D213" s="19"/>
      <c r="E213" s="19"/>
      <c r="F213" s="19"/>
      <c r="G213" s="19"/>
      <c r="H213" s="19"/>
      <c r="I213" s="19"/>
      <c r="J213" s="19"/>
      <c r="K213" s="19"/>
      <c r="L213" s="19"/>
      <c r="M213" s="19"/>
      <c r="N213" s="19"/>
      <c r="O213" s="19"/>
      <c r="P213"/>
      <c r="Q213"/>
      <c r="R213"/>
      <c r="S213"/>
      <c r="T213"/>
      <c r="U213"/>
      <c r="V213"/>
      <c r="W213"/>
      <c r="X213"/>
      <c r="Y213"/>
      <c r="Z213"/>
      <c r="AA213"/>
    </row>
    <row r="214" spans="1:27" x14ac:dyDescent="0.2">
      <c r="A214"/>
      <c r="B214" s="19"/>
      <c r="C214" s="19"/>
      <c r="D214" s="19"/>
      <c r="E214" s="19"/>
      <c r="F214" s="19"/>
      <c r="G214" s="19"/>
      <c r="H214" s="19"/>
      <c r="I214" s="19"/>
      <c r="J214" s="19"/>
      <c r="K214" s="19"/>
      <c r="L214" s="19"/>
      <c r="M214" s="19"/>
      <c r="N214" s="19"/>
      <c r="O214" s="19"/>
      <c r="P214"/>
      <c r="Q214"/>
      <c r="R214"/>
      <c r="S214"/>
      <c r="T214"/>
      <c r="U214"/>
      <c r="V214"/>
      <c r="W214"/>
      <c r="X214"/>
      <c r="Y214"/>
      <c r="Z214"/>
      <c r="AA214"/>
    </row>
    <row r="215" spans="1:27" x14ac:dyDescent="0.2">
      <c r="A215"/>
      <c r="B215" s="19"/>
      <c r="C215" s="19"/>
      <c r="D215" s="19"/>
      <c r="E215" s="19"/>
      <c r="F215" s="19"/>
      <c r="G215" s="19"/>
      <c r="H215" s="19"/>
      <c r="I215" s="19"/>
      <c r="J215" s="19"/>
      <c r="K215" s="19"/>
      <c r="L215" s="19"/>
      <c r="M215" s="19"/>
      <c r="N215" s="19"/>
      <c r="O215" s="19"/>
      <c r="P215"/>
      <c r="Q215"/>
      <c r="R215"/>
      <c r="S215"/>
      <c r="T215"/>
      <c r="U215"/>
      <c r="V215"/>
      <c r="W215"/>
      <c r="X215"/>
      <c r="Y215"/>
      <c r="Z215"/>
      <c r="AA215"/>
    </row>
    <row r="216" spans="1:27" x14ac:dyDescent="0.2">
      <c r="A216"/>
      <c r="B216" s="19"/>
      <c r="C216" s="19"/>
      <c r="D216" s="19"/>
      <c r="E216" s="19"/>
      <c r="F216" s="19"/>
      <c r="G216" s="19"/>
      <c r="H216" s="19"/>
      <c r="I216" s="19"/>
      <c r="J216" s="19"/>
      <c r="K216" s="19"/>
      <c r="L216" s="19"/>
      <c r="M216" s="19"/>
      <c r="N216" s="19"/>
      <c r="O216" s="19"/>
      <c r="P216"/>
      <c r="Q216"/>
      <c r="R216"/>
      <c r="S216"/>
      <c r="T216"/>
      <c r="U216"/>
      <c r="V216"/>
      <c r="W216"/>
      <c r="X216"/>
      <c r="Y216"/>
      <c r="Z216"/>
      <c r="AA216"/>
    </row>
    <row r="217" spans="1:27" x14ac:dyDescent="0.2">
      <c r="A217"/>
      <c r="B217" s="19"/>
      <c r="C217" s="19"/>
      <c r="D217" s="19"/>
      <c r="E217" s="19"/>
      <c r="F217" s="19"/>
      <c r="G217" s="19"/>
      <c r="H217" s="19"/>
      <c r="I217" s="19"/>
      <c r="J217" s="19"/>
      <c r="K217" s="19"/>
      <c r="L217" s="19"/>
      <c r="M217" s="19"/>
      <c r="N217" s="19"/>
      <c r="O217" s="19"/>
      <c r="P217"/>
      <c r="Q217"/>
      <c r="R217"/>
      <c r="S217"/>
      <c r="T217"/>
      <c r="U217"/>
      <c r="V217"/>
      <c r="W217"/>
      <c r="X217"/>
      <c r="Y217"/>
      <c r="Z217"/>
      <c r="AA217"/>
    </row>
    <row r="218" spans="1:27" x14ac:dyDescent="0.2">
      <c r="A218"/>
      <c r="B218" s="19"/>
      <c r="C218" s="19"/>
      <c r="D218" s="19"/>
      <c r="E218" s="19"/>
      <c r="F218" s="19"/>
      <c r="G218" s="19"/>
      <c r="H218" s="19"/>
      <c r="I218" s="19"/>
      <c r="J218" s="19"/>
      <c r="K218" s="19"/>
      <c r="L218" s="19"/>
      <c r="M218" s="19"/>
      <c r="N218" s="19"/>
      <c r="O218" s="19"/>
      <c r="P218"/>
      <c r="Q218"/>
      <c r="R218"/>
      <c r="S218"/>
      <c r="T218"/>
      <c r="U218"/>
      <c r="V218"/>
      <c r="W218"/>
      <c r="X218"/>
      <c r="Y218"/>
      <c r="Z218"/>
      <c r="AA218"/>
    </row>
    <row r="219" spans="1:27" x14ac:dyDescent="0.2">
      <c r="A219"/>
      <c r="B219" s="19"/>
      <c r="C219" s="19"/>
      <c r="D219" s="19"/>
      <c r="E219" s="19"/>
      <c r="F219" s="19"/>
      <c r="G219" s="19"/>
      <c r="H219" s="19"/>
      <c r="I219" s="19"/>
      <c r="J219" s="19"/>
      <c r="K219" s="19"/>
      <c r="L219" s="19"/>
      <c r="M219" s="19"/>
      <c r="N219" s="19"/>
      <c r="O219" s="19"/>
      <c r="P219"/>
      <c r="Q219"/>
      <c r="R219"/>
      <c r="S219"/>
      <c r="T219"/>
      <c r="U219"/>
      <c r="V219"/>
      <c r="W219"/>
      <c r="X219"/>
      <c r="Y219"/>
      <c r="Z219"/>
      <c r="AA219"/>
    </row>
    <row r="220" spans="1:27" x14ac:dyDescent="0.2">
      <c r="A220"/>
      <c r="B220" s="19"/>
      <c r="C220" s="19"/>
      <c r="D220" s="19"/>
      <c r="E220" s="19"/>
      <c r="F220" s="19"/>
      <c r="G220" s="19"/>
      <c r="H220" s="19"/>
      <c r="I220" s="19"/>
      <c r="J220" s="19"/>
      <c r="K220" s="19"/>
      <c r="L220" s="19"/>
      <c r="M220" s="19"/>
      <c r="N220" s="19"/>
      <c r="O220" s="19"/>
      <c r="P220"/>
      <c r="Q220"/>
      <c r="R220"/>
      <c r="S220"/>
      <c r="T220"/>
      <c r="U220"/>
      <c r="V220"/>
      <c r="W220"/>
      <c r="X220"/>
      <c r="Y220"/>
      <c r="Z220"/>
      <c r="AA220"/>
    </row>
    <row r="221" spans="1:27" x14ac:dyDescent="0.2">
      <c r="A221"/>
      <c r="B221" s="19"/>
      <c r="C221" s="19"/>
      <c r="D221" s="19"/>
      <c r="E221" s="19"/>
      <c r="F221" s="19"/>
      <c r="G221" s="19"/>
      <c r="H221" s="19"/>
      <c r="I221" s="19"/>
      <c r="J221" s="19"/>
      <c r="K221" s="19"/>
      <c r="L221" s="19"/>
      <c r="M221" s="19"/>
      <c r="N221" s="19"/>
      <c r="O221" s="19"/>
      <c r="P221"/>
      <c r="Q221"/>
      <c r="R221"/>
      <c r="S221"/>
      <c r="T221"/>
      <c r="U221"/>
      <c r="V221"/>
      <c r="W221"/>
      <c r="X221"/>
      <c r="Y221"/>
      <c r="Z221"/>
      <c r="AA221"/>
    </row>
    <row r="222" spans="1:27" x14ac:dyDescent="0.2">
      <c r="A222"/>
      <c r="B222" s="19"/>
      <c r="C222" s="19"/>
      <c r="D222" s="19"/>
      <c r="E222" s="19"/>
      <c r="F222" s="19"/>
      <c r="G222" s="19"/>
      <c r="H222" s="19"/>
      <c r="I222" s="19"/>
      <c r="J222" s="19"/>
      <c r="K222" s="19"/>
      <c r="L222" s="19"/>
      <c r="M222" s="19"/>
      <c r="N222" s="19"/>
      <c r="O222" s="19"/>
      <c r="P222"/>
      <c r="Q222"/>
      <c r="R222"/>
      <c r="S222"/>
      <c r="T222"/>
      <c r="U222"/>
      <c r="V222"/>
      <c r="W222"/>
      <c r="X222"/>
      <c r="Y222"/>
      <c r="Z222"/>
      <c r="AA222"/>
    </row>
    <row r="223" spans="1:27" x14ac:dyDescent="0.2">
      <c r="A223"/>
      <c r="B223" s="19"/>
      <c r="C223" s="19"/>
      <c r="D223" s="19"/>
      <c r="E223" s="19"/>
      <c r="F223" s="19"/>
      <c r="G223" s="19"/>
      <c r="H223" s="19"/>
      <c r="I223" s="19"/>
      <c r="J223" s="19"/>
      <c r="K223" s="19"/>
      <c r="L223" s="19"/>
      <c r="M223" s="19"/>
      <c r="N223" s="19"/>
      <c r="O223" s="19"/>
      <c r="P223"/>
      <c r="Q223"/>
      <c r="R223"/>
      <c r="S223"/>
      <c r="T223"/>
      <c r="U223"/>
      <c r="V223"/>
      <c r="W223"/>
      <c r="X223"/>
      <c r="Y223"/>
      <c r="Z223"/>
      <c r="AA223"/>
    </row>
    <row r="224" spans="1:27" x14ac:dyDescent="0.2">
      <c r="A224"/>
      <c r="B224" s="19"/>
      <c r="C224" s="19"/>
      <c r="D224" s="19"/>
      <c r="E224" s="19"/>
      <c r="F224" s="19"/>
      <c r="G224" s="19"/>
      <c r="H224" s="19"/>
      <c r="I224" s="19"/>
      <c r="J224" s="19"/>
      <c r="K224" s="19"/>
      <c r="L224" s="19"/>
      <c r="M224" s="19"/>
      <c r="N224" s="19"/>
      <c r="O224" s="19"/>
      <c r="P224"/>
      <c r="Q224"/>
      <c r="R224"/>
      <c r="S224"/>
      <c r="T224"/>
      <c r="U224"/>
      <c r="V224"/>
      <c r="W224"/>
      <c r="X224"/>
      <c r="Y224"/>
      <c r="Z224"/>
      <c r="AA224"/>
    </row>
    <row r="225" spans="1:27" x14ac:dyDescent="0.2">
      <c r="A225"/>
      <c r="B225" s="19"/>
      <c r="C225" s="19"/>
      <c r="D225" s="19"/>
      <c r="E225" s="19"/>
      <c r="F225" s="19"/>
      <c r="G225" s="19"/>
      <c r="H225" s="19"/>
      <c r="I225" s="19"/>
      <c r="J225" s="19"/>
      <c r="K225" s="19"/>
      <c r="L225" s="19"/>
      <c r="M225" s="19"/>
      <c r="N225" s="19"/>
      <c r="O225" s="19"/>
      <c r="P225"/>
      <c r="Q225"/>
      <c r="R225"/>
      <c r="S225"/>
      <c r="T225"/>
      <c r="U225"/>
      <c r="V225"/>
      <c r="W225"/>
      <c r="X225"/>
      <c r="Y225"/>
      <c r="Z225"/>
      <c r="AA225"/>
    </row>
    <row r="226" spans="1:27" x14ac:dyDescent="0.2">
      <c r="A226"/>
      <c r="B226" s="19"/>
      <c r="C226" s="19"/>
      <c r="D226" s="19"/>
      <c r="E226" s="19"/>
      <c r="F226" s="19"/>
      <c r="G226" s="19"/>
      <c r="H226" s="19"/>
      <c r="I226" s="19"/>
      <c r="J226" s="19"/>
      <c r="K226" s="19"/>
      <c r="L226" s="19"/>
      <c r="M226" s="19"/>
      <c r="N226" s="19"/>
      <c r="O226" s="19"/>
      <c r="P226"/>
      <c r="Q226"/>
      <c r="R226"/>
      <c r="S226"/>
      <c r="T226"/>
      <c r="U226"/>
      <c r="V226"/>
      <c r="W226"/>
      <c r="X226"/>
      <c r="Y226"/>
      <c r="Z226"/>
      <c r="AA226"/>
    </row>
    <row r="227" spans="1:27" x14ac:dyDescent="0.2">
      <c r="A227"/>
      <c r="B227" s="19"/>
      <c r="C227" s="19"/>
      <c r="D227" s="19"/>
      <c r="E227" s="19"/>
      <c r="F227" s="19"/>
      <c r="G227" s="19"/>
      <c r="H227" s="19"/>
      <c r="I227" s="19"/>
      <c r="J227" s="19"/>
      <c r="K227" s="19"/>
      <c r="L227" s="19"/>
      <c r="M227" s="19"/>
      <c r="N227" s="19"/>
      <c r="O227" s="19"/>
      <c r="P227"/>
      <c r="Q227"/>
      <c r="R227"/>
      <c r="S227"/>
      <c r="T227"/>
      <c r="U227"/>
      <c r="V227"/>
      <c r="W227"/>
      <c r="X227"/>
      <c r="Y227"/>
      <c r="Z227"/>
      <c r="AA227"/>
    </row>
    <row r="228" spans="1:27" x14ac:dyDescent="0.2">
      <c r="A228"/>
      <c r="B228" s="19"/>
      <c r="C228" s="19"/>
      <c r="D228" s="19"/>
      <c r="E228" s="19"/>
      <c r="F228" s="19"/>
      <c r="G228" s="19"/>
      <c r="H228" s="19"/>
      <c r="I228" s="19"/>
      <c r="J228" s="19"/>
      <c r="K228" s="19"/>
      <c r="L228" s="19"/>
      <c r="M228" s="19"/>
      <c r="N228" s="19"/>
      <c r="O228" s="19"/>
      <c r="P228"/>
      <c r="Q228"/>
      <c r="R228"/>
      <c r="S228"/>
      <c r="T228"/>
      <c r="U228"/>
      <c r="V228"/>
      <c r="W228"/>
      <c r="X228"/>
      <c r="Y228"/>
      <c r="Z228"/>
      <c r="AA228"/>
    </row>
    <row r="229" spans="1:27" x14ac:dyDescent="0.2">
      <c r="A229"/>
      <c r="B229" s="19"/>
      <c r="C229" s="19"/>
      <c r="D229" s="19"/>
      <c r="E229" s="19"/>
      <c r="F229" s="19"/>
      <c r="G229" s="19"/>
      <c r="H229" s="19"/>
      <c r="I229" s="19"/>
      <c r="J229" s="19"/>
      <c r="K229" s="19"/>
      <c r="L229" s="19"/>
      <c r="M229" s="19"/>
      <c r="N229" s="19"/>
      <c r="O229" s="19"/>
      <c r="P229"/>
      <c r="Q229"/>
      <c r="R229"/>
      <c r="S229"/>
      <c r="T229"/>
      <c r="U229"/>
      <c r="V229"/>
      <c r="W229"/>
      <c r="X229"/>
      <c r="Y229"/>
      <c r="Z229"/>
      <c r="AA229"/>
    </row>
    <row r="230" spans="1:27" x14ac:dyDescent="0.2">
      <c r="A230"/>
      <c r="B230" s="19"/>
      <c r="C230" s="19"/>
      <c r="D230" s="19"/>
      <c r="E230" s="19"/>
      <c r="F230" s="19"/>
      <c r="G230" s="19"/>
      <c r="H230" s="19"/>
      <c r="I230" s="19"/>
      <c r="J230" s="19"/>
      <c r="K230" s="19"/>
      <c r="L230" s="19"/>
      <c r="M230" s="19"/>
      <c r="N230" s="19"/>
      <c r="O230" s="19"/>
      <c r="P230"/>
      <c r="Q230"/>
      <c r="R230"/>
      <c r="S230"/>
      <c r="T230"/>
      <c r="U230"/>
      <c r="V230"/>
      <c r="W230"/>
      <c r="X230"/>
      <c r="Y230"/>
      <c r="Z230"/>
      <c r="AA230"/>
    </row>
    <row r="231" spans="1:27" x14ac:dyDescent="0.2">
      <c r="A231"/>
      <c r="B231" s="19"/>
      <c r="C231" s="19"/>
      <c r="D231" s="19"/>
      <c r="E231" s="19"/>
      <c r="F231" s="19"/>
      <c r="G231" s="19"/>
      <c r="H231" s="19"/>
      <c r="I231" s="19"/>
      <c r="J231" s="19"/>
      <c r="K231" s="19"/>
      <c r="L231" s="19"/>
      <c r="M231" s="19"/>
      <c r="N231" s="19"/>
      <c r="O231" s="19"/>
      <c r="P231"/>
      <c r="Q231"/>
      <c r="R231"/>
      <c r="S231"/>
      <c r="T231"/>
      <c r="U231"/>
      <c r="V231"/>
      <c r="W231"/>
      <c r="X231"/>
      <c r="Y231"/>
      <c r="Z231"/>
      <c r="AA231"/>
    </row>
    <row r="232" spans="1:27" x14ac:dyDescent="0.2">
      <c r="A232"/>
      <c r="B232" s="19"/>
      <c r="C232" s="19"/>
      <c r="D232" s="19"/>
      <c r="E232" s="19"/>
      <c r="F232" s="19"/>
      <c r="G232" s="19"/>
      <c r="H232" s="19"/>
      <c r="I232" s="19"/>
      <c r="J232" s="19"/>
      <c r="K232" s="19"/>
      <c r="L232" s="19"/>
      <c r="M232" s="19"/>
      <c r="N232" s="19"/>
      <c r="O232" s="19"/>
      <c r="P232"/>
      <c r="Q232"/>
      <c r="R232"/>
      <c r="S232"/>
      <c r="T232"/>
      <c r="U232"/>
      <c r="V232"/>
      <c r="W232"/>
      <c r="X232"/>
      <c r="Y232"/>
      <c r="Z232"/>
      <c r="AA232"/>
    </row>
    <row r="233" spans="1:27" x14ac:dyDescent="0.2">
      <c r="A233"/>
      <c r="B233" s="19"/>
      <c r="C233" s="19"/>
      <c r="D233" s="19"/>
      <c r="E233" s="19"/>
      <c r="F233" s="19"/>
      <c r="G233" s="19"/>
      <c r="H233" s="19"/>
      <c r="I233" s="19"/>
      <c r="J233" s="19"/>
      <c r="K233" s="19"/>
      <c r="L233" s="19"/>
      <c r="M233" s="19"/>
      <c r="N233" s="19"/>
      <c r="O233" s="19"/>
      <c r="P233"/>
      <c r="Q233"/>
      <c r="R233"/>
      <c r="S233"/>
      <c r="T233"/>
      <c r="U233"/>
      <c r="V233"/>
      <c r="W233"/>
      <c r="X233"/>
      <c r="Y233"/>
      <c r="Z233"/>
      <c r="AA233"/>
    </row>
    <row r="234" spans="1:27" x14ac:dyDescent="0.2">
      <c r="A234"/>
      <c r="B234" s="19"/>
      <c r="C234" s="19"/>
      <c r="D234" s="19"/>
      <c r="E234" s="19"/>
      <c r="F234" s="19"/>
      <c r="G234" s="19"/>
      <c r="H234" s="19"/>
      <c r="I234" s="19"/>
      <c r="J234" s="19"/>
      <c r="K234" s="19"/>
      <c r="L234" s="19"/>
      <c r="M234" s="19"/>
      <c r="N234" s="19"/>
      <c r="O234" s="19"/>
      <c r="P234"/>
      <c r="Q234"/>
      <c r="R234"/>
      <c r="S234"/>
      <c r="T234"/>
      <c r="U234"/>
      <c r="V234"/>
      <c r="W234"/>
      <c r="X234"/>
      <c r="Y234"/>
      <c r="Z234"/>
      <c r="AA234"/>
    </row>
    <row r="235" spans="1:27" x14ac:dyDescent="0.2">
      <c r="A235"/>
      <c r="B235" s="19"/>
      <c r="C235" s="19"/>
      <c r="D235" s="19"/>
      <c r="E235" s="19"/>
      <c r="F235" s="19"/>
      <c r="G235" s="19"/>
      <c r="H235" s="19"/>
      <c r="I235" s="19"/>
      <c r="J235" s="19"/>
      <c r="K235" s="19"/>
      <c r="L235" s="19"/>
      <c r="M235" s="19"/>
      <c r="N235" s="19"/>
      <c r="O235" s="19"/>
      <c r="P235"/>
      <c r="Q235"/>
      <c r="R235"/>
      <c r="S235"/>
      <c r="T235"/>
      <c r="U235"/>
      <c r="V235"/>
      <c r="W235"/>
      <c r="X235"/>
      <c r="Y235"/>
      <c r="Z235"/>
      <c r="AA235"/>
    </row>
    <row r="236" spans="1:27" x14ac:dyDescent="0.2">
      <c r="A236"/>
      <c r="B236" s="19"/>
      <c r="C236" s="19"/>
      <c r="D236" s="19"/>
      <c r="E236" s="19"/>
      <c r="F236" s="19"/>
      <c r="G236" s="19"/>
      <c r="H236" s="19"/>
      <c r="I236" s="19"/>
      <c r="J236" s="19"/>
      <c r="K236" s="19"/>
      <c r="L236" s="19"/>
      <c r="M236" s="19"/>
      <c r="N236" s="19"/>
      <c r="O236" s="19"/>
      <c r="P236"/>
      <c r="Q236"/>
      <c r="R236"/>
      <c r="S236"/>
      <c r="T236"/>
      <c r="U236"/>
      <c r="V236"/>
      <c r="W236"/>
      <c r="X236"/>
      <c r="Y236"/>
      <c r="Z236"/>
      <c r="AA236"/>
    </row>
    <row r="237" spans="1:27" x14ac:dyDescent="0.2">
      <c r="A237"/>
      <c r="B237" s="19"/>
      <c r="C237" s="19"/>
      <c r="D237" s="19"/>
      <c r="E237" s="19"/>
      <c r="F237" s="19"/>
      <c r="G237" s="19"/>
      <c r="H237" s="19"/>
      <c r="I237" s="19"/>
      <c r="J237" s="19"/>
      <c r="K237" s="19"/>
      <c r="L237" s="19"/>
      <c r="M237" s="19"/>
      <c r="N237" s="19"/>
      <c r="O237" s="19"/>
      <c r="P237"/>
      <c r="Q237"/>
      <c r="R237"/>
      <c r="S237"/>
      <c r="T237"/>
      <c r="U237"/>
      <c r="V237"/>
      <c r="W237"/>
      <c r="X237"/>
      <c r="Y237"/>
      <c r="Z237"/>
      <c r="AA237"/>
    </row>
    <row r="238" spans="1:27" x14ac:dyDescent="0.2">
      <c r="A238"/>
      <c r="B238" s="19"/>
      <c r="C238" s="19"/>
      <c r="D238" s="19"/>
      <c r="E238" s="19"/>
      <c r="F238" s="19"/>
      <c r="G238" s="19"/>
      <c r="H238" s="19"/>
      <c r="I238" s="19"/>
      <c r="J238" s="19"/>
      <c r="K238" s="19"/>
      <c r="L238" s="19"/>
      <c r="M238" s="19"/>
      <c r="N238" s="19"/>
      <c r="O238" s="19"/>
      <c r="P238"/>
      <c r="Q238"/>
      <c r="R238"/>
      <c r="S238"/>
      <c r="T238"/>
      <c r="U238"/>
      <c r="V238"/>
      <c r="W238"/>
      <c r="X238"/>
      <c r="Y238"/>
      <c r="Z238"/>
      <c r="AA238"/>
    </row>
    <row r="239" spans="1:27" x14ac:dyDescent="0.2">
      <c r="A239"/>
      <c r="B239" s="19"/>
      <c r="C239" s="19"/>
      <c r="D239" s="19"/>
      <c r="E239" s="19"/>
      <c r="F239" s="19"/>
      <c r="G239" s="19"/>
      <c r="H239" s="19"/>
      <c r="I239" s="19"/>
      <c r="J239" s="19"/>
      <c r="K239" s="19"/>
      <c r="L239" s="19"/>
      <c r="M239" s="19"/>
      <c r="N239" s="19"/>
      <c r="O239" s="19"/>
      <c r="P239"/>
      <c r="Q239"/>
      <c r="R239"/>
      <c r="S239"/>
      <c r="T239"/>
      <c r="U239"/>
      <c r="V239"/>
      <c r="W239"/>
      <c r="X239"/>
      <c r="Y239"/>
      <c r="Z239"/>
      <c r="AA239"/>
    </row>
    <row r="240" spans="1:27" x14ac:dyDescent="0.2">
      <c r="A240"/>
      <c r="B240" s="19"/>
      <c r="C240" s="19"/>
      <c r="D240" s="19"/>
      <c r="E240" s="19"/>
      <c r="F240" s="19"/>
      <c r="G240" s="19"/>
      <c r="H240" s="19"/>
      <c r="I240" s="19"/>
      <c r="J240" s="19"/>
      <c r="K240" s="19"/>
      <c r="L240" s="19"/>
      <c r="M240" s="19"/>
      <c r="N240" s="19"/>
      <c r="O240" s="19"/>
      <c r="P240"/>
      <c r="Q240"/>
      <c r="R240"/>
      <c r="S240"/>
      <c r="T240"/>
      <c r="U240"/>
      <c r="V240"/>
      <c r="W240"/>
      <c r="X240"/>
      <c r="Y240"/>
      <c r="Z240"/>
      <c r="AA240"/>
    </row>
    <row r="241" spans="1:27" x14ac:dyDescent="0.2">
      <c r="A241"/>
      <c r="B241" s="19"/>
      <c r="C241" s="19"/>
      <c r="D241" s="19"/>
      <c r="E241" s="19"/>
      <c r="F241" s="19"/>
      <c r="G241" s="19"/>
      <c r="H241" s="19"/>
      <c r="I241" s="19"/>
      <c r="J241" s="19"/>
      <c r="K241" s="19"/>
      <c r="L241" s="19"/>
      <c r="M241" s="19"/>
      <c r="N241" s="19"/>
      <c r="O241" s="19"/>
      <c r="P241"/>
      <c r="Q241"/>
      <c r="R241"/>
      <c r="S241"/>
      <c r="T241"/>
      <c r="U241"/>
      <c r="V241"/>
      <c r="W241"/>
      <c r="X241"/>
      <c r="Y241"/>
      <c r="Z241"/>
      <c r="AA241"/>
    </row>
    <row r="242" spans="1:27" x14ac:dyDescent="0.2">
      <c r="A242"/>
      <c r="B242" s="19"/>
      <c r="C242" s="19"/>
      <c r="D242" s="19"/>
      <c r="E242" s="19"/>
      <c r="F242" s="19"/>
      <c r="G242" s="19"/>
      <c r="H242" s="19"/>
      <c r="I242" s="19"/>
      <c r="J242" s="19"/>
      <c r="K242" s="19"/>
      <c r="L242" s="19"/>
      <c r="M242" s="19"/>
      <c r="N242" s="19"/>
      <c r="O242" s="19"/>
      <c r="P242"/>
      <c r="Q242"/>
      <c r="R242"/>
      <c r="S242"/>
      <c r="T242"/>
      <c r="U242"/>
      <c r="V242"/>
      <c r="W242"/>
      <c r="X242"/>
      <c r="Y242"/>
      <c r="Z242"/>
      <c r="AA242"/>
    </row>
    <row r="243" spans="1:27" x14ac:dyDescent="0.2">
      <c r="A243"/>
      <c r="B243" s="19"/>
      <c r="C243" s="19"/>
      <c r="D243" s="19"/>
      <c r="E243" s="19"/>
      <c r="F243" s="19"/>
      <c r="G243" s="19"/>
      <c r="H243" s="19"/>
      <c r="I243" s="19"/>
      <c r="J243" s="19"/>
      <c r="K243" s="19"/>
      <c r="L243" s="19"/>
      <c r="M243" s="19"/>
      <c r="N243" s="19"/>
      <c r="O243" s="19"/>
      <c r="P243"/>
      <c r="Q243"/>
      <c r="R243"/>
      <c r="S243"/>
      <c r="T243"/>
      <c r="U243"/>
      <c r="V243"/>
      <c r="W243"/>
      <c r="X243"/>
      <c r="Y243"/>
      <c r="Z243"/>
      <c r="AA243"/>
    </row>
    <row r="244" spans="1:27" x14ac:dyDescent="0.2">
      <c r="A244"/>
      <c r="B244" s="19"/>
      <c r="C244" s="19"/>
      <c r="D244" s="19"/>
      <c r="E244" s="19"/>
      <c r="F244" s="19"/>
      <c r="G244" s="19"/>
      <c r="H244" s="19"/>
      <c r="I244" s="19"/>
      <c r="J244" s="19"/>
      <c r="K244" s="19"/>
      <c r="L244" s="19"/>
      <c r="M244" s="19"/>
      <c r="N244" s="19"/>
      <c r="O244" s="19"/>
      <c r="P244"/>
      <c r="Q244"/>
      <c r="R244"/>
      <c r="S244"/>
      <c r="T244"/>
      <c r="U244"/>
      <c r="V244"/>
      <c r="W244"/>
      <c r="X244"/>
      <c r="Y244"/>
      <c r="Z244"/>
      <c r="AA244"/>
    </row>
    <row r="245" spans="1:27" x14ac:dyDescent="0.2">
      <c r="A245"/>
      <c r="B245" s="19"/>
      <c r="C245" s="19"/>
      <c r="D245" s="19"/>
      <c r="E245" s="19"/>
      <c r="F245" s="19"/>
      <c r="G245" s="19"/>
      <c r="H245" s="19"/>
      <c r="I245" s="19"/>
      <c r="J245" s="19"/>
      <c r="K245" s="19"/>
      <c r="L245" s="19"/>
      <c r="M245" s="19"/>
      <c r="N245" s="19"/>
      <c r="O245" s="19"/>
      <c r="P245"/>
      <c r="Q245"/>
      <c r="R245"/>
      <c r="S245"/>
      <c r="T245"/>
      <c r="U245"/>
      <c r="V245"/>
      <c r="W245"/>
      <c r="X245"/>
      <c r="Y245"/>
      <c r="Z245"/>
      <c r="AA245"/>
    </row>
    <row r="246" spans="1:27" x14ac:dyDescent="0.2">
      <c r="A246"/>
      <c r="B246" s="19"/>
      <c r="C246" s="19"/>
      <c r="D246" s="19"/>
      <c r="E246" s="19"/>
      <c r="F246" s="19"/>
      <c r="G246" s="19"/>
      <c r="H246" s="19"/>
      <c r="I246" s="19"/>
      <c r="J246" s="19"/>
      <c r="K246" s="19"/>
      <c r="L246" s="19"/>
      <c r="M246" s="19"/>
      <c r="N246" s="19"/>
      <c r="O246" s="19"/>
      <c r="P246"/>
      <c r="Q246"/>
      <c r="R246"/>
      <c r="S246"/>
      <c r="T246"/>
      <c r="U246"/>
      <c r="V246"/>
      <c r="W246"/>
      <c r="X246"/>
      <c r="Y246"/>
      <c r="Z246"/>
      <c r="AA246"/>
    </row>
    <row r="247" spans="1:27" x14ac:dyDescent="0.2">
      <c r="A247"/>
      <c r="B247" s="19"/>
      <c r="C247" s="19"/>
      <c r="D247" s="19"/>
      <c r="E247" s="19"/>
      <c r="F247" s="19"/>
      <c r="G247" s="19"/>
      <c r="H247" s="19"/>
      <c r="I247" s="19"/>
      <c r="J247" s="19"/>
      <c r="K247" s="19"/>
      <c r="L247" s="19"/>
      <c r="M247" s="19"/>
      <c r="N247" s="19"/>
      <c r="O247" s="19"/>
      <c r="P247"/>
      <c r="Q247"/>
      <c r="R247"/>
      <c r="S247"/>
      <c r="T247"/>
      <c r="U247"/>
      <c r="V247"/>
      <c r="W247"/>
      <c r="X247"/>
      <c r="Y247"/>
      <c r="Z247"/>
      <c r="AA247"/>
    </row>
    <row r="248" spans="1:27" x14ac:dyDescent="0.2">
      <c r="A248"/>
      <c r="B248" s="19"/>
      <c r="C248" s="19"/>
      <c r="D248" s="19"/>
      <c r="E248" s="19"/>
      <c r="F248" s="19"/>
      <c r="G248" s="19"/>
      <c r="H248" s="19"/>
      <c r="I248" s="19"/>
      <c r="J248" s="19"/>
      <c r="K248" s="19"/>
      <c r="L248" s="19"/>
      <c r="M248" s="19"/>
      <c r="N248" s="19"/>
      <c r="O248" s="19"/>
      <c r="P248"/>
      <c r="Q248"/>
      <c r="R248"/>
      <c r="S248"/>
      <c r="T248"/>
      <c r="U248"/>
      <c r="V248"/>
      <c r="W248"/>
      <c r="X248"/>
      <c r="Y248"/>
      <c r="Z248"/>
      <c r="AA248"/>
    </row>
    <row r="249" spans="1:27" x14ac:dyDescent="0.2">
      <c r="A249"/>
      <c r="B249" s="19"/>
      <c r="C249" s="19"/>
      <c r="D249" s="19"/>
      <c r="E249" s="19"/>
      <c r="F249" s="19"/>
      <c r="G249" s="19"/>
      <c r="H249" s="19"/>
      <c r="I249" s="19"/>
      <c r="J249" s="19"/>
      <c r="K249" s="19"/>
      <c r="L249" s="19"/>
      <c r="M249" s="19"/>
      <c r="N249" s="19"/>
      <c r="O249" s="19"/>
      <c r="P249"/>
      <c r="Q249"/>
      <c r="R249"/>
      <c r="S249"/>
      <c r="T249"/>
      <c r="U249"/>
      <c r="V249"/>
      <c r="W249"/>
      <c r="X249"/>
      <c r="Y249"/>
      <c r="Z249"/>
      <c r="AA249"/>
    </row>
    <row r="250" spans="1:27" x14ac:dyDescent="0.2">
      <c r="A250"/>
      <c r="B250" s="19"/>
      <c r="C250" s="19"/>
      <c r="D250" s="19"/>
      <c r="E250" s="19"/>
      <c r="F250" s="19"/>
      <c r="G250" s="19"/>
      <c r="H250" s="19"/>
      <c r="I250" s="19"/>
      <c r="J250" s="19"/>
      <c r="K250" s="19"/>
      <c r="L250" s="19"/>
      <c r="M250" s="19"/>
      <c r="N250" s="19"/>
      <c r="O250" s="19"/>
      <c r="P250"/>
      <c r="Q250"/>
      <c r="R250"/>
      <c r="S250"/>
      <c r="T250"/>
      <c r="U250"/>
      <c r="V250"/>
      <c r="W250"/>
      <c r="X250"/>
      <c r="Y250"/>
      <c r="Z250"/>
      <c r="AA250"/>
    </row>
    <row r="251" spans="1:27" x14ac:dyDescent="0.2">
      <c r="A251"/>
      <c r="B251" s="19"/>
      <c r="C251" s="19"/>
      <c r="D251" s="19"/>
      <c r="E251" s="19"/>
      <c r="F251" s="19"/>
      <c r="G251" s="19"/>
      <c r="H251" s="19"/>
      <c r="I251" s="19"/>
      <c r="J251" s="19"/>
      <c r="K251" s="19"/>
      <c r="L251" s="19"/>
      <c r="M251" s="19"/>
      <c r="N251" s="19"/>
      <c r="O251" s="19"/>
      <c r="P251"/>
      <c r="Q251"/>
      <c r="R251"/>
      <c r="S251"/>
      <c r="T251"/>
      <c r="U251"/>
      <c r="V251"/>
      <c r="W251"/>
      <c r="X251"/>
      <c r="Y251"/>
      <c r="Z251"/>
      <c r="AA251"/>
    </row>
    <row r="252" spans="1:27" x14ac:dyDescent="0.2">
      <c r="A252"/>
      <c r="B252" s="19"/>
      <c r="C252" s="19"/>
      <c r="D252" s="19"/>
      <c r="E252" s="19"/>
      <c r="F252" s="19"/>
      <c r="G252" s="19"/>
      <c r="H252" s="19"/>
      <c r="I252" s="19"/>
      <c r="J252" s="19"/>
      <c r="K252" s="19"/>
      <c r="L252" s="19"/>
      <c r="M252" s="19"/>
      <c r="N252" s="19"/>
      <c r="O252" s="19"/>
      <c r="P252"/>
      <c r="Q252"/>
      <c r="R252"/>
      <c r="S252"/>
      <c r="T252"/>
      <c r="U252"/>
      <c r="V252"/>
      <c r="W252"/>
      <c r="X252"/>
      <c r="Y252"/>
      <c r="Z252"/>
      <c r="AA252"/>
    </row>
    <row r="253" spans="1:27" x14ac:dyDescent="0.2">
      <c r="A253"/>
      <c r="B253" s="19"/>
      <c r="C253" s="19"/>
      <c r="D253" s="19"/>
      <c r="E253" s="19"/>
      <c r="F253" s="19"/>
      <c r="G253" s="19"/>
      <c r="H253" s="19"/>
      <c r="I253" s="19"/>
      <c r="J253" s="19"/>
      <c r="K253" s="19"/>
      <c r="L253" s="19"/>
      <c r="M253" s="19"/>
      <c r="N253" s="19"/>
      <c r="O253" s="19"/>
      <c r="P253"/>
      <c r="Q253"/>
      <c r="R253"/>
      <c r="S253"/>
      <c r="T253"/>
      <c r="U253"/>
      <c r="V253"/>
      <c r="W253"/>
      <c r="X253"/>
      <c r="Y253"/>
      <c r="Z253"/>
      <c r="AA253"/>
    </row>
    <row r="254" spans="1:27" x14ac:dyDescent="0.2">
      <c r="A254"/>
      <c r="B254" s="19"/>
      <c r="C254" s="19"/>
      <c r="D254" s="19"/>
      <c r="E254" s="19"/>
      <c r="F254" s="19"/>
      <c r="G254" s="19"/>
      <c r="H254" s="19"/>
      <c r="I254" s="19"/>
      <c r="J254" s="19"/>
      <c r="K254" s="19"/>
      <c r="L254" s="19"/>
      <c r="M254" s="19"/>
      <c r="N254" s="19"/>
      <c r="O254" s="19"/>
      <c r="P254"/>
      <c r="Q254"/>
      <c r="R254"/>
      <c r="S254"/>
      <c r="T254"/>
      <c r="U254"/>
      <c r="V254"/>
      <c r="W254"/>
      <c r="X254"/>
      <c r="Y254"/>
      <c r="Z254"/>
      <c r="AA254"/>
    </row>
    <row r="255" spans="1:27" x14ac:dyDescent="0.2">
      <c r="A255"/>
      <c r="B255" s="19"/>
      <c r="C255" s="19"/>
      <c r="D255" s="19"/>
      <c r="E255" s="19"/>
      <c r="F255" s="19"/>
      <c r="G255" s="19"/>
      <c r="H255" s="19"/>
      <c r="I255" s="19"/>
      <c r="J255" s="19"/>
      <c r="K255" s="19"/>
      <c r="L255" s="19"/>
      <c r="M255" s="19"/>
      <c r="N255" s="19"/>
      <c r="O255" s="19"/>
      <c r="P255"/>
      <c r="Q255"/>
      <c r="R255"/>
      <c r="S255"/>
      <c r="T255"/>
      <c r="U255"/>
      <c r="V255"/>
      <c r="W255"/>
      <c r="X255"/>
      <c r="Y255"/>
      <c r="Z255"/>
      <c r="AA255"/>
    </row>
    <row r="256" spans="1:27" x14ac:dyDescent="0.2">
      <c r="A256"/>
      <c r="B256" s="19"/>
      <c r="C256" s="19"/>
      <c r="D256" s="19"/>
      <c r="E256" s="19"/>
      <c r="F256" s="19"/>
      <c r="G256" s="19"/>
      <c r="H256" s="19"/>
      <c r="I256" s="19"/>
      <c r="J256" s="19"/>
      <c r="K256" s="19"/>
      <c r="L256" s="19"/>
      <c r="M256" s="19"/>
      <c r="N256" s="19"/>
      <c r="O256" s="19"/>
      <c r="P256"/>
      <c r="Q256"/>
      <c r="R256"/>
      <c r="S256"/>
      <c r="T256"/>
      <c r="U256"/>
      <c r="V256"/>
      <c r="W256"/>
      <c r="X256"/>
      <c r="Y256"/>
      <c r="Z256"/>
      <c r="AA256"/>
    </row>
    <row r="257" spans="1:27" x14ac:dyDescent="0.2">
      <c r="A257"/>
      <c r="B257" s="19"/>
      <c r="C257" s="19"/>
      <c r="D257" s="19"/>
      <c r="E257" s="19"/>
      <c r="F257" s="19"/>
      <c r="G257" s="19"/>
      <c r="H257" s="19"/>
      <c r="I257" s="19"/>
      <c r="J257" s="19"/>
      <c r="K257" s="19"/>
      <c r="L257" s="19"/>
      <c r="M257" s="19"/>
      <c r="N257" s="19"/>
      <c r="O257" s="19"/>
      <c r="P257"/>
      <c r="Q257"/>
      <c r="R257"/>
      <c r="S257"/>
      <c r="T257"/>
      <c r="U257"/>
      <c r="V257"/>
      <c r="W257"/>
      <c r="X257"/>
      <c r="Y257"/>
      <c r="Z257"/>
      <c r="AA257"/>
    </row>
    <row r="258" spans="1:27" x14ac:dyDescent="0.2">
      <c r="A258"/>
      <c r="B258" s="19"/>
      <c r="C258" s="19"/>
      <c r="D258" s="19"/>
      <c r="E258" s="19"/>
      <c r="F258" s="19"/>
      <c r="G258" s="19"/>
      <c r="H258" s="19"/>
      <c r="I258" s="19"/>
      <c r="J258" s="19"/>
      <c r="K258" s="19"/>
      <c r="L258" s="19"/>
      <c r="M258" s="19"/>
      <c r="N258" s="19"/>
      <c r="O258" s="19"/>
      <c r="P258"/>
      <c r="Q258"/>
      <c r="R258"/>
      <c r="S258"/>
      <c r="T258"/>
      <c r="U258"/>
      <c r="V258"/>
      <c r="W258"/>
      <c r="X258"/>
      <c r="Y258"/>
      <c r="Z258"/>
      <c r="AA258"/>
    </row>
    <row r="259" spans="1:27" x14ac:dyDescent="0.2">
      <c r="A259"/>
      <c r="B259" s="19"/>
      <c r="C259" s="19"/>
      <c r="D259" s="19"/>
      <c r="E259" s="19"/>
      <c r="F259" s="19"/>
      <c r="G259" s="19"/>
      <c r="H259" s="19"/>
      <c r="I259" s="19"/>
      <c r="J259" s="19"/>
      <c r="K259" s="19"/>
      <c r="L259" s="19"/>
      <c r="M259" s="19"/>
      <c r="N259" s="19"/>
      <c r="O259" s="19"/>
      <c r="P259"/>
      <c r="Q259"/>
      <c r="R259"/>
      <c r="S259"/>
      <c r="T259"/>
      <c r="U259"/>
      <c r="V259"/>
      <c r="W259"/>
      <c r="X259"/>
      <c r="Y259"/>
      <c r="Z259"/>
      <c r="AA259"/>
    </row>
    <row r="260" spans="1:27" x14ac:dyDescent="0.2">
      <c r="A260"/>
      <c r="B260" s="19"/>
      <c r="C260" s="19"/>
      <c r="D260" s="19"/>
      <c r="E260" s="19"/>
      <c r="F260" s="19"/>
      <c r="G260" s="19"/>
      <c r="H260" s="19"/>
      <c r="I260" s="19"/>
      <c r="J260" s="19"/>
      <c r="K260" s="19"/>
      <c r="L260" s="19"/>
      <c r="M260" s="19"/>
      <c r="N260" s="19"/>
      <c r="O260" s="19"/>
      <c r="P260"/>
      <c r="Q260"/>
      <c r="R260"/>
      <c r="S260"/>
      <c r="T260"/>
      <c r="U260"/>
      <c r="V260"/>
      <c r="W260"/>
      <c r="X260"/>
      <c r="Y260"/>
      <c r="Z260"/>
      <c r="AA260"/>
    </row>
    <row r="261" spans="1:27" x14ac:dyDescent="0.2">
      <c r="A261"/>
      <c r="B261" s="19"/>
      <c r="C261" s="19"/>
      <c r="D261" s="19"/>
      <c r="E261" s="19"/>
      <c r="F261" s="19"/>
      <c r="G261" s="19"/>
      <c r="H261" s="19"/>
      <c r="I261" s="19"/>
      <c r="J261" s="19"/>
      <c r="K261" s="19"/>
      <c r="L261" s="19"/>
      <c r="M261" s="19"/>
      <c r="N261" s="19"/>
      <c r="O261" s="19"/>
      <c r="P261"/>
      <c r="Q261"/>
      <c r="R261"/>
      <c r="S261"/>
      <c r="T261"/>
      <c r="U261"/>
      <c r="V261"/>
      <c r="W261"/>
      <c r="X261"/>
      <c r="Y261"/>
      <c r="Z261"/>
      <c r="AA261"/>
    </row>
    <row r="262" spans="1:27" x14ac:dyDescent="0.2">
      <c r="A262"/>
      <c r="B262" s="19"/>
      <c r="C262" s="19"/>
      <c r="D262" s="19"/>
      <c r="E262" s="19"/>
      <c r="F262" s="19"/>
      <c r="G262" s="19"/>
      <c r="H262" s="19"/>
      <c r="I262" s="19"/>
      <c r="J262" s="19"/>
      <c r="K262" s="19"/>
      <c r="L262" s="19"/>
      <c r="M262" s="19"/>
      <c r="N262" s="19"/>
      <c r="O262" s="19"/>
      <c r="P262"/>
      <c r="Q262"/>
      <c r="R262"/>
      <c r="S262"/>
      <c r="T262"/>
      <c r="U262"/>
      <c r="V262"/>
      <c r="W262"/>
      <c r="X262"/>
      <c r="Y262"/>
      <c r="Z262"/>
      <c r="AA262"/>
    </row>
    <row r="263" spans="1:27" x14ac:dyDescent="0.2">
      <c r="A263"/>
      <c r="B263" s="19"/>
      <c r="C263" s="19"/>
      <c r="D263" s="19"/>
      <c r="E263" s="19"/>
      <c r="F263" s="19"/>
      <c r="G263" s="19"/>
      <c r="H263" s="19"/>
      <c r="I263" s="19"/>
      <c r="J263" s="19"/>
      <c r="K263" s="19"/>
      <c r="L263" s="19"/>
      <c r="M263" s="19"/>
      <c r="N263" s="19"/>
      <c r="O263" s="19"/>
      <c r="P263"/>
      <c r="Q263"/>
      <c r="R263"/>
      <c r="S263"/>
      <c r="T263"/>
      <c r="U263"/>
      <c r="V263"/>
      <c r="W263"/>
      <c r="X263"/>
      <c r="Y263"/>
      <c r="Z263"/>
      <c r="AA263"/>
    </row>
    <row r="264" spans="1:27" x14ac:dyDescent="0.2">
      <c r="A264"/>
      <c r="B264" s="19"/>
      <c r="C264" s="19"/>
      <c r="D264" s="19"/>
      <c r="E264" s="19"/>
      <c r="F264" s="19"/>
      <c r="G264" s="19"/>
      <c r="H264" s="19"/>
      <c r="I264" s="19"/>
      <c r="J264" s="19"/>
      <c r="K264" s="19"/>
      <c r="L264" s="19"/>
      <c r="M264" s="19"/>
      <c r="N264" s="19"/>
      <c r="O264" s="19"/>
      <c r="P264"/>
      <c r="Q264"/>
      <c r="R264"/>
      <c r="S264"/>
      <c r="T264"/>
      <c r="U264"/>
      <c r="V264"/>
      <c r="W264"/>
      <c r="X264"/>
      <c r="Y264"/>
      <c r="Z264"/>
      <c r="AA264"/>
    </row>
    <row r="265" spans="1:27" x14ac:dyDescent="0.2">
      <c r="A265"/>
      <c r="B265" s="19"/>
      <c r="C265" s="19"/>
      <c r="D265" s="19"/>
      <c r="E265" s="19"/>
      <c r="F265" s="19"/>
      <c r="G265" s="19"/>
      <c r="H265" s="19"/>
      <c r="I265" s="19"/>
      <c r="J265" s="19"/>
      <c r="K265" s="19"/>
      <c r="L265" s="19"/>
      <c r="M265" s="19"/>
      <c r="N265" s="19"/>
      <c r="O265" s="19"/>
      <c r="P265"/>
      <c r="Q265"/>
      <c r="R265"/>
      <c r="S265"/>
      <c r="T265"/>
      <c r="U265"/>
      <c r="V265"/>
      <c r="W265"/>
      <c r="X265"/>
      <c r="Y265"/>
      <c r="Z265"/>
      <c r="AA265"/>
    </row>
    <row r="266" spans="1:27" x14ac:dyDescent="0.2">
      <c r="A266"/>
      <c r="B266" s="19"/>
      <c r="C266" s="19"/>
      <c r="D266" s="19"/>
      <c r="E266" s="19"/>
      <c r="F266" s="19"/>
      <c r="G266" s="19"/>
      <c r="H266" s="19"/>
      <c r="I266" s="19"/>
      <c r="J266" s="19"/>
      <c r="K266" s="19"/>
      <c r="L266" s="19"/>
      <c r="M266" s="19"/>
      <c r="N266" s="19"/>
      <c r="O266" s="19"/>
      <c r="P266"/>
      <c r="Q266"/>
      <c r="R266"/>
      <c r="S266"/>
      <c r="T266"/>
      <c r="U266"/>
      <c r="V266"/>
      <c r="W266"/>
      <c r="X266"/>
      <c r="Y266"/>
      <c r="Z266"/>
      <c r="AA266"/>
    </row>
    <row r="267" spans="1:27" x14ac:dyDescent="0.2">
      <c r="A267"/>
      <c r="B267" s="19"/>
      <c r="C267" s="19"/>
      <c r="D267" s="19"/>
      <c r="E267" s="19"/>
      <c r="F267" s="19"/>
      <c r="G267" s="19"/>
      <c r="H267" s="19"/>
      <c r="I267" s="19"/>
      <c r="J267" s="19"/>
      <c r="K267" s="19"/>
      <c r="L267" s="19"/>
      <c r="M267" s="19"/>
      <c r="N267" s="19"/>
      <c r="O267" s="19"/>
      <c r="P267"/>
      <c r="Q267"/>
      <c r="R267"/>
      <c r="S267"/>
      <c r="T267"/>
      <c r="U267"/>
      <c r="V267"/>
      <c r="W267"/>
      <c r="X267"/>
      <c r="Y267"/>
      <c r="Z267"/>
      <c r="AA267"/>
    </row>
    <row r="268" spans="1:27" x14ac:dyDescent="0.2">
      <c r="A268"/>
      <c r="B268" s="19"/>
      <c r="C268" s="19"/>
      <c r="D268" s="19"/>
      <c r="E268" s="19"/>
      <c r="F268" s="19"/>
      <c r="G268" s="19"/>
      <c r="H268" s="19"/>
      <c r="I268" s="19"/>
      <c r="J268" s="19"/>
      <c r="K268" s="19"/>
      <c r="L268" s="19"/>
      <c r="M268" s="19"/>
      <c r="N268" s="19"/>
      <c r="O268" s="19"/>
      <c r="P268"/>
      <c r="Q268"/>
      <c r="R268"/>
      <c r="S268"/>
      <c r="T268"/>
      <c r="U268"/>
      <c r="V268"/>
      <c r="W268"/>
      <c r="X268"/>
      <c r="Y268"/>
      <c r="Z268"/>
      <c r="AA268"/>
    </row>
    <row r="269" spans="1:27" x14ac:dyDescent="0.2">
      <c r="A269"/>
      <c r="B269" s="19"/>
      <c r="C269" s="19"/>
      <c r="D269" s="19"/>
      <c r="E269" s="19"/>
      <c r="F269" s="19"/>
      <c r="G269" s="19"/>
      <c r="H269" s="19"/>
      <c r="I269" s="19"/>
      <c r="J269" s="19"/>
      <c r="K269" s="19"/>
      <c r="L269" s="19"/>
      <c r="M269" s="19"/>
      <c r="N269" s="19"/>
      <c r="O269" s="19"/>
      <c r="P269"/>
      <c r="Q269"/>
      <c r="R269"/>
      <c r="S269"/>
      <c r="T269"/>
      <c r="U269"/>
      <c r="V269"/>
      <c r="W269"/>
      <c r="X269"/>
      <c r="Y269"/>
      <c r="Z269"/>
      <c r="AA269"/>
    </row>
    <row r="270" spans="1:27" x14ac:dyDescent="0.2">
      <c r="A270"/>
      <c r="B270" s="19"/>
      <c r="C270" s="19"/>
      <c r="D270" s="19"/>
      <c r="E270" s="19"/>
      <c r="F270" s="19"/>
      <c r="G270" s="19"/>
      <c r="H270" s="19"/>
      <c r="I270" s="19"/>
      <c r="J270" s="19"/>
      <c r="K270" s="19"/>
      <c r="L270" s="19"/>
      <c r="M270" s="19"/>
      <c r="N270" s="19"/>
      <c r="O270" s="19"/>
      <c r="P270"/>
      <c r="Q270"/>
      <c r="R270"/>
      <c r="S270"/>
      <c r="T270"/>
      <c r="U270"/>
      <c r="V270"/>
      <c r="W270"/>
      <c r="X270"/>
      <c r="Y270"/>
      <c r="Z270"/>
      <c r="AA270"/>
    </row>
    <row r="271" spans="1:27" x14ac:dyDescent="0.2">
      <c r="A271"/>
      <c r="B271" s="19"/>
      <c r="C271" s="19"/>
      <c r="D271" s="19"/>
      <c r="E271" s="19"/>
      <c r="F271" s="19"/>
      <c r="G271" s="19"/>
      <c r="H271" s="19"/>
      <c r="I271" s="19"/>
      <c r="J271" s="19"/>
      <c r="K271" s="19"/>
      <c r="L271" s="19"/>
      <c r="M271" s="19"/>
      <c r="N271" s="19"/>
      <c r="O271" s="19"/>
      <c r="P271"/>
      <c r="Q271"/>
      <c r="R271"/>
      <c r="S271"/>
      <c r="T271"/>
      <c r="U271"/>
      <c r="V271"/>
      <c r="W271"/>
      <c r="X271"/>
      <c r="Y271"/>
      <c r="Z271"/>
      <c r="AA271"/>
    </row>
    <row r="272" spans="1:27" x14ac:dyDescent="0.2">
      <c r="A272"/>
      <c r="B272" s="19"/>
      <c r="C272" s="19"/>
      <c r="D272" s="19"/>
      <c r="E272" s="19"/>
      <c r="F272" s="19"/>
      <c r="G272" s="19"/>
      <c r="H272" s="19"/>
      <c r="I272" s="19"/>
      <c r="J272" s="19"/>
      <c r="K272" s="19"/>
      <c r="L272" s="19"/>
      <c r="M272" s="19"/>
      <c r="N272" s="19"/>
      <c r="O272" s="19"/>
      <c r="P272"/>
      <c r="Q272"/>
      <c r="R272"/>
      <c r="S272"/>
      <c r="T272"/>
      <c r="U272"/>
      <c r="V272"/>
      <c r="W272"/>
      <c r="X272"/>
      <c r="Y272"/>
      <c r="Z272"/>
      <c r="AA272"/>
    </row>
    <row r="273" spans="1:27" x14ac:dyDescent="0.2">
      <c r="A273"/>
      <c r="B273" s="19"/>
      <c r="C273" s="19"/>
      <c r="D273" s="19"/>
      <c r="E273" s="19"/>
      <c r="F273" s="19"/>
      <c r="G273" s="19"/>
      <c r="H273" s="19"/>
      <c r="I273" s="19"/>
      <c r="J273" s="19"/>
      <c r="K273" s="19"/>
      <c r="L273" s="19"/>
      <c r="M273" s="19"/>
      <c r="N273" s="19"/>
      <c r="O273" s="19"/>
      <c r="P273"/>
      <c r="Q273"/>
      <c r="R273"/>
      <c r="S273"/>
      <c r="T273"/>
      <c r="U273"/>
      <c r="V273"/>
      <c r="W273"/>
      <c r="X273"/>
      <c r="Y273"/>
      <c r="Z273"/>
      <c r="AA273"/>
    </row>
    <row r="274" spans="1:27" x14ac:dyDescent="0.2">
      <c r="A274"/>
      <c r="B274" s="19"/>
      <c r="C274" s="19"/>
      <c r="D274" s="19"/>
      <c r="E274" s="19"/>
      <c r="F274" s="19"/>
      <c r="G274" s="19"/>
      <c r="H274" s="19"/>
      <c r="I274" s="19"/>
      <c r="J274" s="19"/>
      <c r="K274" s="19"/>
      <c r="L274" s="19"/>
      <c r="M274" s="19"/>
      <c r="N274" s="19"/>
      <c r="O274" s="19"/>
      <c r="P274"/>
      <c r="Q274"/>
      <c r="R274"/>
      <c r="S274"/>
      <c r="T274"/>
      <c r="U274"/>
      <c r="V274"/>
      <c r="W274"/>
      <c r="X274"/>
      <c r="Y274"/>
      <c r="Z274"/>
      <c r="AA274"/>
    </row>
    <row r="275" spans="1:27" x14ac:dyDescent="0.2">
      <c r="A275"/>
      <c r="B275" s="19"/>
      <c r="C275" s="19"/>
      <c r="D275" s="19"/>
      <c r="E275" s="19"/>
      <c r="F275" s="19"/>
      <c r="G275" s="19"/>
      <c r="H275" s="19"/>
      <c r="I275" s="19"/>
      <c r="J275" s="19"/>
      <c r="K275" s="19"/>
      <c r="L275" s="19"/>
      <c r="M275" s="19"/>
      <c r="N275" s="19"/>
      <c r="O275" s="19"/>
      <c r="P275"/>
      <c r="Q275"/>
      <c r="R275"/>
      <c r="S275"/>
      <c r="T275"/>
      <c r="U275"/>
      <c r="V275"/>
      <c r="W275"/>
      <c r="X275"/>
      <c r="Y275"/>
      <c r="Z275"/>
      <c r="AA275"/>
    </row>
    <row r="276" spans="1:27" x14ac:dyDescent="0.2">
      <c r="A276"/>
      <c r="B276" s="19"/>
      <c r="C276" s="19"/>
      <c r="D276" s="19"/>
      <c r="E276" s="19"/>
      <c r="F276" s="19"/>
      <c r="G276" s="19"/>
      <c r="H276" s="19"/>
      <c r="I276" s="19"/>
      <c r="J276" s="19"/>
      <c r="K276" s="19"/>
      <c r="L276" s="19"/>
      <c r="M276" s="19"/>
      <c r="N276" s="19"/>
      <c r="O276" s="19"/>
      <c r="P276"/>
      <c r="Q276"/>
      <c r="R276"/>
      <c r="S276"/>
      <c r="T276"/>
      <c r="U276"/>
      <c r="V276"/>
      <c r="W276"/>
      <c r="X276"/>
      <c r="Y276"/>
      <c r="Z276"/>
      <c r="AA276"/>
    </row>
    <row r="277" spans="1:27" x14ac:dyDescent="0.2">
      <c r="A277"/>
      <c r="B277" s="19"/>
      <c r="C277" s="19"/>
      <c r="D277" s="19"/>
      <c r="E277" s="19"/>
      <c r="F277" s="19"/>
      <c r="G277" s="19"/>
      <c r="H277" s="19"/>
      <c r="I277" s="19"/>
      <c r="J277" s="19"/>
      <c r="K277" s="19"/>
      <c r="L277" s="19"/>
      <c r="M277" s="19"/>
      <c r="N277" s="19"/>
      <c r="O277" s="19"/>
      <c r="P277"/>
      <c r="Q277"/>
      <c r="R277"/>
      <c r="S277"/>
      <c r="T277"/>
      <c r="U277"/>
      <c r="V277"/>
      <c r="W277"/>
      <c r="X277"/>
      <c r="Y277"/>
      <c r="Z277"/>
      <c r="AA277"/>
    </row>
    <row r="278" spans="1:27" x14ac:dyDescent="0.2">
      <c r="A278"/>
      <c r="B278" s="19"/>
      <c r="C278" s="19"/>
      <c r="D278" s="19"/>
      <c r="E278" s="19"/>
      <c r="F278" s="19"/>
      <c r="G278" s="19"/>
      <c r="H278" s="19"/>
      <c r="I278" s="19"/>
      <c r="J278" s="19"/>
      <c r="K278" s="19"/>
      <c r="L278" s="19"/>
      <c r="M278" s="19"/>
      <c r="N278" s="19"/>
      <c r="O278" s="19"/>
      <c r="P278"/>
      <c r="Q278"/>
      <c r="R278"/>
      <c r="S278"/>
      <c r="T278"/>
      <c r="U278"/>
      <c r="V278"/>
      <c r="W278"/>
      <c r="X278"/>
      <c r="Y278"/>
      <c r="Z278"/>
      <c r="AA278"/>
    </row>
    <row r="279" spans="1:27" x14ac:dyDescent="0.2">
      <c r="A279"/>
      <c r="B279" s="19"/>
      <c r="C279" s="19"/>
      <c r="D279" s="19"/>
      <c r="E279" s="19"/>
      <c r="F279" s="19"/>
      <c r="G279" s="19"/>
      <c r="H279" s="19"/>
      <c r="I279" s="19"/>
      <c r="J279" s="19"/>
      <c r="K279" s="19"/>
      <c r="L279" s="19"/>
      <c r="M279" s="19"/>
      <c r="N279" s="19"/>
      <c r="O279" s="19"/>
      <c r="P279"/>
      <c r="Q279"/>
      <c r="R279"/>
      <c r="S279"/>
      <c r="T279"/>
      <c r="U279"/>
      <c r="V279"/>
      <c r="W279"/>
      <c r="X279"/>
      <c r="Y279"/>
      <c r="Z279"/>
      <c r="AA279"/>
    </row>
    <row r="280" spans="1:27" x14ac:dyDescent="0.2">
      <c r="A280"/>
      <c r="B280" s="19"/>
      <c r="C280" s="19"/>
      <c r="D280" s="19"/>
      <c r="E280" s="19"/>
      <c r="F280" s="19"/>
      <c r="G280" s="19"/>
      <c r="H280" s="19"/>
      <c r="I280" s="19"/>
      <c r="J280" s="19"/>
      <c r="K280" s="19"/>
      <c r="L280" s="19"/>
      <c r="M280" s="19"/>
      <c r="N280" s="19"/>
      <c r="O280" s="19"/>
      <c r="P280"/>
      <c r="Q280"/>
      <c r="R280"/>
      <c r="S280"/>
      <c r="T280"/>
      <c r="U280"/>
      <c r="V280"/>
      <c r="W280"/>
      <c r="X280"/>
      <c r="Y280"/>
      <c r="Z280"/>
      <c r="AA280"/>
    </row>
    <row r="281" spans="1:27" x14ac:dyDescent="0.2">
      <c r="A281"/>
      <c r="B281" s="19"/>
      <c r="C281" s="19"/>
      <c r="D281" s="19"/>
      <c r="E281" s="19"/>
      <c r="F281" s="19"/>
      <c r="G281" s="19"/>
      <c r="H281" s="19"/>
      <c r="I281" s="19"/>
      <c r="J281" s="19"/>
      <c r="K281" s="19"/>
      <c r="L281" s="19"/>
      <c r="M281" s="19"/>
      <c r="N281" s="19"/>
      <c r="O281" s="19"/>
      <c r="P281"/>
      <c r="Q281"/>
      <c r="R281"/>
      <c r="S281"/>
      <c r="T281"/>
      <c r="U281"/>
      <c r="V281"/>
      <c r="W281"/>
      <c r="X281"/>
      <c r="Y281"/>
      <c r="Z281"/>
      <c r="AA281"/>
    </row>
    <row r="282" spans="1:27" x14ac:dyDescent="0.2">
      <c r="A282"/>
      <c r="B282" s="19"/>
      <c r="C282" s="19"/>
      <c r="D282" s="19"/>
      <c r="E282" s="19"/>
      <c r="F282" s="19"/>
      <c r="G282" s="19"/>
      <c r="H282" s="19"/>
      <c r="I282" s="19"/>
      <c r="J282" s="19"/>
      <c r="K282" s="19"/>
      <c r="L282" s="19"/>
      <c r="M282" s="19"/>
      <c r="N282" s="19"/>
      <c r="O282" s="19"/>
      <c r="P282"/>
      <c r="Q282"/>
      <c r="R282"/>
      <c r="S282"/>
      <c r="T282"/>
      <c r="U282"/>
      <c r="V282"/>
      <c r="W282"/>
      <c r="X282"/>
      <c r="Y282"/>
      <c r="Z282"/>
      <c r="AA282"/>
    </row>
    <row r="283" spans="1:27" x14ac:dyDescent="0.2">
      <c r="A283"/>
      <c r="B283" s="19"/>
      <c r="C283" s="19"/>
      <c r="D283" s="19"/>
      <c r="E283" s="19"/>
      <c r="F283" s="19"/>
      <c r="G283" s="19"/>
      <c r="H283" s="19"/>
      <c r="I283" s="19"/>
      <c r="J283" s="19"/>
      <c r="K283" s="19"/>
      <c r="L283" s="19"/>
      <c r="M283" s="19"/>
      <c r="N283" s="19"/>
      <c r="O283" s="19"/>
      <c r="P283"/>
      <c r="Q283"/>
      <c r="R283"/>
      <c r="S283"/>
      <c r="T283"/>
      <c r="U283"/>
      <c r="V283"/>
      <c r="W283"/>
      <c r="X283"/>
      <c r="Y283"/>
      <c r="Z283"/>
      <c r="AA283"/>
    </row>
    <row r="284" spans="1:27" x14ac:dyDescent="0.2">
      <c r="A284"/>
      <c r="B284" s="19"/>
      <c r="C284" s="19"/>
      <c r="D284" s="19"/>
      <c r="E284" s="19"/>
      <c r="F284" s="19"/>
      <c r="G284" s="19"/>
      <c r="H284" s="19"/>
      <c r="I284" s="19"/>
      <c r="J284" s="19"/>
      <c r="K284" s="19"/>
      <c r="L284" s="19"/>
      <c r="M284" s="19"/>
      <c r="N284" s="19"/>
      <c r="O284" s="19"/>
      <c r="P284"/>
      <c r="Q284"/>
      <c r="R284"/>
      <c r="S284"/>
      <c r="T284"/>
      <c r="U284"/>
      <c r="V284"/>
      <c r="W284"/>
      <c r="X284"/>
      <c r="Y284"/>
      <c r="Z284"/>
      <c r="AA284"/>
    </row>
    <row r="285" spans="1:27" x14ac:dyDescent="0.2">
      <c r="A285"/>
      <c r="B285" s="19"/>
      <c r="C285" s="19"/>
      <c r="D285" s="19"/>
      <c r="E285" s="19"/>
      <c r="F285" s="19"/>
      <c r="G285" s="19"/>
      <c r="H285" s="19"/>
      <c r="I285" s="19"/>
      <c r="J285" s="19"/>
      <c r="K285" s="19"/>
      <c r="L285" s="19"/>
      <c r="M285" s="19"/>
      <c r="N285" s="19"/>
      <c r="O285" s="19"/>
      <c r="P285"/>
      <c r="Q285"/>
      <c r="R285"/>
      <c r="S285"/>
      <c r="T285"/>
      <c r="U285"/>
      <c r="V285"/>
      <c r="W285"/>
      <c r="X285"/>
      <c r="Y285"/>
      <c r="Z285"/>
      <c r="AA285"/>
    </row>
    <row r="286" spans="1:27" x14ac:dyDescent="0.2">
      <c r="A286"/>
      <c r="B286" s="19"/>
      <c r="C286" s="19"/>
      <c r="D286" s="19"/>
      <c r="E286" s="19"/>
      <c r="F286" s="19"/>
      <c r="G286" s="19"/>
      <c r="H286" s="19"/>
      <c r="I286" s="19"/>
      <c r="J286" s="19"/>
      <c r="K286" s="19"/>
      <c r="L286" s="19"/>
      <c r="M286" s="19"/>
      <c r="N286" s="19"/>
      <c r="O286" s="19"/>
      <c r="P286"/>
      <c r="Q286"/>
      <c r="R286"/>
      <c r="S286"/>
      <c r="T286"/>
      <c r="U286"/>
      <c r="V286"/>
      <c r="W286"/>
      <c r="X286"/>
      <c r="Y286"/>
      <c r="Z286"/>
      <c r="AA286"/>
    </row>
    <row r="287" spans="1:27" x14ac:dyDescent="0.2">
      <c r="A287"/>
      <c r="B287" s="19"/>
      <c r="C287" s="19"/>
      <c r="D287" s="19"/>
      <c r="E287" s="19"/>
      <c r="F287" s="19"/>
      <c r="G287" s="19"/>
      <c r="H287" s="19"/>
      <c r="I287" s="19"/>
      <c r="J287" s="19"/>
      <c r="K287" s="19"/>
      <c r="L287" s="19"/>
      <c r="M287" s="19"/>
      <c r="N287" s="19"/>
      <c r="O287" s="19"/>
      <c r="P287"/>
      <c r="Q287"/>
      <c r="R287"/>
      <c r="S287"/>
      <c r="T287"/>
      <c r="U287"/>
      <c r="V287"/>
      <c r="W287"/>
      <c r="X287"/>
      <c r="Y287"/>
      <c r="Z287"/>
      <c r="AA287"/>
    </row>
    <row r="288" spans="1:27" x14ac:dyDescent="0.2">
      <c r="A288"/>
      <c r="B288" s="19"/>
      <c r="C288" s="19"/>
      <c r="D288" s="19"/>
      <c r="E288" s="19"/>
      <c r="F288" s="19"/>
      <c r="G288" s="19"/>
      <c r="H288" s="19"/>
      <c r="I288" s="19"/>
      <c r="J288" s="19"/>
      <c r="K288" s="19"/>
      <c r="L288" s="19"/>
      <c r="M288" s="19"/>
      <c r="N288" s="19"/>
      <c r="O288" s="19"/>
      <c r="P288"/>
      <c r="Q288"/>
      <c r="R288"/>
      <c r="S288"/>
      <c r="T288"/>
      <c r="U288"/>
      <c r="V288"/>
      <c r="W288"/>
      <c r="X288"/>
      <c r="Y288"/>
      <c r="Z288"/>
      <c r="AA288"/>
    </row>
    <row r="289" spans="1:27" x14ac:dyDescent="0.2">
      <c r="A289"/>
      <c r="B289" s="19"/>
      <c r="C289" s="19"/>
      <c r="D289" s="19"/>
      <c r="E289" s="19"/>
      <c r="F289" s="19"/>
      <c r="G289" s="19"/>
      <c r="H289" s="19"/>
      <c r="I289" s="19"/>
      <c r="J289" s="19"/>
      <c r="K289" s="19"/>
      <c r="L289" s="19"/>
      <c r="M289" s="19"/>
      <c r="N289" s="19"/>
      <c r="O289" s="19"/>
      <c r="P289"/>
      <c r="Q289"/>
      <c r="R289"/>
      <c r="S289"/>
      <c r="T289"/>
      <c r="U289"/>
      <c r="V289"/>
      <c r="W289"/>
      <c r="X289"/>
      <c r="Y289"/>
      <c r="Z289"/>
      <c r="AA289"/>
    </row>
    <row r="290" spans="1:27" x14ac:dyDescent="0.2">
      <c r="A290"/>
      <c r="B290" s="19"/>
      <c r="C290" s="19"/>
      <c r="D290" s="19"/>
      <c r="E290" s="19"/>
      <c r="F290" s="19"/>
      <c r="G290" s="19"/>
      <c r="H290" s="19"/>
      <c r="I290" s="19"/>
      <c r="J290" s="19"/>
      <c r="K290" s="19"/>
      <c r="L290" s="19"/>
      <c r="M290" s="19"/>
      <c r="N290" s="19"/>
      <c r="O290" s="19"/>
      <c r="P290"/>
      <c r="Q290"/>
      <c r="R290"/>
      <c r="S290"/>
      <c r="T290"/>
      <c r="U290"/>
      <c r="V290"/>
      <c r="W290"/>
      <c r="X290"/>
      <c r="Y290"/>
      <c r="Z290"/>
      <c r="AA290"/>
    </row>
    <row r="291" spans="1:27" x14ac:dyDescent="0.2">
      <c r="A291"/>
      <c r="B291" s="19"/>
      <c r="C291" s="19"/>
      <c r="D291" s="19"/>
      <c r="E291" s="19"/>
      <c r="F291" s="19"/>
      <c r="G291" s="19"/>
      <c r="H291" s="19"/>
      <c r="I291" s="19"/>
      <c r="J291" s="19"/>
      <c r="K291" s="19"/>
      <c r="L291" s="19"/>
      <c r="M291" s="19"/>
      <c r="N291" s="19"/>
      <c r="O291" s="19"/>
      <c r="P291"/>
      <c r="Q291"/>
      <c r="R291"/>
      <c r="S291"/>
      <c r="T291"/>
      <c r="U291"/>
      <c r="V291"/>
      <c r="W291"/>
      <c r="X291"/>
      <c r="Y291"/>
      <c r="Z291"/>
      <c r="AA291"/>
    </row>
    <row r="292" spans="1:27" x14ac:dyDescent="0.2">
      <c r="A292"/>
      <c r="B292" s="19"/>
      <c r="C292" s="19"/>
      <c r="D292" s="19"/>
      <c r="E292" s="19"/>
      <c r="F292" s="19"/>
      <c r="G292" s="19"/>
      <c r="H292" s="19"/>
      <c r="I292" s="19"/>
      <c r="J292" s="19"/>
      <c r="K292" s="19"/>
      <c r="L292" s="19"/>
      <c r="M292" s="19"/>
      <c r="N292" s="19"/>
      <c r="O292" s="19"/>
      <c r="P292"/>
      <c r="Q292"/>
      <c r="R292"/>
      <c r="S292"/>
      <c r="T292"/>
      <c r="U292"/>
      <c r="V292"/>
      <c r="W292"/>
      <c r="X292"/>
      <c r="Y292"/>
      <c r="Z292"/>
      <c r="AA292"/>
    </row>
    <row r="293" spans="1:27" x14ac:dyDescent="0.2">
      <c r="A293"/>
      <c r="B293" s="19"/>
      <c r="C293" s="19"/>
      <c r="D293" s="19"/>
      <c r="E293" s="19"/>
      <c r="F293" s="19"/>
      <c r="G293" s="19"/>
      <c r="H293" s="19"/>
      <c r="I293" s="19"/>
      <c r="J293" s="19"/>
      <c r="K293" s="19"/>
      <c r="L293" s="19"/>
      <c r="M293" s="19"/>
      <c r="N293" s="19"/>
      <c r="O293" s="19"/>
      <c r="P293"/>
      <c r="Q293"/>
      <c r="R293"/>
      <c r="S293"/>
      <c r="T293"/>
      <c r="U293"/>
      <c r="V293"/>
      <c r="W293"/>
      <c r="X293"/>
      <c r="Y293"/>
      <c r="Z293"/>
      <c r="AA293"/>
    </row>
    <row r="294" spans="1:27" x14ac:dyDescent="0.2">
      <c r="A294"/>
      <c r="B294" s="19"/>
      <c r="C294" s="19"/>
      <c r="D294" s="19"/>
      <c r="E294" s="19"/>
      <c r="F294" s="19"/>
      <c r="G294" s="19"/>
      <c r="H294" s="19"/>
      <c r="I294" s="19"/>
      <c r="J294" s="19"/>
      <c r="K294" s="19"/>
      <c r="L294" s="19"/>
      <c r="M294" s="19"/>
      <c r="N294" s="19"/>
      <c r="O294" s="19"/>
      <c r="P294"/>
      <c r="Q294"/>
      <c r="R294"/>
      <c r="S294"/>
      <c r="T294"/>
      <c r="U294"/>
      <c r="V294"/>
      <c r="W294"/>
      <c r="X294"/>
      <c r="Y294"/>
      <c r="Z294"/>
      <c r="AA294"/>
    </row>
    <row r="295" spans="1:27" x14ac:dyDescent="0.2">
      <c r="A295"/>
      <c r="B295" s="19"/>
      <c r="C295" s="19"/>
      <c r="D295" s="19"/>
      <c r="E295" s="19"/>
      <c r="F295" s="19"/>
      <c r="G295" s="19"/>
      <c r="H295" s="19"/>
      <c r="I295" s="19"/>
      <c r="J295" s="19"/>
      <c r="K295" s="19"/>
      <c r="L295" s="19"/>
      <c r="M295" s="19"/>
      <c r="N295" s="19"/>
      <c r="O295" s="19"/>
      <c r="P295"/>
      <c r="Q295"/>
      <c r="R295"/>
      <c r="S295"/>
      <c r="T295"/>
      <c r="U295"/>
      <c r="V295"/>
      <c r="W295"/>
      <c r="X295"/>
      <c r="Y295"/>
      <c r="Z295"/>
      <c r="AA295"/>
    </row>
    <row r="296" spans="1:27" x14ac:dyDescent="0.2">
      <c r="A296"/>
      <c r="B296" s="19"/>
      <c r="C296" s="19"/>
      <c r="D296" s="19"/>
      <c r="E296" s="19"/>
      <c r="F296" s="19"/>
      <c r="G296" s="19"/>
      <c r="H296" s="19"/>
      <c r="I296" s="19"/>
      <c r="J296" s="19"/>
      <c r="K296" s="19"/>
      <c r="L296" s="19"/>
      <c r="M296" s="19"/>
      <c r="N296" s="19"/>
      <c r="O296" s="19"/>
      <c r="P296"/>
      <c r="Q296"/>
      <c r="R296"/>
      <c r="S296"/>
      <c r="T296"/>
      <c r="U296"/>
      <c r="V296"/>
      <c r="W296"/>
      <c r="X296"/>
      <c r="Y296"/>
      <c r="Z296"/>
      <c r="AA296"/>
    </row>
    <row r="297" spans="1:27" x14ac:dyDescent="0.2">
      <c r="A297"/>
      <c r="B297" s="19"/>
      <c r="C297" s="19"/>
      <c r="D297" s="19"/>
      <c r="E297" s="19"/>
      <c r="F297" s="19"/>
      <c r="G297" s="19"/>
      <c r="H297" s="19"/>
      <c r="I297" s="19"/>
      <c r="J297" s="19"/>
      <c r="K297" s="19"/>
      <c r="L297" s="19"/>
      <c r="M297" s="19"/>
      <c r="N297" s="19"/>
      <c r="O297" s="19"/>
      <c r="P297"/>
      <c r="Q297"/>
      <c r="R297"/>
      <c r="S297"/>
      <c r="T297"/>
      <c r="U297"/>
      <c r="V297"/>
      <c r="W297"/>
      <c r="X297"/>
      <c r="Y297"/>
      <c r="Z297"/>
      <c r="AA297"/>
    </row>
    <row r="298" spans="1:27" x14ac:dyDescent="0.2">
      <c r="A298"/>
      <c r="B298" s="19"/>
      <c r="C298" s="19"/>
      <c r="D298" s="19"/>
      <c r="E298" s="19"/>
      <c r="F298" s="19"/>
      <c r="G298" s="19"/>
      <c r="H298" s="19"/>
      <c r="I298" s="19"/>
      <c r="J298" s="19"/>
      <c r="K298" s="19"/>
      <c r="L298" s="19"/>
      <c r="M298" s="19"/>
      <c r="N298" s="19"/>
      <c r="O298" s="19"/>
      <c r="P298"/>
      <c r="Q298"/>
      <c r="R298"/>
      <c r="S298"/>
      <c r="T298"/>
      <c r="U298"/>
      <c r="V298"/>
      <c r="W298"/>
      <c r="X298"/>
      <c r="Y298"/>
      <c r="Z298"/>
      <c r="AA298"/>
    </row>
    <row r="299" spans="1:27" x14ac:dyDescent="0.2">
      <c r="A299"/>
      <c r="B299" s="19"/>
      <c r="C299" s="19"/>
      <c r="D299" s="19"/>
      <c r="E299" s="19"/>
      <c r="F299" s="19"/>
      <c r="G299" s="19"/>
      <c r="H299" s="19"/>
      <c r="I299" s="19"/>
      <c r="J299" s="19"/>
      <c r="K299" s="19"/>
      <c r="L299" s="19"/>
      <c r="M299" s="19"/>
      <c r="N299" s="19"/>
      <c r="O299" s="19"/>
      <c r="P299"/>
      <c r="Q299"/>
      <c r="R299"/>
      <c r="S299"/>
      <c r="T299"/>
      <c r="U299"/>
      <c r="V299"/>
      <c r="W299"/>
      <c r="X299"/>
      <c r="Y299"/>
      <c r="Z299"/>
      <c r="AA299"/>
    </row>
    <row r="300" spans="1:27" x14ac:dyDescent="0.2">
      <c r="A300"/>
      <c r="B300" s="19"/>
      <c r="C300" s="19"/>
      <c r="D300" s="19"/>
      <c r="E300" s="19"/>
      <c r="F300" s="19"/>
      <c r="G300" s="19"/>
      <c r="H300" s="19"/>
      <c r="I300" s="19"/>
      <c r="J300" s="19"/>
      <c r="K300" s="19"/>
      <c r="L300" s="19"/>
      <c r="M300" s="19"/>
      <c r="N300" s="19"/>
      <c r="O300" s="19"/>
      <c r="P300"/>
      <c r="Q300"/>
      <c r="R300"/>
      <c r="S300"/>
      <c r="T300"/>
      <c r="U300"/>
      <c r="V300"/>
      <c r="W300"/>
      <c r="X300"/>
      <c r="Y300"/>
      <c r="Z300"/>
      <c r="AA300"/>
    </row>
    <row r="301" spans="1:27" x14ac:dyDescent="0.2">
      <c r="A301"/>
      <c r="B301" s="19"/>
      <c r="C301" s="19"/>
      <c r="D301" s="19"/>
      <c r="E301" s="19"/>
      <c r="F301" s="19"/>
      <c r="G301" s="19"/>
      <c r="H301" s="19"/>
      <c r="I301" s="19"/>
      <c r="J301" s="19"/>
      <c r="K301" s="19"/>
      <c r="L301" s="19"/>
      <c r="M301" s="19"/>
      <c r="N301" s="19"/>
      <c r="O301" s="19"/>
      <c r="P301"/>
      <c r="Q301"/>
      <c r="R301"/>
      <c r="S301"/>
      <c r="T301"/>
      <c r="U301"/>
      <c r="V301"/>
      <c r="W301"/>
      <c r="X301"/>
      <c r="Y301"/>
      <c r="Z301"/>
      <c r="AA301"/>
    </row>
    <row r="302" spans="1:27" x14ac:dyDescent="0.2">
      <c r="A302"/>
      <c r="B302" s="19"/>
      <c r="C302" s="19"/>
      <c r="D302" s="19"/>
      <c r="E302" s="19"/>
      <c r="F302" s="19"/>
      <c r="G302" s="19"/>
      <c r="H302" s="19"/>
      <c r="I302" s="19"/>
      <c r="J302" s="19"/>
      <c r="K302" s="19"/>
      <c r="L302" s="19"/>
      <c r="M302" s="19"/>
      <c r="N302" s="19"/>
      <c r="O302" s="19"/>
      <c r="P302"/>
      <c r="Q302"/>
      <c r="R302"/>
      <c r="S302"/>
      <c r="T302"/>
      <c r="U302"/>
      <c r="V302"/>
      <c r="W302"/>
      <c r="X302"/>
      <c r="Y302"/>
      <c r="Z302"/>
      <c r="AA302"/>
    </row>
    <row r="303" spans="1:27" x14ac:dyDescent="0.2">
      <c r="A303"/>
      <c r="B303" s="19"/>
      <c r="C303" s="19"/>
      <c r="D303" s="19"/>
      <c r="E303" s="19"/>
      <c r="F303" s="19"/>
      <c r="G303" s="19"/>
      <c r="H303" s="19"/>
      <c r="I303" s="19"/>
      <c r="J303" s="19"/>
      <c r="K303" s="19"/>
      <c r="L303" s="19"/>
      <c r="M303" s="19"/>
      <c r="N303" s="19"/>
      <c r="O303" s="19"/>
      <c r="P303"/>
      <c r="Q303"/>
      <c r="R303"/>
      <c r="S303"/>
      <c r="T303"/>
      <c r="U303"/>
      <c r="V303"/>
      <c r="W303"/>
      <c r="X303"/>
      <c r="Y303"/>
      <c r="Z303"/>
      <c r="AA303"/>
    </row>
    <row r="304" spans="1:27" x14ac:dyDescent="0.2">
      <c r="A304"/>
      <c r="B304" s="19"/>
      <c r="C304" s="19"/>
      <c r="D304" s="19"/>
      <c r="E304" s="19"/>
      <c r="F304" s="19"/>
      <c r="G304" s="19"/>
      <c r="H304" s="19"/>
      <c r="I304" s="19"/>
      <c r="J304" s="19"/>
      <c r="K304" s="19"/>
      <c r="L304" s="19"/>
      <c r="M304" s="19"/>
      <c r="N304" s="19"/>
      <c r="O304" s="19"/>
      <c r="P304"/>
      <c r="Q304"/>
      <c r="R304"/>
      <c r="S304"/>
      <c r="T304"/>
      <c r="U304"/>
      <c r="V304"/>
      <c r="W304"/>
      <c r="X304"/>
      <c r="Y304"/>
      <c r="Z304"/>
      <c r="AA304"/>
    </row>
    <row r="305" spans="1:27" x14ac:dyDescent="0.2">
      <c r="A305"/>
      <c r="B305" s="19"/>
      <c r="C305" s="19"/>
      <c r="D305" s="19"/>
      <c r="E305" s="19"/>
      <c r="F305" s="19"/>
      <c r="G305" s="19"/>
      <c r="H305" s="19"/>
      <c r="I305" s="19"/>
      <c r="J305" s="19"/>
      <c r="K305" s="19"/>
      <c r="L305" s="19"/>
      <c r="M305" s="19"/>
      <c r="N305" s="19"/>
      <c r="O305" s="19"/>
      <c r="P305"/>
      <c r="Q305"/>
      <c r="R305"/>
      <c r="S305"/>
      <c r="T305"/>
      <c r="U305"/>
      <c r="V305"/>
      <c r="W305"/>
      <c r="X305"/>
      <c r="Y305"/>
      <c r="Z305"/>
      <c r="AA305"/>
    </row>
    <row r="306" spans="1:27" x14ac:dyDescent="0.2">
      <c r="A306"/>
      <c r="B306" s="19"/>
      <c r="C306" s="19"/>
      <c r="D306" s="19"/>
      <c r="E306" s="19"/>
      <c r="F306" s="19"/>
      <c r="G306" s="19"/>
      <c r="H306" s="19"/>
      <c r="I306" s="19"/>
      <c r="J306" s="19"/>
      <c r="K306" s="19"/>
      <c r="L306" s="19"/>
      <c r="M306" s="19"/>
      <c r="N306" s="19"/>
      <c r="O306" s="19"/>
      <c r="P306"/>
      <c r="Q306"/>
      <c r="R306"/>
      <c r="S306"/>
      <c r="T306"/>
      <c r="U306"/>
      <c r="V306"/>
      <c r="W306"/>
      <c r="X306"/>
      <c r="Y306"/>
      <c r="Z306"/>
      <c r="AA306"/>
    </row>
    <row r="307" spans="1:27" x14ac:dyDescent="0.2">
      <c r="A307"/>
      <c r="B307" s="19"/>
      <c r="C307" s="19"/>
      <c r="D307" s="19"/>
      <c r="E307" s="19"/>
      <c r="F307" s="19"/>
      <c r="G307" s="19"/>
      <c r="H307" s="19"/>
      <c r="I307" s="19"/>
      <c r="J307" s="19"/>
      <c r="K307" s="19"/>
      <c r="L307" s="19"/>
      <c r="M307" s="19"/>
      <c r="N307" s="19"/>
      <c r="O307" s="19"/>
      <c r="P307"/>
      <c r="Q307"/>
      <c r="R307"/>
      <c r="S307"/>
      <c r="T307"/>
      <c r="U307"/>
      <c r="V307"/>
      <c r="W307"/>
      <c r="X307"/>
      <c r="Y307"/>
      <c r="Z307"/>
      <c r="AA307"/>
    </row>
    <row r="308" spans="1:27" x14ac:dyDescent="0.2">
      <c r="A308"/>
      <c r="B308" s="19"/>
      <c r="C308" s="19"/>
      <c r="D308" s="19"/>
      <c r="E308" s="19"/>
      <c r="F308" s="19"/>
      <c r="G308" s="19"/>
      <c r="H308" s="19"/>
      <c r="I308" s="19"/>
      <c r="J308" s="19"/>
      <c r="K308" s="19"/>
      <c r="L308" s="19"/>
      <c r="M308" s="19"/>
      <c r="N308" s="19"/>
      <c r="O308" s="19"/>
      <c r="P308"/>
      <c r="Q308"/>
      <c r="R308"/>
      <c r="S308"/>
      <c r="T308"/>
      <c r="U308"/>
      <c r="V308"/>
      <c r="W308"/>
      <c r="X308"/>
      <c r="Y308"/>
      <c r="Z308"/>
      <c r="AA308"/>
    </row>
    <row r="309" spans="1:27" x14ac:dyDescent="0.2">
      <c r="A309"/>
      <c r="B309" s="19"/>
      <c r="C309" s="19"/>
      <c r="D309" s="19"/>
      <c r="E309" s="19"/>
      <c r="F309" s="19"/>
      <c r="G309" s="19"/>
      <c r="H309" s="19"/>
      <c r="I309" s="19"/>
      <c r="J309" s="19"/>
      <c r="K309" s="19"/>
      <c r="L309" s="19"/>
      <c r="M309" s="19"/>
      <c r="N309" s="19"/>
      <c r="O309" s="19"/>
      <c r="P309"/>
      <c r="Q309"/>
      <c r="R309"/>
      <c r="S309"/>
      <c r="T309"/>
      <c r="U309"/>
      <c r="V309"/>
      <c r="W309"/>
      <c r="X309"/>
      <c r="Y309"/>
      <c r="Z309"/>
      <c r="AA309"/>
    </row>
    <row r="310" spans="1:27" x14ac:dyDescent="0.2">
      <c r="A310"/>
      <c r="B310" s="19"/>
      <c r="C310" s="19"/>
      <c r="D310" s="19"/>
      <c r="E310" s="19"/>
      <c r="F310" s="19"/>
      <c r="G310" s="19"/>
      <c r="H310" s="19"/>
      <c r="I310" s="19"/>
      <c r="J310" s="19"/>
      <c r="K310" s="19"/>
      <c r="L310" s="19"/>
      <c r="M310" s="19"/>
      <c r="N310" s="19"/>
      <c r="O310" s="19"/>
      <c r="P310"/>
      <c r="Q310"/>
      <c r="R310"/>
      <c r="S310"/>
      <c r="T310"/>
      <c r="U310"/>
      <c r="V310"/>
      <c r="W310"/>
      <c r="X310"/>
      <c r="Y310"/>
      <c r="Z310"/>
      <c r="AA310"/>
    </row>
    <row r="311" spans="1:27" x14ac:dyDescent="0.2">
      <c r="A311"/>
      <c r="B311" s="19"/>
      <c r="C311" s="19"/>
      <c r="D311" s="19"/>
      <c r="E311" s="19"/>
      <c r="F311" s="19"/>
      <c r="G311" s="19"/>
      <c r="H311" s="19"/>
      <c r="I311" s="19"/>
      <c r="J311" s="19"/>
      <c r="K311" s="19"/>
      <c r="L311" s="19"/>
      <c r="M311" s="19"/>
      <c r="N311" s="19"/>
      <c r="O311" s="19"/>
      <c r="P311"/>
      <c r="Q311"/>
      <c r="R311"/>
      <c r="S311"/>
      <c r="T311"/>
      <c r="U311"/>
      <c r="V311"/>
      <c r="W311"/>
      <c r="X311"/>
      <c r="Y311"/>
      <c r="Z311"/>
      <c r="AA311"/>
    </row>
    <row r="312" spans="1:27" x14ac:dyDescent="0.2">
      <c r="A312"/>
      <c r="B312" s="19"/>
      <c r="C312" s="19"/>
      <c r="D312" s="19"/>
      <c r="E312" s="19"/>
      <c r="F312" s="19"/>
      <c r="G312" s="19"/>
      <c r="H312" s="19"/>
      <c r="I312" s="19"/>
      <c r="J312" s="19"/>
      <c r="K312" s="19"/>
      <c r="L312" s="19"/>
      <c r="M312" s="19"/>
      <c r="N312" s="19"/>
      <c r="O312" s="19"/>
      <c r="P312"/>
      <c r="Q312"/>
      <c r="R312"/>
      <c r="S312"/>
      <c r="T312"/>
      <c r="U312"/>
      <c r="V312"/>
      <c r="W312"/>
      <c r="X312"/>
      <c r="Y312"/>
      <c r="Z312"/>
      <c r="AA312"/>
    </row>
    <row r="313" spans="1:27" x14ac:dyDescent="0.2">
      <c r="A313"/>
      <c r="B313" s="19"/>
      <c r="C313" s="19"/>
      <c r="D313" s="19"/>
      <c r="E313" s="19"/>
      <c r="F313" s="19"/>
      <c r="G313" s="19"/>
      <c r="H313" s="19"/>
      <c r="I313" s="19"/>
      <c r="J313" s="19"/>
      <c r="K313" s="19"/>
      <c r="L313" s="19"/>
      <c r="M313" s="19"/>
      <c r="N313" s="19"/>
      <c r="O313" s="19"/>
      <c r="P313"/>
      <c r="Q313"/>
      <c r="R313"/>
      <c r="S313"/>
      <c r="T313"/>
      <c r="U313"/>
      <c r="V313"/>
      <c r="W313"/>
      <c r="X313"/>
      <c r="Y313"/>
      <c r="Z313"/>
      <c r="AA313"/>
    </row>
    <row r="314" spans="1:27" x14ac:dyDescent="0.2">
      <c r="A314"/>
      <c r="B314" s="19"/>
      <c r="C314" s="19"/>
      <c r="D314" s="19"/>
      <c r="E314" s="19"/>
      <c r="F314" s="19"/>
      <c r="G314" s="19"/>
      <c r="H314" s="19"/>
      <c r="I314" s="19"/>
      <c r="J314" s="19"/>
      <c r="K314" s="19"/>
      <c r="L314" s="19"/>
      <c r="M314" s="19"/>
      <c r="N314" s="19"/>
      <c r="O314" s="19"/>
      <c r="P314"/>
      <c r="Q314"/>
      <c r="R314"/>
      <c r="S314"/>
      <c r="T314"/>
      <c r="U314"/>
      <c r="V314"/>
      <c r="W314"/>
      <c r="X314"/>
      <c r="Y314"/>
      <c r="Z314"/>
      <c r="AA314"/>
    </row>
    <row r="315" spans="1:27" x14ac:dyDescent="0.2">
      <c r="A315"/>
      <c r="B315" s="19"/>
      <c r="C315" s="19"/>
      <c r="D315" s="19"/>
      <c r="E315" s="19"/>
      <c r="F315" s="19"/>
      <c r="G315" s="19"/>
      <c r="H315" s="19"/>
      <c r="I315" s="19"/>
      <c r="J315" s="19"/>
      <c r="K315" s="19"/>
      <c r="L315" s="19"/>
      <c r="M315" s="19"/>
      <c r="N315" s="19"/>
      <c r="O315" s="19"/>
      <c r="P315"/>
      <c r="Q315"/>
      <c r="R315"/>
      <c r="S315"/>
      <c r="T315"/>
      <c r="U315"/>
      <c r="V315"/>
      <c r="W315"/>
      <c r="X315"/>
      <c r="Y315"/>
      <c r="Z315"/>
      <c r="AA315"/>
    </row>
    <row r="316" spans="1:27" x14ac:dyDescent="0.2">
      <c r="A316"/>
      <c r="B316" s="19"/>
      <c r="C316" s="19"/>
      <c r="D316" s="19"/>
      <c r="E316" s="19"/>
      <c r="F316" s="19"/>
      <c r="G316" s="19"/>
      <c r="H316" s="19"/>
      <c r="I316" s="19"/>
      <c r="J316" s="19"/>
      <c r="K316" s="19"/>
      <c r="L316" s="19"/>
      <c r="M316" s="19"/>
      <c r="N316" s="19"/>
      <c r="O316" s="19"/>
      <c r="P316"/>
      <c r="Q316"/>
      <c r="R316"/>
      <c r="S316"/>
      <c r="T316"/>
      <c r="U316"/>
      <c r="V316"/>
      <c r="W316"/>
      <c r="X316"/>
      <c r="Y316"/>
      <c r="Z316"/>
      <c r="AA316"/>
    </row>
    <row r="317" spans="1:27" x14ac:dyDescent="0.2">
      <c r="A317"/>
      <c r="B317" s="19"/>
      <c r="C317" s="19"/>
      <c r="D317" s="19"/>
      <c r="E317" s="19"/>
      <c r="F317" s="19"/>
      <c r="G317" s="19"/>
      <c r="H317" s="19"/>
      <c r="I317" s="19"/>
      <c r="J317" s="19"/>
      <c r="K317" s="19"/>
      <c r="L317" s="19"/>
      <c r="M317" s="19"/>
      <c r="N317" s="19"/>
      <c r="O317" s="19"/>
      <c r="P317"/>
      <c r="Q317"/>
      <c r="R317"/>
      <c r="S317"/>
      <c r="T317"/>
      <c r="U317"/>
      <c r="V317"/>
      <c r="W317"/>
      <c r="X317"/>
      <c r="Y317"/>
      <c r="Z317"/>
      <c r="AA317"/>
    </row>
    <row r="318" spans="1:27" x14ac:dyDescent="0.2">
      <c r="A318"/>
      <c r="B318" s="19"/>
      <c r="C318" s="19"/>
      <c r="D318" s="19"/>
      <c r="E318" s="19"/>
      <c r="F318" s="19"/>
      <c r="G318" s="19"/>
      <c r="H318" s="19"/>
      <c r="I318" s="19"/>
      <c r="J318" s="19"/>
      <c r="K318" s="19"/>
      <c r="L318" s="19"/>
      <c r="M318" s="19"/>
      <c r="N318" s="19"/>
      <c r="O318" s="19"/>
      <c r="P318"/>
      <c r="Q318"/>
      <c r="R318"/>
      <c r="S318"/>
      <c r="T318"/>
      <c r="U318"/>
      <c r="V318"/>
      <c r="W318"/>
      <c r="X318"/>
      <c r="Y318"/>
      <c r="Z318"/>
      <c r="AA318"/>
    </row>
    <row r="319" spans="1:27" x14ac:dyDescent="0.2">
      <c r="A319"/>
      <c r="B319" s="19"/>
      <c r="C319" s="19"/>
      <c r="D319" s="19"/>
      <c r="E319" s="19"/>
      <c r="F319" s="19"/>
      <c r="G319" s="19"/>
      <c r="H319" s="19"/>
      <c r="I319" s="19"/>
      <c r="J319" s="19"/>
      <c r="K319" s="19"/>
      <c r="L319" s="19"/>
      <c r="M319" s="19"/>
      <c r="N319" s="19"/>
      <c r="O319" s="19"/>
      <c r="P319"/>
      <c r="Q319"/>
      <c r="R319"/>
      <c r="S319"/>
      <c r="T319"/>
      <c r="U319"/>
      <c r="V319"/>
      <c r="W319"/>
      <c r="X319"/>
      <c r="Y319"/>
      <c r="Z319"/>
      <c r="AA319"/>
    </row>
    <row r="320" spans="1:27" x14ac:dyDescent="0.2">
      <c r="A320"/>
      <c r="B320" s="19"/>
      <c r="C320" s="19"/>
      <c r="D320" s="19"/>
      <c r="E320" s="19"/>
      <c r="F320" s="19"/>
      <c r="G320" s="19"/>
      <c r="H320" s="19"/>
      <c r="I320" s="19"/>
      <c r="J320" s="19"/>
      <c r="K320" s="19"/>
      <c r="L320" s="19"/>
      <c r="M320" s="19"/>
      <c r="N320" s="19"/>
      <c r="O320" s="19"/>
      <c r="P320"/>
      <c r="Q320"/>
      <c r="R320"/>
      <c r="S320"/>
      <c r="T320"/>
      <c r="U320"/>
      <c r="V320"/>
      <c r="W320"/>
      <c r="X320"/>
      <c r="Y320"/>
      <c r="Z320"/>
      <c r="AA320"/>
    </row>
    <row r="321" spans="1:27" x14ac:dyDescent="0.2">
      <c r="A321"/>
      <c r="B321" s="19"/>
      <c r="C321" s="19"/>
      <c r="D321" s="19"/>
      <c r="E321" s="19"/>
      <c r="F321" s="19"/>
      <c r="G321" s="19"/>
      <c r="H321" s="19"/>
      <c r="I321" s="19"/>
      <c r="J321" s="19"/>
      <c r="K321" s="19"/>
      <c r="L321" s="19"/>
      <c r="M321" s="19"/>
      <c r="N321" s="19"/>
      <c r="O321" s="19"/>
      <c r="P321"/>
      <c r="Q321"/>
      <c r="R321"/>
      <c r="S321"/>
      <c r="T321"/>
      <c r="U321"/>
      <c r="V321"/>
      <c r="W321"/>
      <c r="X321"/>
      <c r="Y321"/>
      <c r="Z321"/>
      <c r="AA321"/>
    </row>
    <row r="322" spans="1:27" x14ac:dyDescent="0.2">
      <c r="A322"/>
      <c r="B322" s="19"/>
      <c r="C322" s="19"/>
      <c r="D322" s="19"/>
      <c r="E322" s="19"/>
      <c r="F322" s="19"/>
      <c r="G322" s="19"/>
      <c r="H322" s="19"/>
      <c r="I322" s="19"/>
      <c r="J322" s="19"/>
      <c r="K322" s="19"/>
      <c r="L322" s="19"/>
      <c r="M322" s="19"/>
      <c r="N322" s="19"/>
      <c r="O322" s="19"/>
      <c r="P322"/>
      <c r="Q322"/>
      <c r="R322"/>
      <c r="S322"/>
      <c r="T322"/>
      <c r="U322"/>
      <c r="V322"/>
      <c r="W322"/>
      <c r="X322"/>
      <c r="Y322"/>
      <c r="Z322"/>
      <c r="AA322"/>
    </row>
    <row r="323" spans="1:27" x14ac:dyDescent="0.2">
      <c r="A323"/>
      <c r="B323" s="19"/>
      <c r="C323" s="19"/>
      <c r="D323" s="19"/>
      <c r="E323" s="19"/>
      <c r="F323" s="19"/>
      <c r="G323" s="19"/>
      <c r="H323" s="19"/>
      <c r="I323" s="19"/>
      <c r="J323" s="19"/>
      <c r="K323" s="19"/>
      <c r="L323" s="19"/>
      <c r="M323" s="19"/>
      <c r="N323" s="19"/>
      <c r="O323" s="19"/>
      <c r="P323"/>
      <c r="Q323"/>
      <c r="R323"/>
      <c r="S323"/>
      <c r="T323"/>
      <c r="U323"/>
      <c r="V323"/>
      <c r="W323"/>
      <c r="X323"/>
      <c r="Y323"/>
      <c r="Z323"/>
      <c r="AA323"/>
    </row>
    <row r="324" spans="1:27" x14ac:dyDescent="0.2">
      <c r="A324"/>
      <c r="B324" s="19"/>
      <c r="C324" s="19"/>
      <c r="D324" s="19"/>
      <c r="E324" s="19"/>
      <c r="F324" s="19"/>
      <c r="G324" s="19"/>
      <c r="H324" s="19"/>
      <c r="I324" s="19"/>
      <c r="J324" s="19"/>
      <c r="K324" s="19"/>
      <c r="L324" s="19"/>
      <c r="M324" s="19"/>
      <c r="N324" s="19"/>
      <c r="O324" s="19"/>
      <c r="P324"/>
      <c r="Q324"/>
      <c r="R324"/>
      <c r="S324"/>
      <c r="T324"/>
      <c r="U324"/>
      <c r="V324"/>
      <c r="W324"/>
      <c r="X324"/>
      <c r="Y324"/>
      <c r="Z324"/>
      <c r="AA324"/>
    </row>
    <row r="325" spans="1:27" x14ac:dyDescent="0.2">
      <c r="A325"/>
      <c r="B325" s="19"/>
      <c r="C325" s="19"/>
      <c r="D325" s="19"/>
      <c r="E325" s="19"/>
      <c r="F325" s="19"/>
      <c r="G325" s="19"/>
      <c r="H325" s="19"/>
      <c r="I325" s="19"/>
      <c r="J325" s="19"/>
      <c r="K325" s="19"/>
      <c r="L325" s="19"/>
      <c r="M325" s="19"/>
      <c r="N325" s="19"/>
      <c r="O325" s="19"/>
      <c r="P325"/>
      <c r="Q325"/>
      <c r="R325"/>
      <c r="S325"/>
      <c r="T325"/>
      <c r="U325"/>
      <c r="V325"/>
      <c r="W325"/>
      <c r="X325"/>
      <c r="Y325"/>
      <c r="Z325"/>
      <c r="AA325"/>
    </row>
    <row r="326" spans="1:27" x14ac:dyDescent="0.2">
      <c r="A326"/>
      <c r="B326" s="19"/>
      <c r="C326" s="19"/>
      <c r="D326" s="19"/>
      <c r="E326" s="19"/>
      <c r="F326" s="19"/>
      <c r="G326" s="19"/>
      <c r="H326" s="19"/>
      <c r="I326" s="19"/>
      <c r="J326" s="19"/>
      <c r="K326" s="19"/>
      <c r="L326" s="19"/>
      <c r="M326" s="19"/>
      <c r="N326" s="19"/>
      <c r="O326" s="19"/>
      <c r="P326"/>
      <c r="Q326"/>
      <c r="R326"/>
      <c r="S326"/>
      <c r="T326"/>
      <c r="U326"/>
      <c r="V326"/>
      <c r="W326"/>
      <c r="X326"/>
      <c r="Y326"/>
      <c r="Z326"/>
      <c r="AA326"/>
    </row>
    <row r="327" spans="1:27" x14ac:dyDescent="0.2">
      <c r="A327"/>
      <c r="B327" s="19"/>
      <c r="C327" s="19"/>
      <c r="D327" s="19"/>
      <c r="E327" s="19"/>
      <c r="F327" s="19"/>
      <c r="G327" s="19"/>
      <c r="H327" s="19"/>
      <c r="I327" s="19"/>
      <c r="J327" s="19"/>
      <c r="K327" s="19"/>
      <c r="L327" s="19"/>
      <c r="M327" s="19"/>
      <c r="N327" s="19"/>
      <c r="O327" s="19"/>
      <c r="P327"/>
      <c r="Q327"/>
      <c r="R327"/>
      <c r="S327"/>
      <c r="T327"/>
      <c r="U327"/>
      <c r="V327"/>
      <c r="W327"/>
      <c r="X327"/>
      <c r="Y327"/>
      <c r="Z327"/>
      <c r="AA327"/>
    </row>
    <row r="328" spans="1:27" x14ac:dyDescent="0.2">
      <c r="A328"/>
      <c r="B328" s="19"/>
      <c r="C328" s="19"/>
      <c r="D328" s="19"/>
      <c r="E328" s="19"/>
      <c r="F328" s="19"/>
      <c r="G328" s="19"/>
      <c r="H328" s="19"/>
      <c r="I328" s="19"/>
      <c r="J328" s="19"/>
      <c r="K328" s="19"/>
      <c r="L328" s="19"/>
      <c r="M328" s="19"/>
      <c r="N328" s="19"/>
      <c r="O328" s="19"/>
      <c r="P328"/>
      <c r="Q328"/>
      <c r="R328"/>
      <c r="S328"/>
      <c r="T328"/>
      <c r="U328"/>
      <c r="V328"/>
      <c r="W328"/>
      <c r="X328"/>
      <c r="Y328"/>
      <c r="Z328"/>
      <c r="AA328"/>
    </row>
    <row r="329" spans="1:27" x14ac:dyDescent="0.2">
      <c r="A329"/>
      <c r="B329" s="19"/>
      <c r="C329" s="19"/>
      <c r="D329" s="19"/>
      <c r="E329" s="19"/>
      <c r="F329" s="19"/>
      <c r="G329" s="19"/>
      <c r="H329" s="19"/>
      <c r="I329" s="19"/>
      <c r="J329" s="19"/>
      <c r="K329" s="19"/>
      <c r="L329" s="19"/>
      <c r="M329" s="19"/>
      <c r="N329" s="19"/>
      <c r="O329" s="19"/>
      <c r="P329"/>
      <c r="Q329"/>
      <c r="R329"/>
      <c r="S329"/>
      <c r="T329"/>
      <c r="U329"/>
      <c r="V329"/>
      <c r="W329"/>
      <c r="X329"/>
      <c r="Y329"/>
      <c r="Z329"/>
      <c r="AA329"/>
    </row>
    <row r="330" spans="1:27" x14ac:dyDescent="0.2">
      <c r="A330"/>
      <c r="B330" s="19"/>
      <c r="C330" s="19"/>
      <c r="D330" s="19"/>
      <c r="E330" s="19"/>
      <c r="F330" s="19"/>
      <c r="G330" s="19"/>
      <c r="H330" s="19"/>
      <c r="I330" s="19"/>
      <c r="J330" s="19"/>
      <c r="K330" s="19"/>
      <c r="L330" s="19"/>
      <c r="M330" s="19"/>
      <c r="N330" s="19"/>
      <c r="O330" s="19"/>
      <c r="P330"/>
      <c r="Q330"/>
      <c r="R330"/>
      <c r="S330"/>
      <c r="T330"/>
      <c r="U330"/>
      <c r="V330"/>
      <c r="W330"/>
      <c r="X330"/>
      <c r="Y330"/>
      <c r="Z330"/>
      <c r="AA330"/>
    </row>
    <row r="331" spans="1:27" x14ac:dyDescent="0.2">
      <c r="A331"/>
      <c r="B331" s="19"/>
      <c r="C331" s="19"/>
      <c r="D331" s="19"/>
      <c r="E331" s="19"/>
      <c r="F331" s="19"/>
      <c r="G331" s="19"/>
      <c r="H331" s="19"/>
      <c r="I331" s="19"/>
      <c r="J331" s="19"/>
      <c r="K331" s="19"/>
      <c r="L331" s="19"/>
      <c r="M331" s="19"/>
      <c r="N331" s="19"/>
      <c r="O331" s="19"/>
      <c r="P331"/>
      <c r="Q331"/>
      <c r="R331"/>
      <c r="S331"/>
      <c r="T331"/>
      <c r="U331"/>
      <c r="V331"/>
      <c r="W331"/>
      <c r="X331"/>
      <c r="Y331"/>
      <c r="Z331"/>
      <c r="AA331"/>
    </row>
    <row r="332" spans="1:27" x14ac:dyDescent="0.2">
      <c r="A332"/>
      <c r="B332" s="19"/>
      <c r="C332" s="19"/>
      <c r="D332" s="19"/>
      <c r="E332" s="19"/>
      <c r="F332" s="19"/>
      <c r="G332" s="19"/>
      <c r="H332" s="19"/>
      <c r="I332" s="19"/>
      <c r="J332" s="19"/>
      <c r="K332" s="19"/>
      <c r="L332" s="19"/>
      <c r="M332" s="19"/>
      <c r="N332" s="19"/>
      <c r="O332" s="19"/>
      <c r="P332"/>
      <c r="Q332"/>
      <c r="R332"/>
      <c r="S332"/>
      <c r="T332"/>
      <c r="U332"/>
      <c r="V332"/>
      <c r="W332"/>
      <c r="X332"/>
      <c r="Y332"/>
      <c r="Z332"/>
      <c r="AA332"/>
    </row>
    <row r="333" spans="1:27" x14ac:dyDescent="0.2">
      <c r="A333"/>
      <c r="B333" s="19"/>
      <c r="C333" s="19"/>
      <c r="D333" s="19"/>
      <c r="E333" s="19"/>
      <c r="F333" s="19"/>
      <c r="G333" s="19"/>
      <c r="H333" s="19"/>
      <c r="I333" s="19"/>
      <c r="J333" s="19"/>
      <c r="K333" s="19"/>
      <c r="L333" s="19"/>
      <c r="M333" s="19"/>
      <c r="N333" s="19"/>
      <c r="O333" s="19"/>
      <c r="P333"/>
      <c r="Q333"/>
      <c r="R333"/>
      <c r="S333"/>
      <c r="T333"/>
      <c r="U333"/>
      <c r="V333"/>
      <c r="W333"/>
      <c r="X333"/>
      <c r="Y333"/>
      <c r="Z333"/>
      <c r="AA333"/>
    </row>
    <row r="334" spans="1:27" x14ac:dyDescent="0.2">
      <c r="A334"/>
      <c r="B334" s="19"/>
      <c r="C334" s="19"/>
      <c r="D334" s="19"/>
      <c r="E334" s="19"/>
      <c r="F334" s="19"/>
      <c r="G334" s="19"/>
      <c r="H334" s="19"/>
      <c r="I334" s="19"/>
      <c r="J334" s="19"/>
      <c r="K334" s="19"/>
      <c r="L334" s="19"/>
      <c r="M334" s="19"/>
      <c r="N334" s="19"/>
      <c r="O334" s="19"/>
      <c r="P334"/>
      <c r="Q334"/>
      <c r="R334"/>
      <c r="S334"/>
      <c r="T334"/>
      <c r="U334"/>
      <c r="V334"/>
      <c r="W334"/>
      <c r="X334"/>
      <c r="Y334"/>
      <c r="Z334"/>
      <c r="AA334"/>
    </row>
    <row r="335" spans="1:27" x14ac:dyDescent="0.2">
      <c r="A335"/>
      <c r="B335" s="19"/>
      <c r="C335" s="19"/>
      <c r="D335" s="19"/>
      <c r="E335" s="19"/>
      <c r="F335" s="19"/>
      <c r="G335" s="19"/>
      <c r="H335" s="19"/>
      <c r="I335" s="19"/>
      <c r="J335" s="19"/>
      <c r="K335" s="19"/>
      <c r="L335" s="19"/>
      <c r="M335" s="19"/>
      <c r="N335" s="19"/>
      <c r="O335" s="19"/>
      <c r="P335"/>
      <c r="Q335"/>
      <c r="R335"/>
      <c r="S335"/>
      <c r="T335"/>
      <c r="U335"/>
      <c r="V335"/>
      <c r="W335"/>
      <c r="X335"/>
      <c r="Y335"/>
      <c r="Z335"/>
      <c r="AA335"/>
    </row>
    <row r="336" spans="1:27" x14ac:dyDescent="0.2">
      <c r="A336"/>
      <c r="B336" s="19"/>
      <c r="C336" s="19"/>
      <c r="D336" s="19"/>
      <c r="E336" s="19"/>
      <c r="F336" s="19"/>
      <c r="G336" s="19"/>
      <c r="H336" s="19"/>
      <c r="I336" s="19"/>
      <c r="J336" s="19"/>
      <c r="K336" s="19"/>
      <c r="L336" s="19"/>
      <c r="M336" s="19"/>
      <c r="N336" s="19"/>
      <c r="O336" s="19"/>
      <c r="P336"/>
      <c r="Q336"/>
      <c r="R336"/>
      <c r="S336"/>
      <c r="T336"/>
      <c r="U336"/>
      <c r="V336"/>
      <c r="W336"/>
      <c r="X336"/>
      <c r="Y336"/>
      <c r="Z336"/>
      <c r="AA336"/>
    </row>
    <row r="337" spans="1:27" x14ac:dyDescent="0.2">
      <c r="A337"/>
      <c r="B337" s="19"/>
      <c r="C337" s="19"/>
      <c r="D337" s="19"/>
      <c r="E337" s="19"/>
      <c r="F337" s="19"/>
      <c r="G337" s="19"/>
      <c r="H337" s="19"/>
      <c r="I337" s="19"/>
      <c r="J337" s="19"/>
      <c r="K337" s="19"/>
      <c r="L337" s="19"/>
      <c r="M337" s="19"/>
      <c r="N337" s="19"/>
      <c r="O337" s="19"/>
      <c r="P337"/>
      <c r="Q337"/>
      <c r="R337"/>
      <c r="S337"/>
      <c r="T337"/>
      <c r="U337"/>
      <c r="V337"/>
      <c r="W337"/>
      <c r="X337"/>
      <c r="Y337"/>
      <c r="Z337"/>
      <c r="AA337"/>
    </row>
    <row r="338" spans="1:27" x14ac:dyDescent="0.2">
      <c r="A338"/>
      <c r="B338" s="19"/>
      <c r="C338" s="19"/>
      <c r="D338" s="19"/>
      <c r="E338" s="19"/>
      <c r="F338" s="19"/>
      <c r="G338" s="19"/>
      <c r="H338" s="19"/>
      <c r="I338" s="19"/>
      <c r="J338" s="19"/>
      <c r="K338" s="19"/>
      <c r="L338" s="19"/>
      <c r="M338" s="19"/>
      <c r="N338" s="19"/>
      <c r="O338" s="19"/>
      <c r="P338"/>
      <c r="Q338"/>
      <c r="R338"/>
      <c r="S338"/>
      <c r="T338"/>
      <c r="U338"/>
      <c r="V338"/>
      <c r="W338"/>
      <c r="X338"/>
      <c r="Y338"/>
      <c r="Z338"/>
      <c r="AA338"/>
    </row>
    <row r="339" spans="1:27" x14ac:dyDescent="0.2">
      <c r="A339"/>
      <c r="B339" s="19"/>
      <c r="C339" s="19"/>
      <c r="D339" s="19"/>
      <c r="E339" s="19"/>
      <c r="F339" s="19"/>
      <c r="G339" s="19"/>
      <c r="H339" s="19"/>
      <c r="I339" s="19"/>
      <c r="J339" s="19"/>
      <c r="K339" s="19"/>
      <c r="L339" s="19"/>
      <c r="M339" s="19"/>
      <c r="N339" s="19"/>
      <c r="O339" s="19"/>
      <c r="P339"/>
      <c r="Q339"/>
      <c r="R339"/>
      <c r="S339"/>
      <c r="T339"/>
      <c r="U339"/>
      <c r="V339"/>
      <c r="W339"/>
      <c r="X339"/>
      <c r="Y339"/>
      <c r="Z339"/>
      <c r="AA339"/>
    </row>
    <row r="340" spans="1:27" x14ac:dyDescent="0.2">
      <c r="A340"/>
      <c r="B340" s="19"/>
      <c r="C340" s="19"/>
      <c r="D340" s="19"/>
      <c r="E340" s="19"/>
      <c r="F340" s="19"/>
      <c r="G340" s="19"/>
      <c r="H340" s="19"/>
      <c r="I340" s="19"/>
      <c r="J340" s="19"/>
      <c r="K340" s="19"/>
      <c r="L340" s="19"/>
      <c r="M340" s="19"/>
      <c r="N340" s="19"/>
      <c r="O340" s="19"/>
      <c r="P340"/>
      <c r="Q340"/>
      <c r="R340"/>
      <c r="S340"/>
      <c r="T340"/>
      <c r="U340"/>
      <c r="V340"/>
      <c r="W340"/>
      <c r="X340"/>
      <c r="Y340"/>
      <c r="Z340"/>
      <c r="AA340"/>
    </row>
    <row r="341" spans="1:27" x14ac:dyDescent="0.2">
      <c r="A341"/>
      <c r="B341" s="19"/>
      <c r="C341" s="19"/>
      <c r="D341" s="19"/>
      <c r="E341" s="19"/>
      <c r="F341" s="19"/>
      <c r="G341" s="19"/>
      <c r="H341" s="19"/>
      <c r="I341" s="19"/>
      <c r="J341" s="19"/>
      <c r="K341" s="19"/>
      <c r="L341" s="19"/>
      <c r="M341" s="19"/>
      <c r="N341" s="19"/>
      <c r="O341" s="19"/>
      <c r="P341"/>
      <c r="Q341"/>
      <c r="R341"/>
      <c r="S341"/>
      <c r="T341"/>
      <c r="U341"/>
      <c r="V341"/>
      <c r="W341"/>
      <c r="X341"/>
      <c r="Y341"/>
      <c r="Z341"/>
      <c r="AA341"/>
    </row>
    <row r="342" spans="1:27" x14ac:dyDescent="0.2">
      <c r="A342"/>
      <c r="B342" s="19"/>
      <c r="C342" s="19"/>
      <c r="D342" s="19"/>
      <c r="E342" s="19"/>
      <c r="F342" s="19"/>
      <c r="G342" s="19"/>
      <c r="H342" s="19"/>
      <c r="I342" s="19"/>
      <c r="J342" s="19"/>
      <c r="K342" s="19"/>
      <c r="L342" s="19"/>
      <c r="M342" s="19"/>
      <c r="N342" s="19"/>
      <c r="O342" s="19"/>
      <c r="P342"/>
      <c r="Q342"/>
      <c r="R342"/>
      <c r="S342"/>
      <c r="T342"/>
      <c r="U342"/>
      <c r="V342"/>
      <c r="W342"/>
      <c r="X342"/>
      <c r="Y342"/>
      <c r="Z342"/>
      <c r="AA342"/>
    </row>
    <row r="343" spans="1:27" x14ac:dyDescent="0.2">
      <c r="A343"/>
      <c r="B343" s="19"/>
      <c r="C343" s="19"/>
      <c r="D343" s="19"/>
      <c r="E343" s="19"/>
      <c r="F343" s="19"/>
      <c r="G343" s="19"/>
      <c r="H343" s="19"/>
      <c r="I343" s="19"/>
      <c r="J343" s="19"/>
      <c r="K343" s="19"/>
      <c r="L343" s="19"/>
      <c r="M343" s="19"/>
      <c r="N343" s="19"/>
      <c r="O343" s="19"/>
      <c r="P343"/>
      <c r="Q343"/>
      <c r="R343"/>
      <c r="S343"/>
      <c r="T343"/>
      <c r="U343"/>
      <c r="V343"/>
      <c r="W343"/>
      <c r="X343"/>
      <c r="Y343"/>
      <c r="Z343"/>
      <c r="AA343"/>
    </row>
    <row r="344" spans="1:27" x14ac:dyDescent="0.2">
      <c r="A344"/>
      <c r="B344" s="19"/>
      <c r="C344" s="19"/>
      <c r="D344" s="19"/>
      <c r="E344" s="19"/>
      <c r="F344" s="19"/>
      <c r="G344" s="19"/>
      <c r="H344" s="19"/>
      <c r="I344" s="19"/>
      <c r="J344" s="19"/>
      <c r="K344" s="19"/>
      <c r="L344" s="19"/>
      <c r="M344" s="19"/>
      <c r="N344" s="19"/>
      <c r="O344" s="19"/>
      <c r="P344"/>
      <c r="Q344"/>
      <c r="R344"/>
      <c r="S344"/>
      <c r="T344"/>
      <c r="U344"/>
      <c r="V344"/>
      <c r="W344"/>
      <c r="X344"/>
      <c r="Y344"/>
      <c r="Z344"/>
      <c r="AA344"/>
    </row>
    <row r="345" spans="1:27" x14ac:dyDescent="0.2">
      <c r="A345"/>
      <c r="B345" s="19"/>
      <c r="C345" s="19"/>
      <c r="D345" s="19"/>
      <c r="E345" s="19"/>
      <c r="F345" s="19"/>
      <c r="G345" s="19"/>
      <c r="H345" s="19"/>
      <c r="I345" s="19"/>
      <c r="J345" s="19"/>
      <c r="K345" s="19"/>
      <c r="L345" s="19"/>
      <c r="M345" s="19"/>
      <c r="N345" s="19"/>
      <c r="O345" s="19"/>
      <c r="P345"/>
      <c r="Q345"/>
      <c r="R345"/>
      <c r="S345"/>
      <c r="T345"/>
      <c r="U345"/>
      <c r="V345"/>
      <c r="W345"/>
      <c r="X345"/>
      <c r="Y345"/>
      <c r="Z345"/>
      <c r="AA345"/>
    </row>
    <row r="346" spans="1:27" x14ac:dyDescent="0.2">
      <c r="A346"/>
      <c r="B346" s="19"/>
      <c r="C346" s="19"/>
      <c r="D346" s="19"/>
      <c r="E346" s="19"/>
      <c r="F346" s="19"/>
      <c r="G346" s="19"/>
      <c r="H346" s="19"/>
      <c r="I346" s="19"/>
      <c r="J346" s="19"/>
      <c r="K346" s="19"/>
      <c r="L346" s="19"/>
      <c r="M346" s="19"/>
      <c r="N346" s="19"/>
      <c r="O346" s="19"/>
      <c r="P346"/>
      <c r="Q346"/>
      <c r="R346"/>
      <c r="S346"/>
      <c r="T346"/>
      <c r="U346"/>
      <c r="V346"/>
      <c r="W346"/>
      <c r="X346"/>
      <c r="Y346"/>
      <c r="Z346"/>
      <c r="AA346"/>
    </row>
    <row r="347" spans="1:27" x14ac:dyDescent="0.2">
      <c r="A347"/>
      <c r="B347" s="19"/>
      <c r="C347" s="19"/>
      <c r="D347" s="19"/>
      <c r="E347" s="19"/>
      <c r="F347" s="19"/>
      <c r="G347" s="19"/>
      <c r="H347" s="19"/>
      <c r="I347" s="19"/>
      <c r="J347" s="19"/>
      <c r="K347" s="19"/>
      <c r="L347" s="19"/>
      <c r="M347" s="19"/>
      <c r="N347" s="19"/>
      <c r="O347" s="19"/>
      <c r="P347"/>
      <c r="Q347"/>
      <c r="R347"/>
      <c r="S347"/>
      <c r="T347"/>
      <c r="U347"/>
      <c r="V347"/>
      <c r="W347"/>
      <c r="X347"/>
      <c r="Y347"/>
      <c r="Z347"/>
      <c r="AA347"/>
    </row>
    <row r="348" spans="1:27" x14ac:dyDescent="0.2">
      <c r="A348"/>
      <c r="B348" s="19"/>
      <c r="C348" s="19"/>
      <c r="D348" s="19"/>
      <c r="E348" s="19"/>
      <c r="F348" s="19"/>
      <c r="G348" s="19"/>
      <c r="H348" s="19"/>
      <c r="I348" s="19"/>
      <c r="J348" s="19"/>
      <c r="K348" s="19"/>
      <c r="L348" s="19"/>
      <c r="M348" s="19"/>
      <c r="N348" s="19"/>
      <c r="O348" s="19"/>
      <c r="P348"/>
      <c r="Q348"/>
      <c r="R348"/>
      <c r="S348"/>
      <c r="T348"/>
      <c r="U348"/>
      <c r="V348"/>
      <c r="W348"/>
      <c r="X348"/>
      <c r="Y348"/>
      <c r="Z348"/>
      <c r="AA348"/>
    </row>
    <row r="349" spans="1:27" x14ac:dyDescent="0.2">
      <c r="A349"/>
      <c r="B349" s="19"/>
      <c r="C349" s="19"/>
      <c r="D349" s="19"/>
      <c r="E349" s="19"/>
      <c r="F349" s="19"/>
      <c r="G349" s="19"/>
      <c r="H349" s="19"/>
      <c r="I349" s="19"/>
      <c r="J349" s="19"/>
      <c r="K349" s="19"/>
      <c r="L349" s="19"/>
      <c r="M349" s="19"/>
      <c r="N349" s="19"/>
      <c r="O349" s="19"/>
      <c r="P349"/>
      <c r="Q349"/>
      <c r="R349"/>
      <c r="S349"/>
      <c r="T349"/>
      <c r="U349"/>
      <c r="V349"/>
      <c r="W349"/>
      <c r="X349"/>
      <c r="Y349"/>
      <c r="Z349"/>
      <c r="AA349"/>
    </row>
    <row r="350" spans="1:27" x14ac:dyDescent="0.2">
      <c r="A350"/>
      <c r="B350" s="19"/>
      <c r="C350" s="19"/>
      <c r="D350" s="19"/>
      <c r="E350" s="19"/>
      <c r="F350" s="19"/>
      <c r="G350" s="19"/>
      <c r="H350" s="19"/>
      <c r="I350" s="19"/>
      <c r="J350" s="19"/>
      <c r="K350" s="19"/>
      <c r="L350" s="19"/>
      <c r="M350" s="19"/>
      <c r="N350" s="19"/>
      <c r="O350" s="19"/>
      <c r="P350"/>
      <c r="Q350"/>
      <c r="R350"/>
      <c r="S350"/>
      <c r="T350"/>
      <c r="U350"/>
      <c r="V350"/>
      <c r="W350"/>
      <c r="X350"/>
      <c r="Y350"/>
      <c r="Z350"/>
      <c r="AA350"/>
    </row>
    <row r="351" spans="1:27" x14ac:dyDescent="0.2">
      <c r="A351"/>
      <c r="B351" s="19"/>
      <c r="C351" s="19"/>
      <c r="D351" s="19"/>
      <c r="E351" s="19"/>
      <c r="F351" s="19"/>
      <c r="G351" s="19"/>
      <c r="H351" s="19"/>
      <c r="I351" s="19"/>
      <c r="J351" s="19"/>
      <c r="K351" s="19"/>
      <c r="L351" s="19"/>
      <c r="M351" s="19"/>
      <c r="N351" s="19"/>
      <c r="O351" s="19"/>
      <c r="P351"/>
      <c r="Q351"/>
      <c r="R351"/>
      <c r="S351"/>
      <c r="T351"/>
      <c r="U351"/>
      <c r="V351"/>
      <c r="W351"/>
      <c r="X351"/>
      <c r="Y351"/>
      <c r="Z351"/>
      <c r="AA351"/>
    </row>
    <row r="352" spans="1:27" x14ac:dyDescent="0.2">
      <c r="A352"/>
      <c r="B352" s="19"/>
      <c r="C352" s="19"/>
      <c r="D352" s="19"/>
      <c r="E352" s="19"/>
      <c r="F352" s="19"/>
      <c r="G352" s="19"/>
      <c r="H352" s="19"/>
      <c r="I352" s="19"/>
      <c r="J352" s="19"/>
      <c r="K352" s="19"/>
      <c r="L352" s="19"/>
      <c r="M352" s="19"/>
      <c r="N352" s="19"/>
      <c r="O352" s="19"/>
      <c r="P352"/>
      <c r="Q352"/>
      <c r="R352"/>
      <c r="S352"/>
      <c r="T352"/>
      <c r="U352"/>
      <c r="V352"/>
      <c r="W352"/>
      <c r="X352"/>
      <c r="Y352"/>
      <c r="Z352"/>
      <c r="AA352"/>
    </row>
    <row r="353" spans="1:27" x14ac:dyDescent="0.2">
      <c r="A353"/>
      <c r="B353" s="19"/>
      <c r="C353" s="19"/>
      <c r="D353" s="19"/>
      <c r="E353" s="19"/>
      <c r="F353" s="19"/>
      <c r="G353" s="19"/>
      <c r="H353" s="19"/>
      <c r="I353" s="19"/>
      <c r="J353" s="19"/>
      <c r="K353" s="19"/>
      <c r="L353" s="19"/>
      <c r="M353" s="19"/>
      <c r="N353" s="19"/>
      <c r="O353" s="19"/>
      <c r="P353"/>
      <c r="Q353"/>
      <c r="R353"/>
      <c r="S353"/>
      <c r="T353"/>
      <c r="U353"/>
      <c r="V353"/>
      <c r="W353"/>
      <c r="X353"/>
      <c r="Y353"/>
      <c r="Z353"/>
      <c r="AA353"/>
    </row>
    <row r="354" spans="1:27" x14ac:dyDescent="0.2">
      <c r="A354"/>
      <c r="B354" s="19"/>
      <c r="C354" s="19"/>
      <c r="D354" s="19"/>
      <c r="E354" s="19"/>
      <c r="F354" s="19"/>
      <c r="G354" s="19"/>
      <c r="H354" s="19"/>
      <c r="I354" s="19"/>
      <c r="J354" s="19"/>
      <c r="K354" s="19"/>
      <c r="L354" s="19"/>
      <c r="M354" s="19"/>
      <c r="N354" s="19"/>
      <c r="O354" s="19"/>
      <c r="P354"/>
      <c r="Q354"/>
      <c r="R354"/>
      <c r="S354"/>
      <c r="T354"/>
      <c r="U354"/>
      <c r="V354"/>
      <c r="W354"/>
      <c r="X354"/>
      <c r="Y354"/>
      <c r="Z354"/>
      <c r="AA354"/>
    </row>
    <row r="355" spans="1:27" x14ac:dyDescent="0.2">
      <c r="A355"/>
      <c r="B355" s="19"/>
      <c r="C355" s="19"/>
      <c r="D355" s="19"/>
      <c r="E355" s="19"/>
      <c r="F355" s="19"/>
      <c r="G355" s="19"/>
      <c r="H355" s="19"/>
      <c r="I355" s="19"/>
      <c r="J355" s="19"/>
      <c r="K355" s="19"/>
      <c r="L355" s="19"/>
      <c r="M355" s="19"/>
      <c r="N355" s="19"/>
      <c r="O355" s="19"/>
      <c r="P355"/>
      <c r="Q355"/>
      <c r="R355"/>
      <c r="S355"/>
      <c r="T355"/>
      <c r="U355"/>
      <c r="V355"/>
      <c r="W355"/>
      <c r="X355"/>
      <c r="Y355"/>
      <c r="Z355"/>
      <c r="AA355"/>
    </row>
    <row r="356" spans="1:27" x14ac:dyDescent="0.2">
      <c r="A356"/>
      <c r="B356" s="19"/>
      <c r="C356" s="19"/>
      <c r="D356" s="19"/>
      <c r="E356" s="19"/>
      <c r="F356" s="19"/>
      <c r="G356" s="19"/>
      <c r="H356" s="19"/>
      <c r="I356" s="19"/>
      <c r="J356" s="19"/>
      <c r="K356" s="19"/>
      <c r="L356" s="19"/>
      <c r="M356" s="19"/>
      <c r="N356" s="19"/>
      <c r="O356" s="19"/>
      <c r="P356"/>
      <c r="Q356"/>
      <c r="R356"/>
      <c r="S356"/>
      <c r="T356"/>
      <c r="U356"/>
      <c r="V356"/>
      <c r="W356"/>
      <c r="X356"/>
      <c r="Y356"/>
      <c r="Z356"/>
      <c r="AA356"/>
    </row>
    <row r="357" spans="1:27" x14ac:dyDescent="0.2">
      <c r="A357"/>
      <c r="B357" s="19"/>
      <c r="C357" s="19"/>
      <c r="D357" s="19"/>
      <c r="E357" s="19"/>
      <c r="F357" s="19"/>
      <c r="G357" s="19"/>
      <c r="H357" s="19"/>
      <c r="I357" s="19"/>
      <c r="J357" s="19"/>
      <c r="K357" s="19"/>
      <c r="L357" s="19"/>
      <c r="M357" s="19"/>
      <c r="N357" s="19"/>
      <c r="O357" s="19"/>
      <c r="P357"/>
      <c r="Q357"/>
      <c r="R357"/>
      <c r="S357"/>
      <c r="T357"/>
      <c r="U357"/>
      <c r="V357"/>
      <c r="W357"/>
      <c r="X357"/>
      <c r="Y357"/>
      <c r="Z357"/>
      <c r="AA357"/>
    </row>
    <row r="358" spans="1:27" x14ac:dyDescent="0.2">
      <c r="A358"/>
      <c r="B358" s="19"/>
      <c r="C358" s="19"/>
      <c r="D358" s="19"/>
      <c r="E358" s="19"/>
      <c r="F358" s="19"/>
      <c r="G358" s="19"/>
      <c r="H358" s="19"/>
      <c r="I358" s="19"/>
      <c r="J358" s="19"/>
      <c r="K358" s="19"/>
      <c r="L358" s="19"/>
      <c r="M358" s="19"/>
      <c r="N358" s="19"/>
      <c r="O358" s="19"/>
      <c r="P358"/>
      <c r="Q358"/>
      <c r="R358"/>
      <c r="S358"/>
      <c r="T358"/>
      <c r="U358"/>
      <c r="V358"/>
      <c r="W358"/>
      <c r="X358"/>
      <c r="Y358"/>
      <c r="Z358"/>
      <c r="AA358"/>
    </row>
    <row r="359" spans="1:27" x14ac:dyDescent="0.2">
      <c r="A359"/>
      <c r="B359" s="19"/>
      <c r="C359" s="19"/>
      <c r="D359" s="19"/>
      <c r="E359" s="19"/>
      <c r="F359" s="19"/>
      <c r="G359" s="19"/>
      <c r="H359" s="19"/>
      <c r="I359" s="19"/>
      <c r="J359" s="19"/>
      <c r="K359" s="19"/>
      <c r="L359" s="19"/>
      <c r="M359" s="19"/>
      <c r="N359" s="19"/>
      <c r="O359" s="19"/>
      <c r="P359"/>
      <c r="Q359"/>
      <c r="R359"/>
      <c r="S359"/>
      <c r="T359"/>
      <c r="U359"/>
      <c r="V359"/>
      <c r="W359"/>
      <c r="X359"/>
      <c r="Y359"/>
      <c r="Z359"/>
      <c r="AA359"/>
    </row>
    <row r="360" spans="1:27" x14ac:dyDescent="0.2">
      <c r="A360"/>
      <c r="B360" s="19"/>
      <c r="C360" s="19"/>
      <c r="D360" s="19"/>
      <c r="E360" s="19"/>
      <c r="F360" s="19"/>
      <c r="G360" s="19"/>
      <c r="H360" s="19"/>
      <c r="I360" s="19"/>
      <c r="J360" s="19"/>
      <c r="K360" s="19"/>
      <c r="L360" s="19"/>
      <c r="M360" s="19"/>
      <c r="N360" s="19"/>
      <c r="O360" s="19"/>
      <c r="P360"/>
      <c r="Q360"/>
      <c r="R360"/>
      <c r="S360"/>
      <c r="T360"/>
      <c r="U360"/>
      <c r="V360"/>
      <c r="W360"/>
      <c r="X360"/>
      <c r="Y360"/>
      <c r="Z360"/>
      <c r="AA360"/>
    </row>
    <row r="361" spans="1:27" x14ac:dyDescent="0.2">
      <c r="A361"/>
      <c r="B361" s="19"/>
      <c r="C361" s="19"/>
      <c r="D361" s="19"/>
      <c r="E361" s="19"/>
      <c r="F361" s="19"/>
      <c r="G361" s="19"/>
      <c r="H361" s="19"/>
      <c r="I361" s="19"/>
      <c r="J361" s="19"/>
      <c r="K361" s="19"/>
      <c r="L361" s="19"/>
      <c r="M361" s="19"/>
      <c r="N361" s="19"/>
      <c r="O361" s="19"/>
      <c r="P361"/>
      <c r="Q361"/>
      <c r="R361"/>
      <c r="S361"/>
      <c r="T361"/>
      <c r="U361"/>
      <c r="V361"/>
      <c r="W361"/>
      <c r="X361"/>
      <c r="Y361"/>
      <c r="Z361"/>
      <c r="AA361"/>
    </row>
    <row r="362" spans="1:27" x14ac:dyDescent="0.2">
      <c r="A362"/>
      <c r="B362" s="19"/>
      <c r="C362" s="19"/>
      <c r="D362" s="19"/>
      <c r="E362" s="19"/>
      <c r="F362" s="19"/>
      <c r="G362" s="19"/>
      <c r="H362" s="19"/>
      <c r="I362" s="19"/>
      <c r="J362" s="19"/>
      <c r="K362" s="19"/>
      <c r="L362" s="19"/>
      <c r="M362" s="19"/>
      <c r="N362" s="19"/>
      <c r="O362" s="19"/>
      <c r="P362"/>
      <c r="Q362"/>
      <c r="R362"/>
      <c r="S362"/>
      <c r="T362"/>
      <c r="U362"/>
      <c r="V362"/>
      <c r="W362"/>
      <c r="X362"/>
      <c r="Y362"/>
      <c r="Z362"/>
      <c r="AA362"/>
    </row>
    <row r="363" spans="1:27" x14ac:dyDescent="0.2">
      <c r="A363"/>
      <c r="B363" s="19"/>
      <c r="C363" s="19"/>
      <c r="D363" s="19"/>
      <c r="E363" s="19"/>
      <c r="F363" s="19"/>
      <c r="G363" s="19"/>
      <c r="H363" s="19"/>
      <c r="I363" s="19"/>
      <c r="J363" s="19"/>
      <c r="K363" s="19"/>
      <c r="L363" s="19"/>
      <c r="M363" s="19"/>
      <c r="N363" s="19"/>
      <c r="O363" s="19"/>
      <c r="P363"/>
      <c r="Q363"/>
      <c r="R363"/>
      <c r="S363"/>
      <c r="T363"/>
      <c r="U363"/>
      <c r="V363"/>
      <c r="W363"/>
      <c r="X363"/>
      <c r="Y363"/>
      <c r="Z363"/>
      <c r="AA363"/>
    </row>
    <row r="364" spans="1:27" x14ac:dyDescent="0.2">
      <c r="A364"/>
      <c r="B364" s="19"/>
      <c r="C364" s="19"/>
      <c r="D364" s="19"/>
      <c r="E364" s="19"/>
      <c r="F364" s="19"/>
      <c r="G364" s="19"/>
      <c r="H364" s="19"/>
      <c r="I364" s="19"/>
      <c r="J364" s="19"/>
      <c r="K364" s="19"/>
      <c r="L364" s="19"/>
      <c r="M364" s="19"/>
      <c r="N364" s="19"/>
      <c r="O364" s="19"/>
      <c r="P364"/>
      <c r="Q364"/>
      <c r="R364"/>
      <c r="S364"/>
      <c r="T364"/>
      <c r="U364"/>
      <c r="V364"/>
      <c r="W364"/>
      <c r="X364"/>
      <c r="Y364"/>
      <c r="Z364"/>
      <c r="AA364"/>
    </row>
    <row r="365" spans="1:27" x14ac:dyDescent="0.2">
      <c r="A365"/>
      <c r="B365" s="19"/>
      <c r="C365" s="19"/>
      <c r="D365" s="19"/>
      <c r="E365" s="19"/>
      <c r="F365" s="19"/>
      <c r="G365" s="19"/>
      <c r="H365" s="19"/>
      <c r="I365" s="19"/>
      <c r="J365" s="19"/>
      <c r="K365" s="19"/>
      <c r="L365" s="19"/>
      <c r="M365" s="19"/>
      <c r="N365" s="19"/>
      <c r="O365" s="19"/>
      <c r="P365"/>
      <c r="Q365"/>
      <c r="R365"/>
      <c r="S365"/>
      <c r="T365"/>
      <c r="U365"/>
      <c r="V365"/>
      <c r="W365"/>
      <c r="X365"/>
      <c r="Y365"/>
      <c r="Z365"/>
      <c r="AA365"/>
    </row>
    <row r="366" spans="1:27" x14ac:dyDescent="0.2">
      <c r="A366"/>
      <c r="B366" s="19"/>
      <c r="C366" s="19"/>
      <c r="D366" s="19"/>
      <c r="E366" s="19"/>
      <c r="F366" s="19"/>
      <c r="G366" s="19"/>
      <c r="H366" s="19"/>
      <c r="I366" s="19"/>
      <c r="J366" s="19"/>
      <c r="K366" s="19"/>
      <c r="L366" s="19"/>
      <c r="M366" s="19"/>
      <c r="N366" s="19"/>
      <c r="O366" s="19"/>
      <c r="P366"/>
      <c r="Q366"/>
      <c r="R366"/>
      <c r="S366"/>
      <c r="T366"/>
      <c r="U366"/>
      <c r="V366"/>
      <c r="W366"/>
      <c r="X366"/>
      <c r="Y366"/>
      <c r="Z366"/>
      <c r="AA366"/>
    </row>
    <row r="367" spans="1:27" x14ac:dyDescent="0.2">
      <c r="A367"/>
      <c r="B367" s="19"/>
      <c r="C367" s="19"/>
      <c r="D367" s="19"/>
      <c r="E367" s="19"/>
      <c r="F367" s="19"/>
      <c r="G367" s="19"/>
      <c r="H367" s="19"/>
      <c r="I367" s="19"/>
      <c r="J367" s="19"/>
      <c r="K367" s="19"/>
      <c r="L367" s="19"/>
      <c r="M367" s="19"/>
      <c r="N367" s="19"/>
      <c r="O367" s="19"/>
      <c r="P367"/>
      <c r="Q367"/>
      <c r="R367"/>
      <c r="S367"/>
      <c r="T367"/>
      <c r="U367"/>
      <c r="V367"/>
      <c r="W367"/>
      <c r="X367"/>
      <c r="Y367"/>
      <c r="Z367"/>
      <c r="AA367"/>
    </row>
    <row r="368" spans="1:27" x14ac:dyDescent="0.2">
      <c r="A368"/>
      <c r="B368" s="19"/>
      <c r="C368" s="19"/>
      <c r="D368" s="19"/>
      <c r="E368" s="19"/>
      <c r="F368" s="19"/>
      <c r="G368" s="19"/>
      <c r="H368" s="19"/>
      <c r="I368" s="19"/>
      <c r="J368" s="19"/>
      <c r="K368" s="19"/>
      <c r="L368" s="19"/>
      <c r="M368" s="19"/>
      <c r="N368" s="19"/>
      <c r="O368" s="19"/>
      <c r="P368"/>
      <c r="Q368"/>
      <c r="R368"/>
      <c r="S368"/>
      <c r="T368"/>
      <c r="U368"/>
      <c r="V368"/>
      <c r="W368"/>
      <c r="X368"/>
      <c r="Y368"/>
      <c r="Z368"/>
      <c r="AA368"/>
    </row>
    <row r="369" spans="1:27" x14ac:dyDescent="0.2">
      <c r="A369"/>
      <c r="B369" s="19"/>
      <c r="C369" s="19"/>
      <c r="D369" s="19"/>
      <c r="E369" s="19"/>
      <c r="F369" s="19"/>
      <c r="G369" s="19"/>
      <c r="H369" s="19"/>
      <c r="I369" s="19"/>
      <c r="J369" s="19"/>
      <c r="K369" s="19"/>
      <c r="L369" s="19"/>
      <c r="M369" s="19"/>
      <c r="N369" s="19"/>
      <c r="O369" s="19"/>
      <c r="P369"/>
      <c r="Q369"/>
      <c r="R369"/>
      <c r="S369"/>
      <c r="T369"/>
      <c r="U369"/>
      <c r="V369"/>
      <c r="W369"/>
      <c r="X369"/>
      <c r="Y369"/>
      <c r="Z369"/>
      <c r="AA369"/>
    </row>
    <row r="370" spans="1:27" x14ac:dyDescent="0.2">
      <c r="A370"/>
      <c r="B370" s="19"/>
      <c r="C370" s="19"/>
      <c r="D370" s="19"/>
      <c r="E370" s="19"/>
      <c r="F370" s="19"/>
      <c r="G370" s="19"/>
      <c r="H370" s="19"/>
      <c r="I370" s="19"/>
      <c r="J370" s="19"/>
      <c r="K370" s="19"/>
      <c r="L370" s="19"/>
      <c r="M370" s="19"/>
      <c r="N370" s="19"/>
      <c r="O370" s="19"/>
      <c r="P370"/>
      <c r="Q370"/>
      <c r="R370"/>
      <c r="S370"/>
      <c r="T370"/>
      <c r="U370"/>
      <c r="V370"/>
      <c r="W370"/>
      <c r="X370"/>
      <c r="Y370"/>
      <c r="Z370"/>
      <c r="AA370"/>
    </row>
    <row r="371" spans="1:27" x14ac:dyDescent="0.2">
      <c r="A371"/>
      <c r="B371" s="19"/>
      <c r="C371" s="19"/>
      <c r="D371" s="19"/>
      <c r="E371" s="19"/>
      <c r="F371" s="19"/>
      <c r="G371" s="19"/>
      <c r="H371" s="19"/>
      <c r="I371" s="19"/>
      <c r="J371" s="19"/>
      <c r="K371" s="19"/>
      <c r="L371" s="19"/>
      <c r="M371" s="19"/>
      <c r="N371" s="19"/>
      <c r="O371" s="19"/>
      <c r="P371"/>
      <c r="Q371"/>
      <c r="R371"/>
      <c r="S371"/>
      <c r="T371"/>
      <c r="U371"/>
      <c r="V371"/>
      <c r="W371"/>
      <c r="X371"/>
      <c r="Y371"/>
      <c r="Z371"/>
      <c r="AA371"/>
    </row>
    <row r="372" spans="1:27" x14ac:dyDescent="0.2">
      <c r="A372"/>
      <c r="B372" s="19"/>
      <c r="C372" s="19"/>
      <c r="D372" s="19"/>
      <c r="E372" s="19"/>
      <c r="F372" s="19"/>
      <c r="G372" s="19"/>
      <c r="H372" s="19"/>
      <c r="I372" s="19"/>
      <c r="J372" s="19"/>
      <c r="K372" s="19"/>
      <c r="L372" s="19"/>
      <c r="M372" s="19"/>
      <c r="N372" s="19"/>
      <c r="O372" s="19"/>
      <c r="P372"/>
      <c r="Q372"/>
      <c r="R372"/>
      <c r="S372"/>
      <c r="T372"/>
      <c r="U372"/>
      <c r="V372"/>
      <c r="W372"/>
      <c r="X372"/>
      <c r="Y372"/>
      <c r="Z372"/>
      <c r="AA372"/>
    </row>
    <row r="373" spans="1:27" x14ac:dyDescent="0.2">
      <c r="A373"/>
      <c r="B373" s="19"/>
      <c r="C373" s="19"/>
      <c r="D373" s="19"/>
      <c r="E373" s="19"/>
      <c r="F373" s="19"/>
      <c r="G373" s="19"/>
      <c r="H373" s="19"/>
      <c r="I373" s="19"/>
      <c r="J373" s="19"/>
      <c r="K373" s="19"/>
      <c r="L373" s="19"/>
      <c r="M373" s="19"/>
      <c r="N373" s="19"/>
      <c r="O373" s="19"/>
      <c r="P373"/>
      <c r="Q373"/>
      <c r="R373"/>
      <c r="S373"/>
      <c r="T373"/>
      <c r="U373"/>
      <c r="V373"/>
      <c r="W373"/>
      <c r="X373"/>
      <c r="Y373"/>
      <c r="Z373"/>
      <c r="AA373"/>
    </row>
    <row r="374" spans="1:27" x14ac:dyDescent="0.2">
      <c r="A374"/>
      <c r="B374" s="19"/>
      <c r="C374" s="19"/>
      <c r="D374" s="19"/>
      <c r="E374" s="19"/>
      <c r="F374" s="19"/>
      <c r="G374" s="19"/>
      <c r="H374" s="19"/>
      <c r="I374" s="19"/>
      <c r="J374" s="19"/>
      <c r="K374" s="19"/>
      <c r="L374" s="19"/>
      <c r="M374" s="19"/>
      <c r="N374" s="19"/>
      <c r="O374" s="19"/>
      <c r="P374"/>
      <c r="Q374"/>
      <c r="R374"/>
      <c r="S374"/>
      <c r="T374"/>
      <c r="U374"/>
      <c r="V374"/>
      <c r="W374"/>
      <c r="X374"/>
      <c r="Y374"/>
      <c r="Z374"/>
      <c r="AA374"/>
    </row>
    <row r="375" spans="1:27" x14ac:dyDescent="0.2">
      <c r="A375"/>
      <c r="B375" s="19"/>
      <c r="C375" s="19"/>
      <c r="D375" s="19"/>
      <c r="E375" s="19"/>
      <c r="F375" s="19"/>
      <c r="G375" s="19"/>
      <c r="H375" s="19"/>
      <c r="I375" s="19"/>
      <c r="J375" s="19"/>
      <c r="K375" s="19"/>
      <c r="L375" s="19"/>
      <c r="M375" s="19"/>
      <c r="N375" s="19"/>
      <c r="O375" s="19"/>
      <c r="P375"/>
      <c r="Q375"/>
      <c r="R375"/>
      <c r="S375"/>
      <c r="T375"/>
      <c r="U375"/>
      <c r="V375"/>
      <c r="W375"/>
      <c r="X375"/>
      <c r="Y375"/>
      <c r="Z375"/>
      <c r="AA375"/>
    </row>
    <row r="376" spans="1:27" x14ac:dyDescent="0.2">
      <c r="A376"/>
      <c r="B376" s="19"/>
      <c r="C376" s="19"/>
      <c r="D376" s="19"/>
      <c r="E376" s="19"/>
      <c r="F376" s="19"/>
      <c r="G376" s="19"/>
      <c r="H376" s="19"/>
      <c r="I376" s="19"/>
      <c r="J376" s="19"/>
      <c r="K376" s="19"/>
      <c r="L376" s="19"/>
      <c r="M376" s="19"/>
      <c r="N376" s="19"/>
      <c r="O376" s="19"/>
      <c r="P376"/>
      <c r="Q376"/>
      <c r="R376"/>
      <c r="S376"/>
      <c r="T376"/>
      <c r="U376"/>
      <c r="V376"/>
      <c r="W376"/>
      <c r="X376"/>
      <c r="Y376"/>
      <c r="Z376"/>
      <c r="AA376"/>
    </row>
    <row r="377" spans="1:27" x14ac:dyDescent="0.2">
      <c r="A377"/>
      <c r="B377" s="19"/>
      <c r="C377" s="19"/>
      <c r="D377" s="19"/>
      <c r="E377" s="19"/>
      <c r="F377" s="19"/>
      <c r="G377" s="19"/>
      <c r="H377" s="19"/>
      <c r="I377" s="19"/>
      <c r="J377" s="19"/>
      <c r="K377" s="19"/>
      <c r="L377" s="19"/>
      <c r="M377" s="19"/>
      <c r="N377" s="19"/>
      <c r="O377" s="19"/>
      <c r="P377"/>
      <c r="Q377"/>
      <c r="R377"/>
      <c r="S377"/>
      <c r="T377"/>
      <c r="U377"/>
      <c r="V377"/>
      <c r="W377"/>
      <c r="X377"/>
      <c r="Y377"/>
      <c r="Z377"/>
      <c r="AA377"/>
    </row>
    <row r="378" spans="1:27" x14ac:dyDescent="0.2">
      <c r="A378"/>
      <c r="B378" s="19"/>
      <c r="C378" s="19"/>
      <c r="D378" s="19"/>
      <c r="E378" s="19"/>
      <c r="F378" s="19"/>
      <c r="G378" s="19"/>
      <c r="H378" s="19"/>
      <c r="I378" s="19"/>
      <c r="J378" s="19"/>
      <c r="K378" s="19"/>
      <c r="L378" s="19"/>
      <c r="M378" s="19"/>
      <c r="N378" s="19"/>
      <c r="O378" s="19"/>
      <c r="P378"/>
      <c r="Q378"/>
      <c r="R378"/>
      <c r="S378"/>
      <c r="T378"/>
      <c r="U378"/>
      <c r="V378"/>
      <c r="W378"/>
      <c r="X378"/>
      <c r="Y378"/>
      <c r="Z378"/>
      <c r="AA378"/>
    </row>
    <row r="379" spans="1:27" x14ac:dyDescent="0.2">
      <c r="A379"/>
      <c r="B379" s="19"/>
      <c r="C379" s="19"/>
      <c r="D379" s="19"/>
      <c r="E379" s="19"/>
      <c r="F379" s="19"/>
      <c r="G379" s="19"/>
      <c r="H379" s="19"/>
      <c r="I379" s="19"/>
      <c r="J379" s="19"/>
      <c r="K379" s="19"/>
      <c r="L379" s="19"/>
      <c r="M379" s="19"/>
      <c r="N379" s="19"/>
      <c r="O379" s="19"/>
      <c r="P379"/>
      <c r="Q379"/>
      <c r="R379"/>
      <c r="S379"/>
      <c r="T379"/>
      <c r="U379"/>
      <c r="V379"/>
      <c r="W379"/>
      <c r="X379"/>
      <c r="Y379"/>
      <c r="Z379"/>
      <c r="AA379"/>
    </row>
    <row r="380" spans="1:27" x14ac:dyDescent="0.2">
      <c r="A380"/>
      <c r="B380" s="19"/>
      <c r="C380" s="19"/>
      <c r="D380" s="19"/>
      <c r="E380" s="19"/>
      <c r="F380" s="19"/>
      <c r="G380" s="19"/>
      <c r="H380" s="19"/>
      <c r="I380" s="19"/>
      <c r="J380" s="19"/>
      <c r="K380" s="19"/>
      <c r="L380" s="19"/>
      <c r="M380" s="19"/>
      <c r="N380" s="19"/>
      <c r="O380" s="19"/>
      <c r="P380"/>
      <c r="Q380"/>
      <c r="R380"/>
      <c r="S380"/>
      <c r="T380"/>
      <c r="U380"/>
      <c r="V380"/>
      <c r="W380"/>
      <c r="X380"/>
      <c r="Y380"/>
      <c r="Z380"/>
      <c r="AA380"/>
    </row>
    <row r="381" spans="1:27" x14ac:dyDescent="0.2">
      <c r="A381"/>
      <c r="B381" s="19"/>
      <c r="C381" s="19"/>
      <c r="D381" s="19"/>
      <c r="E381" s="19"/>
      <c r="F381" s="19"/>
      <c r="G381" s="19"/>
      <c r="H381" s="19"/>
      <c r="I381" s="19"/>
      <c r="J381" s="19"/>
      <c r="K381" s="19"/>
      <c r="L381" s="19"/>
      <c r="M381" s="19"/>
      <c r="N381" s="19"/>
      <c r="O381" s="19"/>
      <c r="P381"/>
      <c r="Q381"/>
      <c r="R381"/>
      <c r="S381"/>
      <c r="T381"/>
      <c r="U381"/>
      <c r="V381"/>
      <c r="W381"/>
      <c r="X381"/>
      <c r="Y381"/>
      <c r="Z381"/>
      <c r="AA381"/>
    </row>
    <row r="382" spans="1:27" x14ac:dyDescent="0.2">
      <c r="A382"/>
      <c r="B382" s="19"/>
      <c r="C382" s="19"/>
      <c r="D382" s="19"/>
      <c r="E382" s="19"/>
      <c r="F382" s="19"/>
      <c r="G382" s="19"/>
      <c r="H382" s="19"/>
      <c r="I382" s="19"/>
      <c r="J382" s="19"/>
      <c r="K382" s="19"/>
      <c r="L382" s="19"/>
      <c r="M382" s="19"/>
      <c r="N382" s="19"/>
      <c r="O382" s="19"/>
      <c r="P382"/>
      <c r="Q382"/>
      <c r="R382"/>
      <c r="S382"/>
      <c r="T382"/>
      <c r="U382"/>
      <c r="V382"/>
      <c r="W382"/>
      <c r="X382"/>
      <c r="Y382"/>
      <c r="Z382"/>
      <c r="AA382"/>
    </row>
    <row r="383" spans="1:27" x14ac:dyDescent="0.2">
      <c r="A383"/>
      <c r="B383" s="19"/>
      <c r="C383" s="19"/>
      <c r="D383" s="19"/>
      <c r="E383" s="19"/>
      <c r="F383" s="19"/>
      <c r="G383" s="19"/>
      <c r="H383" s="19"/>
      <c r="I383" s="19"/>
      <c r="J383" s="19"/>
      <c r="K383" s="19"/>
      <c r="L383" s="19"/>
      <c r="M383" s="19"/>
      <c r="N383" s="19"/>
      <c r="O383" s="19"/>
      <c r="P383"/>
      <c r="Q383"/>
      <c r="R383"/>
      <c r="S383"/>
      <c r="T383"/>
      <c r="U383"/>
      <c r="V383"/>
      <c r="W383"/>
      <c r="X383"/>
      <c r="Y383"/>
      <c r="Z383"/>
      <c r="AA383"/>
    </row>
    <row r="384" spans="1:27" x14ac:dyDescent="0.2">
      <c r="A384"/>
      <c r="B384" s="19"/>
      <c r="C384" s="19"/>
      <c r="D384" s="19"/>
      <c r="E384" s="19"/>
      <c r="F384" s="19"/>
      <c r="G384" s="19"/>
      <c r="H384" s="19"/>
      <c r="I384" s="19"/>
      <c r="J384" s="19"/>
      <c r="K384" s="19"/>
      <c r="L384" s="19"/>
      <c r="M384" s="19"/>
      <c r="N384" s="19"/>
      <c r="O384" s="19"/>
      <c r="P384"/>
      <c r="Q384"/>
      <c r="R384"/>
      <c r="S384"/>
      <c r="T384"/>
      <c r="U384"/>
      <c r="V384"/>
      <c r="W384"/>
      <c r="X384"/>
      <c r="Y384"/>
      <c r="Z384"/>
      <c r="AA384"/>
    </row>
    <row r="385" spans="1:27" x14ac:dyDescent="0.2">
      <c r="A385"/>
      <c r="B385" s="19"/>
      <c r="C385" s="19"/>
      <c r="D385" s="19"/>
      <c r="E385" s="19"/>
      <c r="F385" s="19"/>
      <c r="G385" s="19"/>
      <c r="H385" s="19"/>
      <c r="I385" s="19"/>
      <c r="J385" s="19"/>
      <c r="K385" s="19"/>
      <c r="L385" s="19"/>
      <c r="M385" s="19"/>
      <c r="N385" s="19"/>
      <c r="O385" s="19"/>
      <c r="P385"/>
      <c r="Q385"/>
      <c r="R385"/>
      <c r="S385"/>
      <c r="T385"/>
      <c r="U385"/>
      <c r="V385"/>
      <c r="W385"/>
      <c r="X385"/>
      <c r="Y385"/>
      <c r="Z385"/>
      <c r="AA385"/>
    </row>
    <row r="386" spans="1:27" x14ac:dyDescent="0.2">
      <c r="A386"/>
      <c r="B386" s="19"/>
      <c r="C386" s="19"/>
      <c r="D386" s="19"/>
      <c r="E386" s="19"/>
      <c r="F386" s="19"/>
      <c r="G386" s="19"/>
      <c r="H386" s="19"/>
      <c r="I386" s="19"/>
      <c r="J386" s="19"/>
      <c r="K386" s="19"/>
      <c r="L386" s="19"/>
      <c r="M386" s="19"/>
      <c r="N386" s="19"/>
      <c r="O386" s="19"/>
      <c r="P386"/>
      <c r="Q386"/>
      <c r="R386"/>
      <c r="S386"/>
      <c r="T386"/>
      <c r="U386"/>
      <c r="V386"/>
      <c r="W386"/>
      <c r="X386"/>
      <c r="Y386"/>
      <c r="Z386"/>
      <c r="AA386"/>
    </row>
    <row r="387" spans="1:27" x14ac:dyDescent="0.2">
      <c r="A387"/>
      <c r="B387" s="19"/>
      <c r="C387" s="19"/>
      <c r="D387" s="19"/>
      <c r="E387" s="19"/>
      <c r="F387" s="19"/>
      <c r="G387" s="19"/>
      <c r="H387" s="19"/>
      <c r="I387" s="19"/>
      <c r="J387" s="19"/>
      <c r="K387" s="19"/>
      <c r="L387" s="19"/>
      <c r="M387" s="19"/>
      <c r="N387" s="19"/>
      <c r="O387" s="19"/>
      <c r="P387"/>
      <c r="Q387"/>
      <c r="R387"/>
      <c r="S387"/>
      <c r="T387"/>
      <c r="U387"/>
      <c r="V387"/>
      <c r="W387"/>
      <c r="X387"/>
      <c r="Y387"/>
      <c r="Z387"/>
      <c r="AA387"/>
    </row>
    <row r="388" spans="1:27" x14ac:dyDescent="0.2">
      <c r="A388"/>
      <c r="B388" s="19"/>
      <c r="C388" s="19"/>
      <c r="D388" s="19"/>
      <c r="E388" s="19"/>
      <c r="F388" s="19"/>
      <c r="G388" s="19"/>
      <c r="H388" s="19"/>
      <c r="I388" s="19"/>
      <c r="J388" s="19"/>
      <c r="K388" s="19"/>
      <c r="L388" s="19"/>
      <c r="M388" s="19"/>
      <c r="N388" s="19"/>
      <c r="O388" s="19"/>
      <c r="P388"/>
      <c r="Q388"/>
      <c r="R388"/>
      <c r="S388"/>
      <c r="T388"/>
      <c r="U388"/>
      <c r="V388"/>
      <c r="W388"/>
      <c r="X388"/>
      <c r="Y388"/>
      <c r="Z388"/>
      <c r="AA388"/>
    </row>
    <row r="389" spans="1:27" x14ac:dyDescent="0.2">
      <c r="A389"/>
      <c r="B389" s="19"/>
      <c r="C389" s="19"/>
      <c r="D389" s="19"/>
      <c r="E389" s="19"/>
      <c r="F389" s="19"/>
      <c r="G389" s="19"/>
      <c r="H389" s="19"/>
      <c r="I389" s="19"/>
      <c r="J389" s="19"/>
      <c r="K389" s="19"/>
      <c r="L389" s="19"/>
      <c r="M389" s="19"/>
      <c r="N389" s="19"/>
      <c r="O389" s="19"/>
      <c r="P389"/>
      <c r="Q389"/>
      <c r="R389"/>
      <c r="S389"/>
      <c r="T389"/>
      <c r="U389"/>
      <c r="V389"/>
      <c r="W389"/>
      <c r="X389"/>
      <c r="Y389"/>
      <c r="Z389"/>
      <c r="AA389"/>
    </row>
    <row r="390" spans="1:27" x14ac:dyDescent="0.2">
      <c r="A390"/>
      <c r="B390" s="19"/>
      <c r="C390" s="19"/>
      <c r="D390" s="19"/>
      <c r="E390" s="19"/>
      <c r="F390" s="19"/>
      <c r="G390" s="19"/>
      <c r="H390" s="19"/>
      <c r="I390" s="19"/>
      <c r="J390" s="19"/>
      <c r="K390" s="19"/>
      <c r="L390" s="19"/>
      <c r="M390" s="19"/>
      <c r="N390" s="19"/>
      <c r="O390" s="19"/>
      <c r="P390"/>
      <c r="Q390"/>
      <c r="R390"/>
      <c r="S390"/>
      <c r="T390"/>
      <c r="U390"/>
      <c r="V390"/>
      <c r="W390"/>
      <c r="X390"/>
      <c r="Y390"/>
      <c r="Z390"/>
      <c r="AA390"/>
    </row>
    <row r="391" spans="1:27" x14ac:dyDescent="0.2">
      <c r="A391"/>
      <c r="B391" s="19"/>
      <c r="C391" s="19"/>
      <c r="D391" s="19"/>
      <c r="E391" s="19"/>
      <c r="F391" s="19"/>
      <c r="G391" s="19"/>
      <c r="H391" s="19"/>
      <c r="I391" s="19"/>
      <c r="J391" s="19"/>
      <c r="K391" s="19"/>
      <c r="L391" s="19"/>
      <c r="M391" s="19"/>
      <c r="N391" s="19"/>
      <c r="O391" s="19"/>
      <c r="P391"/>
      <c r="Q391"/>
      <c r="R391"/>
      <c r="S391"/>
      <c r="T391"/>
      <c r="U391"/>
      <c r="V391"/>
      <c r="W391"/>
      <c r="X391"/>
      <c r="Y391"/>
      <c r="Z391"/>
      <c r="AA391"/>
    </row>
    <row r="392" spans="1:27" x14ac:dyDescent="0.2">
      <c r="A392"/>
      <c r="B392" s="19"/>
      <c r="C392" s="19"/>
      <c r="D392" s="19"/>
      <c r="E392" s="19"/>
      <c r="F392" s="19"/>
      <c r="G392" s="19"/>
      <c r="H392" s="19"/>
      <c r="I392" s="19"/>
      <c r="J392" s="19"/>
      <c r="K392" s="19"/>
      <c r="L392" s="19"/>
      <c r="M392" s="19"/>
      <c r="N392" s="19"/>
      <c r="O392" s="19"/>
      <c r="P392"/>
      <c r="Q392"/>
      <c r="R392"/>
      <c r="S392"/>
      <c r="T392"/>
      <c r="U392"/>
      <c r="V392"/>
      <c r="W392"/>
      <c r="X392"/>
      <c r="Y392"/>
      <c r="Z392"/>
      <c r="AA392"/>
    </row>
    <row r="393" spans="1:27" x14ac:dyDescent="0.2">
      <c r="A393"/>
      <c r="B393" s="19"/>
      <c r="C393" s="19"/>
      <c r="D393" s="19"/>
      <c r="E393" s="19"/>
      <c r="F393" s="19"/>
      <c r="G393" s="19"/>
      <c r="H393" s="19"/>
      <c r="I393" s="19"/>
      <c r="J393" s="19"/>
      <c r="K393" s="19"/>
      <c r="L393" s="19"/>
      <c r="M393" s="19"/>
      <c r="N393" s="19"/>
      <c r="O393" s="19"/>
      <c r="P393"/>
      <c r="Q393"/>
      <c r="R393"/>
      <c r="S393"/>
      <c r="T393"/>
      <c r="U393"/>
      <c r="V393"/>
      <c r="W393"/>
      <c r="X393"/>
      <c r="Y393"/>
      <c r="Z393"/>
      <c r="AA393"/>
    </row>
    <row r="394" spans="1:27" x14ac:dyDescent="0.2">
      <c r="A394"/>
      <c r="B394" s="19"/>
      <c r="C394" s="19"/>
      <c r="D394" s="19"/>
      <c r="E394" s="19"/>
      <c r="F394" s="19"/>
      <c r="G394" s="19"/>
      <c r="H394" s="19"/>
      <c r="I394" s="19"/>
      <c r="J394" s="19"/>
      <c r="K394" s="19"/>
      <c r="L394" s="19"/>
      <c r="M394" s="19"/>
      <c r="N394" s="19"/>
      <c r="O394" s="19"/>
      <c r="P394"/>
      <c r="Q394"/>
      <c r="R394"/>
      <c r="S394"/>
      <c r="T394"/>
      <c r="U394"/>
      <c r="V394"/>
      <c r="W394"/>
      <c r="X394"/>
      <c r="Y394"/>
      <c r="Z394"/>
      <c r="AA394"/>
    </row>
    <row r="395" spans="1:27" x14ac:dyDescent="0.2">
      <c r="A395"/>
      <c r="B395" s="19"/>
      <c r="C395" s="19"/>
      <c r="D395" s="19"/>
      <c r="E395" s="19"/>
      <c r="F395" s="19"/>
      <c r="G395" s="19"/>
      <c r="H395" s="19"/>
      <c r="I395" s="19"/>
      <c r="J395" s="19"/>
      <c r="K395" s="19"/>
      <c r="L395" s="19"/>
      <c r="M395" s="19"/>
      <c r="N395" s="19"/>
      <c r="O395" s="19"/>
      <c r="P395"/>
      <c r="Q395"/>
      <c r="R395"/>
      <c r="S395"/>
      <c r="T395"/>
      <c r="U395"/>
      <c r="V395"/>
      <c r="W395"/>
      <c r="X395"/>
      <c r="Y395"/>
      <c r="Z395"/>
      <c r="AA395"/>
    </row>
    <row r="396" spans="1:27" x14ac:dyDescent="0.2">
      <c r="A396"/>
      <c r="B396" s="19"/>
      <c r="C396" s="19"/>
      <c r="D396" s="19"/>
      <c r="E396" s="19"/>
      <c r="F396" s="19"/>
      <c r="G396" s="19"/>
      <c r="H396" s="19"/>
      <c r="I396" s="19"/>
      <c r="J396" s="19"/>
      <c r="K396" s="19"/>
      <c r="L396" s="19"/>
      <c r="M396" s="19"/>
      <c r="N396" s="19"/>
      <c r="O396" s="19"/>
      <c r="P396"/>
      <c r="Q396"/>
      <c r="R396"/>
      <c r="S396"/>
      <c r="T396"/>
      <c r="U396"/>
      <c r="V396"/>
      <c r="W396"/>
      <c r="X396"/>
      <c r="Y396"/>
      <c r="Z396"/>
      <c r="AA396"/>
    </row>
    <row r="397" spans="1:27" x14ac:dyDescent="0.2">
      <c r="A397"/>
      <c r="B397" s="19"/>
      <c r="C397" s="19"/>
      <c r="D397" s="19"/>
      <c r="E397" s="19"/>
      <c r="F397" s="19"/>
      <c r="G397" s="19"/>
      <c r="H397" s="19"/>
      <c r="I397" s="19"/>
      <c r="J397" s="19"/>
      <c r="K397" s="19"/>
      <c r="L397" s="19"/>
      <c r="M397" s="19"/>
      <c r="N397" s="19"/>
      <c r="O397" s="19"/>
      <c r="P397"/>
      <c r="Q397"/>
      <c r="R397"/>
      <c r="S397"/>
      <c r="T397"/>
      <c r="U397"/>
      <c r="V397"/>
      <c r="W397"/>
      <c r="X397"/>
      <c r="Y397"/>
      <c r="Z397"/>
      <c r="AA397"/>
    </row>
    <row r="398" spans="1:27" x14ac:dyDescent="0.2">
      <c r="A398"/>
      <c r="B398" s="19"/>
      <c r="C398" s="19"/>
      <c r="D398" s="19"/>
      <c r="E398" s="19"/>
      <c r="F398" s="19"/>
      <c r="G398" s="19"/>
      <c r="H398" s="19"/>
      <c r="I398" s="19"/>
      <c r="J398" s="19"/>
      <c r="K398" s="19"/>
      <c r="L398" s="19"/>
      <c r="M398" s="19"/>
      <c r="N398" s="19"/>
      <c r="O398" s="19"/>
      <c r="P398"/>
      <c r="Q398"/>
      <c r="R398"/>
      <c r="S398"/>
      <c r="T398"/>
      <c r="U398"/>
      <c r="V398"/>
      <c r="W398"/>
      <c r="X398"/>
      <c r="Y398"/>
      <c r="Z398"/>
      <c r="AA398"/>
    </row>
    <row r="399" spans="1:27" x14ac:dyDescent="0.2">
      <c r="A399"/>
      <c r="B399" s="19"/>
      <c r="C399" s="19"/>
      <c r="D399" s="19"/>
      <c r="E399" s="19"/>
      <c r="F399" s="19"/>
      <c r="G399" s="19"/>
      <c r="H399" s="19"/>
      <c r="I399" s="19"/>
      <c r="J399" s="19"/>
      <c r="K399" s="19"/>
      <c r="L399" s="19"/>
      <c r="M399" s="19"/>
      <c r="N399" s="19"/>
      <c r="O399" s="19"/>
      <c r="P399"/>
      <c r="Q399"/>
      <c r="R399"/>
      <c r="S399"/>
      <c r="T399"/>
      <c r="U399"/>
      <c r="V399"/>
      <c r="W399"/>
      <c r="X399"/>
      <c r="Y399"/>
      <c r="Z399"/>
      <c r="AA399"/>
    </row>
    <row r="400" spans="1:27" x14ac:dyDescent="0.2">
      <c r="A400"/>
      <c r="B400" s="19"/>
      <c r="C400" s="19"/>
      <c r="D400" s="19"/>
      <c r="E400" s="19"/>
      <c r="F400" s="19"/>
      <c r="G400" s="19"/>
      <c r="H400" s="19"/>
      <c r="I400" s="19"/>
      <c r="J400" s="19"/>
      <c r="K400" s="19"/>
      <c r="L400" s="19"/>
      <c r="M400" s="19"/>
      <c r="N400" s="19"/>
      <c r="O400" s="19"/>
      <c r="P400"/>
      <c r="Q400"/>
      <c r="R400"/>
      <c r="S400"/>
      <c r="T400"/>
      <c r="U400"/>
      <c r="V400"/>
      <c r="W400"/>
      <c r="X400"/>
      <c r="Y400"/>
      <c r="Z400"/>
      <c r="AA400"/>
    </row>
    <row r="401" spans="1:27" x14ac:dyDescent="0.2">
      <c r="A401"/>
      <c r="B401" s="19"/>
      <c r="C401" s="19"/>
      <c r="D401" s="19"/>
      <c r="E401" s="19"/>
      <c r="F401" s="19"/>
      <c r="G401" s="19"/>
      <c r="H401" s="19"/>
      <c r="I401" s="19"/>
      <c r="J401" s="19"/>
      <c r="K401" s="19"/>
      <c r="L401" s="19"/>
      <c r="M401" s="19"/>
      <c r="N401" s="19"/>
      <c r="O401" s="19"/>
      <c r="P401"/>
      <c r="Q401"/>
      <c r="R401"/>
      <c r="S401"/>
      <c r="T401"/>
      <c r="U401"/>
      <c r="V401"/>
      <c r="W401"/>
      <c r="X401"/>
      <c r="Y401"/>
      <c r="Z401"/>
      <c r="AA401"/>
    </row>
    <row r="402" spans="1:27" x14ac:dyDescent="0.2">
      <c r="A402"/>
      <c r="B402" s="19"/>
      <c r="C402" s="19"/>
      <c r="D402" s="19"/>
      <c r="E402" s="19"/>
      <c r="F402" s="19"/>
      <c r="G402" s="19"/>
      <c r="H402" s="19"/>
      <c r="I402" s="19"/>
      <c r="J402" s="19"/>
      <c r="K402" s="19"/>
      <c r="L402" s="19"/>
      <c r="M402" s="19"/>
      <c r="N402" s="19"/>
      <c r="O402" s="19"/>
      <c r="P402"/>
      <c r="Q402"/>
      <c r="R402"/>
      <c r="S402"/>
      <c r="T402"/>
      <c r="U402"/>
      <c r="V402"/>
      <c r="W402"/>
      <c r="X402"/>
      <c r="Y402"/>
      <c r="Z402"/>
      <c r="AA402"/>
    </row>
    <row r="403" spans="1:27" x14ac:dyDescent="0.2">
      <c r="A403"/>
      <c r="B403" s="19"/>
      <c r="C403" s="19"/>
      <c r="D403" s="19"/>
      <c r="E403" s="19"/>
      <c r="F403" s="19"/>
      <c r="G403" s="19"/>
      <c r="H403" s="19"/>
      <c r="I403" s="19"/>
      <c r="J403" s="19"/>
      <c r="K403" s="19"/>
      <c r="L403" s="19"/>
      <c r="M403" s="19"/>
      <c r="N403" s="19"/>
      <c r="O403" s="19"/>
      <c r="P403"/>
      <c r="Q403"/>
      <c r="R403"/>
      <c r="S403"/>
      <c r="T403"/>
      <c r="U403"/>
      <c r="V403"/>
      <c r="W403"/>
      <c r="X403"/>
      <c r="Y403"/>
      <c r="Z403"/>
      <c r="AA403"/>
    </row>
    <row r="404" spans="1:27" x14ac:dyDescent="0.2">
      <c r="A404"/>
      <c r="B404" s="19"/>
      <c r="C404" s="19"/>
      <c r="D404" s="19"/>
      <c r="E404" s="19"/>
      <c r="F404" s="19"/>
      <c r="G404" s="19"/>
      <c r="H404" s="19"/>
      <c r="I404" s="19"/>
      <c r="J404" s="19"/>
      <c r="K404" s="19"/>
      <c r="L404" s="19"/>
      <c r="M404" s="19"/>
      <c r="N404" s="19"/>
      <c r="O404" s="19"/>
      <c r="P404"/>
      <c r="Q404"/>
      <c r="R404"/>
      <c r="S404"/>
      <c r="T404"/>
      <c r="U404"/>
      <c r="V404"/>
      <c r="W404"/>
      <c r="X404"/>
      <c r="Y404"/>
      <c r="Z404"/>
      <c r="AA404"/>
    </row>
    <row r="405" spans="1:27" x14ac:dyDescent="0.2">
      <c r="A405"/>
      <c r="B405" s="19"/>
      <c r="C405" s="19"/>
      <c r="D405" s="19"/>
      <c r="E405" s="19"/>
      <c r="F405" s="19"/>
      <c r="G405" s="19"/>
      <c r="H405" s="19"/>
      <c r="I405" s="19"/>
      <c r="J405" s="19"/>
      <c r="K405" s="19"/>
      <c r="L405" s="19"/>
      <c r="M405" s="19"/>
      <c r="N405" s="19"/>
      <c r="O405" s="19"/>
      <c r="P405"/>
      <c r="Q405"/>
      <c r="R405"/>
      <c r="S405"/>
      <c r="T405"/>
      <c r="U405"/>
      <c r="V405"/>
      <c r="W405"/>
      <c r="X405"/>
      <c r="Y405"/>
      <c r="Z405"/>
      <c r="AA405"/>
    </row>
    <row r="406" spans="1:27" x14ac:dyDescent="0.2">
      <c r="A406"/>
      <c r="B406" s="19"/>
      <c r="C406" s="19"/>
      <c r="D406" s="19"/>
      <c r="E406" s="19"/>
      <c r="F406" s="19"/>
      <c r="G406" s="19"/>
      <c r="H406" s="19"/>
      <c r="I406" s="19"/>
      <c r="J406" s="19"/>
      <c r="K406" s="19"/>
      <c r="L406" s="19"/>
      <c r="M406" s="19"/>
      <c r="N406" s="19"/>
      <c r="O406" s="19"/>
      <c r="P406"/>
      <c r="Q406"/>
      <c r="R406"/>
      <c r="S406"/>
      <c r="T406"/>
      <c r="U406"/>
      <c r="V406"/>
      <c r="W406"/>
      <c r="X406"/>
      <c r="Y406"/>
      <c r="Z406"/>
      <c r="AA406"/>
    </row>
    <row r="407" spans="1:27" x14ac:dyDescent="0.2">
      <c r="A407"/>
      <c r="B407" s="19"/>
      <c r="C407" s="19"/>
      <c r="D407" s="19"/>
      <c r="E407" s="19"/>
      <c r="F407" s="19"/>
      <c r="G407" s="19"/>
      <c r="H407" s="19"/>
      <c r="I407" s="19"/>
      <c r="J407" s="19"/>
      <c r="K407" s="19"/>
      <c r="L407" s="19"/>
      <c r="M407" s="19"/>
      <c r="N407" s="19"/>
      <c r="O407" s="19"/>
      <c r="P407"/>
      <c r="Q407"/>
      <c r="R407"/>
      <c r="S407"/>
      <c r="T407"/>
      <c r="U407"/>
      <c r="V407"/>
      <c r="W407"/>
      <c r="X407"/>
      <c r="Y407"/>
      <c r="Z407"/>
      <c r="AA407"/>
    </row>
    <row r="408" spans="1:27" x14ac:dyDescent="0.2">
      <c r="A408"/>
      <c r="B408" s="19"/>
      <c r="C408" s="19"/>
      <c r="D408" s="19"/>
      <c r="E408" s="19"/>
      <c r="F408" s="19"/>
      <c r="G408" s="19"/>
      <c r="H408" s="19"/>
      <c r="I408" s="19"/>
      <c r="J408" s="19"/>
      <c r="K408" s="19"/>
      <c r="L408" s="19"/>
      <c r="M408" s="19"/>
      <c r="N408" s="19"/>
      <c r="O408" s="19"/>
      <c r="P408"/>
      <c r="Q408"/>
      <c r="R408"/>
      <c r="S408"/>
      <c r="T408"/>
      <c r="U408"/>
      <c r="V408"/>
      <c r="W408"/>
      <c r="X408"/>
      <c r="Y408"/>
      <c r="Z408"/>
      <c r="AA408"/>
    </row>
    <row r="409" spans="1:27" x14ac:dyDescent="0.2">
      <c r="A409"/>
      <c r="B409" s="19"/>
      <c r="C409" s="19"/>
      <c r="D409" s="19"/>
      <c r="E409" s="19"/>
      <c r="F409" s="19"/>
      <c r="G409" s="19"/>
      <c r="H409" s="19"/>
      <c r="I409" s="19"/>
      <c r="J409" s="19"/>
      <c r="K409" s="19"/>
      <c r="L409" s="19"/>
      <c r="M409" s="19"/>
      <c r="N409" s="19"/>
      <c r="O409" s="19"/>
      <c r="P409"/>
      <c r="Q409"/>
      <c r="R409"/>
      <c r="S409"/>
      <c r="T409"/>
      <c r="U409"/>
      <c r="V409"/>
      <c r="W409"/>
      <c r="X409"/>
      <c r="Y409"/>
      <c r="Z409"/>
      <c r="AA409"/>
    </row>
    <row r="410" spans="1:27" x14ac:dyDescent="0.2">
      <c r="A410"/>
      <c r="B410" s="19"/>
      <c r="C410" s="19"/>
      <c r="D410" s="19"/>
      <c r="E410" s="19"/>
      <c r="F410" s="19"/>
      <c r="G410" s="19"/>
      <c r="H410" s="19"/>
      <c r="I410" s="19"/>
      <c r="J410" s="19"/>
      <c r="K410" s="19"/>
      <c r="L410" s="19"/>
      <c r="M410" s="19"/>
      <c r="N410" s="19"/>
      <c r="O410" s="19"/>
      <c r="P410"/>
      <c r="Q410"/>
      <c r="R410"/>
      <c r="S410"/>
      <c r="T410"/>
      <c r="U410"/>
      <c r="V410"/>
      <c r="W410"/>
      <c r="X410"/>
      <c r="Y410"/>
      <c r="Z410"/>
      <c r="AA410"/>
    </row>
    <row r="411" spans="1:27" x14ac:dyDescent="0.2">
      <c r="A411"/>
      <c r="B411" s="19"/>
      <c r="C411" s="19"/>
      <c r="D411" s="19"/>
      <c r="E411" s="19"/>
      <c r="F411" s="19"/>
      <c r="G411" s="19"/>
      <c r="H411" s="19"/>
      <c r="I411" s="19"/>
      <c r="J411" s="19"/>
      <c r="K411" s="19"/>
      <c r="L411" s="19"/>
      <c r="M411" s="19"/>
      <c r="N411" s="19"/>
      <c r="O411" s="19"/>
      <c r="P411"/>
      <c r="Q411"/>
      <c r="R411"/>
      <c r="S411"/>
      <c r="T411"/>
      <c r="U411"/>
      <c r="V411"/>
      <c r="W411"/>
      <c r="X411"/>
      <c r="Y411"/>
      <c r="Z411"/>
      <c r="AA411"/>
    </row>
    <row r="412" spans="1:27" x14ac:dyDescent="0.2">
      <c r="A412"/>
      <c r="B412" s="19"/>
      <c r="C412" s="19"/>
      <c r="D412" s="19"/>
      <c r="E412" s="19"/>
      <c r="F412" s="19"/>
      <c r="G412" s="19"/>
      <c r="H412" s="19"/>
      <c r="I412" s="19"/>
      <c r="J412" s="19"/>
      <c r="K412" s="19"/>
      <c r="L412" s="19"/>
      <c r="M412" s="19"/>
      <c r="N412" s="19"/>
      <c r="O412" s="19"/>
      <c r="P412"/>
      <c r="Q412"/>
      <c r="R412"/>
      <c r="S412"/>
      <c r="T412"/>
      <c r="U412"/>
      <c r="V412"/>
      <c r="W412"/>
      <c r="X412"/>
      <c r="Y412"/>
      <c r="Z412"/>
      <c r="AA412"/>
    </row>
    <row r="413" spans="1:27" x14ac:dyDescent="0.2">
      <c r="A413"/>
      <c r="B413" s="19"/>
      <c r="C413" s="19"/>
      <c r="D413" s="19"/>
      <c r="E413" s="19"/>
      <c r="F413" s="19"/>
      <c r="G413" s="19"/>
      <c r="H413" s="19"/>
      <c r="I413" s="19"/>
      <c r="J413" s="19"/>
      <c r="K413" s="19"/>
      <c r="L413" s="19"/>
      <c r="M413" s="19"/>
      <c r="N413" s="19"/>
      <c r="O413" s="19"/>
      <c r="P413"/>
      <c r="Q413"/>
      <c r="R413"/>
      <c r="S413"/>
      <c r="T413"/>
      <c r="U413"/>
      <c r="V413"/>
      <c r="W413"/>
      <c r="X413"/>
      <c r="Y413"/>
      <c r="Z413"/>
      <c r="AA413"/>
    </row>
    <row r="414" spans="1:27" x14ac:dyDescent="0.2">
      <c r="A414"/>
      <c r="B414" s="19"/>
      <c r="C414" s="19"/>
      <c r="D414" s="19"/>
      <c r="E414" s="19"/>
      <c r="F414" s="19"/>
      <c r="G414" s="19"/>
      <c r="H414" s="19"/>
      <c r="I414" s="19"/>
      <c r="J414" s="19"/>
      <c r="K414" s="19"/>
      <c r="L414" s="19"/>
      <c r="M414" s="19"/>
      <c r="N414" s="19"/>
      <c r="O414" s="19"/>
      <c r="P414"/>
      <c r="Q414"/>
      <c r="R414"/>
      <c r="S414"/>
      <c r="T414"/>
      <c r="U414"/>
      <c r="V414"/>
      <c r="W414"/>
      <c r="X414"/>
      <c r="Y414"/>
      <c r="Z414"/>
      <c r="AA414"/>
    </row>
    <row r="415" spans="1:27" x14ac:dyDescent="0.2">
      <c r="A415"/>
      <c r="B415" s="19"/>
      <c r="C415" s="19"/>
      <c r="D415" s="19"/>
      <c r="E415" s="19"/>
      <c r="F415" s="19"/>
      <c r="G415" s="19"/>
      <c r="H415" s="19"/>
      <c r="I415" s="19"/>
      <c r="J415" s="19"/>
      <c r="K415" s="19"/>
      <c r="L415" s="19"/>
      <c r="M415" s="19"/>
      <c r="N415" s="19"/>
      <c r="O415" s="19"/>
      <c r="P415"/>
      <c r="Q415"/>
      <c r="R415"/>
      <c r="S415"/>
      <c r="T415"/>
      <c r="U415"/>
      <c r="V415"/>
      <c r="W415"/>
      <c r="X415"/>
      <c r="Y415"/>
      <c r="Z415"/>
      <c r="AA415"/>
    </row>
    <row r="416" spans="1:27" x14ac:dyDescent="0.2">
      <c r="A416"/>
      <c r="B416" s="19"/>
      <c r="C416" s="19"/>
      <c r="D416" s="19"/>
      <c r="E416" s="19"/>
      <c r="F416" s="19"/>
      <c r="G416" s="19"/>
      <c r="H416" s="19"/>
      <c r="I416" s="19"/>
      <c r="J416" s="19"/>
      <c r="K416" s="19"/>
      <c r="L416" s="19"/>
      <c r="M416" s="19"/>
      <c r="N416" s="19"/>
      <c r="O416" s="19"/>
      <c r="P416"/>
      <c r="Q416"/>
      <c r="R416"/>
      <c r="S416"/>
      <c r="T416"/>
      <c r="U416"/>
      <c r="V416"/>
      <c r="W416"/>
      <c r="X416"/>
      <c r="Y416"/>
      <c r="Z416"/>
      <c r="AA416"/>
    </row>
    <row r="417" spans="1:27" x14ac:dyDescent="0.2">
      <c r="A417"/>
      <c r="B417" s="19"/>
      <c r="C417" s="19"/>
      <c r="D417" s="19"/>
      <c r="E417" s="19"/>
      <c r="F417" s="19"/>
      <c r="G417" s="19"/>
      <c r="H417" s="19"/>
      <c r="I417" s="19"/>
      <c r="J417" s="19"/>
      <c r="K417" s="19"/>
      <c r="L417" s="19"/>
      <c r="M417" s="19"/>
      <c r="N417" s="19"/>
      <c r="O417" s="19"/>
      <c r="P417"/>
      <c r="Q417"/>
      <c r="R417"/>
      <c r="S417"/>
      <c r="T417"/>
      <c r="U417"/>
      <c r="V417"/>
      <c r="W417"/>
      <c r="X417"/>
      <c r="Y417"/>
      <c r="Z417"/>
      <c r="AA417"/>
    </row>
    <row r="418" spans="1:27" x14ac:dyDescent="0.2">
      <c r="A418"/>
      <c r="B418" s="19"/>
      <c r="C418" s="19"/>
      <c r="D418" s="19"/>
      <c r="E418" s="19"/>
      <c r="F418" s="19"/>
      <c r="G418" s="19"/>
      <c r="H418" s="19"/>
      <c r="I418" s="19"/>
      <c r="J418" s="19"/>
      <c r="K418" s="19"/>
      <c r="L418" s="19"/>
      <c r="M418" s="19"/>
      <c r="N418" s="19"/>
      <c r="O418" s="19"/>
      <c r="P418"/>
      <c r="Q418"/>
      <c r="R418"/>
      <c r="S418"/>
      <c r="T418"/>
      <c r="U418"/>
      <c r="V418"/>
      <c r="W418"/>
      <c r="X418"/>
      <c r="Y418"/>
      <c r="Z418"/>
      <c r="AA418"/>
    </row>
    <row r="419" spans="1:27" x14ac:dyDescent="0.2">
      <c r="A419"/>
      <c r="B419" s="19"/>
      <c r="C419" s="19"/>
      <c r="D419" s="19"/>
      <c r="E419" s="19"/>
      <c r="F419" s="19"/>
      <c r="G419" s="19"/>
      <c r="H419" s="19"/>
      <c r="I419" s="19"/>
      <c r="J419" s="19"/>
      <c r="K419" s="19"/>
      <c r="L419" s="19"/>
      <c r="M419" s="19"/>
      <c r="N419" s="19"/>
      <c r="O419" s="19"/>
      <c r="P419"/>
      <c r="Q419"/>
      <c r="R419"/>
      <c r="S419"/>
      <c r="T419"/>
      <c r="U419"/>
      <c r="V419"/>
      <c r="W419"/>
      <c r="X419"/>
      <c r="Y419"/>
      <c r="Z419"/>
      <c r="AA419"/>
    </row>
    <row r="420" spans="1:27" x14ac:dyDescent="0.2">
      <c r="A420"/>
      <c r="B420" s="19"/>
      <c r="C420" s="19"/>
      <c r="D420" s="19"/>
      <c r="E420" s="19"/>
      <c r="F420" s="19"/>
      <c r="G420" s="19"/>
      <c r="H420" s="19"/>
      <c r="I420" s="19"/>
      <c r="J420" s="19"/>
      <c r="K420" s="19"/>
      <c r="L420" s="19"/>
      <c r="M420" s="19"/>
      <c r="N420" s="19"/>
      <c r="O420" s="19"/>
      <c r="P420"/>
      <c r="Q420"/>
      <c r="R420"/>
      <c r="S420"/>
      <c r="T420"/>
      <c r="U420"/>
      <c r="V420"/>
      <c r="W420"/>
      <c r="X420"/>
      <c r="Y420"/>
      <c r="Z420"/>
      <c r="AA420"/>
    </row>
    <row r="421" spans="1:27" x14ac:dyDescent="0.2">
      <c r="A421"/>
      <c r="B421" s="19"/>
      <c r="C421" s="19"/>
      <c r="D421" s="19"/>
      <c r="E421" s="19"/>
      <c r="F421" s="19"/>
      <c r="G421" s="19"/>
      <c r="H421" s="19"/>
      <c r="I421" s="19"/>
      <c r="J421" s="19"/>
      <c r="K421" s="19"/>
      <c r="L421" s="19"/>
      <c r="M421" s="19"/>
      <c r="N421" s="19"/>
      <c r="O421" s="19"/>
      <c r="P421"/>
      <c r="Q421"/>
      <c r="R421"/>
      <c r="S421"/>
      <c r="T421"/>
      <c r="U421"/>
      <c r="V421"/>
      <c r="W421"/>
      <c r="X421"/>
      <c r="Y421"/>
      <c r="Z421"/>
      <c r="AA421"/>
    </row>
    <row r="422" spans="1:27" x14ac:dyDescent="0.2">
      <c r="A422"/>
      <c r="B422" s="19"/>
      <c r="C422" s="19"/>
      <c r="D422" s="19"/>
      <c r="E422" s="19"/>
      <c r="F422" s="19"/>
      <c r="G422" s="19"/>
      <c r="H422" s="19"/>
      <c r="I422" s="19"/>
      <c r="J422" s="19"/>
      <c r="K422" s="19"/>
      <c r="L422" s="19"/>
      <c r="M422" s="19"/>
      <c r="N422" s="19"/>
      <c r="O422" s="19"/>
      <c r="P422"/>
      <c r="Q422"/>
      <c r="R422"/>
      <c r="S422"/>
      <c r="T422"/>
      <c r="U422"/>
      <c r="V422"/>
      <c r="W422"/>
      <c r="X422"/>
      <c r="Y422"/>
      <c r="Z422"/>
      <c r="AA422"/>
    </row>
    <row r="423" spans="1:27" x14ac:dyDescent="0.2">
      <c r="A423"/>
      <c r="B423" s="19"/>
      <c r="C423" s="19"/>
      <c r="D423" s="19"/>
      <c r="E423" s="19"/>
      <c r="F423" s="19"/>
      <c r="G423" s="19"/>
      <c r="H423" s="19"/>
      <c r="I423" s="19"/>
      <c r="J423" s="19"/>
      <c r="K423" s="19"/>
      <c r="L423" s="19"/>
      <c r="M423" s="19"/>
      <c r="N423" s="19"/>
      <c r="O423" s="19"/>
      <c r="P423"/>
      <c r="Q423"/>
      <c r="R423"/>
      <c r="S423"/>
      <c r="T423"/>
      <c r="U423"/>
      <c r="V423"/>
      <c r="W423"/>
      <c r="X423"/>
      <c r="Y423"/>
      <c r="Z423"/>
      <c r="AA423"/>
    </row>
    <row r="424" spans="1:27" x14ac:dyDescent="0.2">
      <c r="A424"/>
      <c r="B424" s="19"/>
      <c r="C424" s="19"/>
      <c r="D424" s="19"/>
      <c r="E424" s="19"/>
      <c r="F424" s="19"/>
      <c r="G424" s="19"/>
      <c r="H424" s="19"/>
      <c r="I424" s="19"/>
      <c r="J424" s="19"/>
      <c r="K424" s="19"/>
      <c r="L424" s="19"/>
      <c r="M424" s="19"/>
      <c r="N424" s="19"/>
      <c r="O424" s="19"/>
      <c r="P424"/>
      <c r="Q424"/>
      <c r="R424"/>
      <c r="S424"/>
      <c r="T424"/>
      <c r="U424"/>
      <c r="V424"/>
      <c r="W424"/>
      <c r="X424"/>
      <c r="Y424"/>
      <c r="Z424"/>
      <c r="AA424"/>
    </row>
    <row r="425" spans="1:27" x14ac:dyDescent="0.2">
      <c r="A425"/>
      <c r="B425" s="19"/>
      <c r="C425" s="19"/>
      <c r="D425" s="19"/>
      <c r="E425" s="19"/>
      <c r="F425" s="19"/>
      <c r="G425" s="19"/>
      <c r="H425" s="19"/>
      <c r="I425" s="19"/>
      <c r="J425" s="19"/>
      <c r="K425" s="19"/>
      <c r="L425" s="19"/>
      <c r="M425" s="19"/>
      <c r="N425" s="19"/>
      <c r="O425" s="19"/>
      <c r="P425"/>
      <c r="Q425"/>
      <c r="R425"/>
      <c r="S425"/>
      <c r="T425"/>
      <c r="U425"/>
      <c r="V425"/>
      <c r="W425"/>
      <c r="X425"/>
      <c r="Y425"/>
      <c r="Z425"/>
      <c r="AA425"/>
    </row>
    <row r="426" spans="1:27" x14ac:dyDescent="0.2">
      <c r="A426"/>
      <c r="B426" s="19"/>
      <c r="C426" s="19"/>
      <c r="D426" s="19"/>
      <c r="E426" s="19"/>
      <c r="F426" s="19"/>
      <c r="G426" s="19"/>
      <c r="H426" s="19"/>
      <c r="I426" s="19"/>
      <c r="J426" s="19"/>
      <c r="K426" s="19"/>
      <c r="L426" s="19"/>
      <c r="M426" s="19"/>
      <c r="N426" s="19"/>
      <c r="O426" s="19"/>
      <c r="P426"/>
      <c r="Q426"/>
      <c r="R426"/>
      <c r="S426"/>
      <c r="T426"/>
      <c r="U426"/>
      <c r="V426"/>
      <c r="W426"/>
      <c r="X426"/>
      <c r="Y426"/>
      <c r="Z426"/>
      <c r="AA426"/>
    </row>
    <row r="427" spans="1:27" x14ac:dyDescent="0.2">
      <c r="A427"/>
      <c r="B427" s="19"/>
      <c r="C427" s="19"/>
      <c r="D427" s="19"/>
      <c r="E427" s="19"/>
      <c r="F427" s="19"/>
      <c r="G427" s="19"/>
      <c r="H427" s="19"/>
      <c r="I427" s="19"/>
      <c r="J427" s="19"/>
      <c r="K427" s="19"/>
      <c r="L427" s="19"/>
      <c r="M427" s="19"/>
      <c r="N427" s="19"/>
      <c r="O427" s="19"/>
      <c r="P427"/>
      <c r="Q427"/>
      <c r="R427"/>
      <c r="S427"/>
      <c r="T427"/>
      <c r="U427"/>
      <c r="V427"/>
      <c r="W427"/>
      <c r="X427"/>
      <c r="Y427"/>
      <c r="Z427"/>
      <c r="AA427"/>
    </row>
    <row r="428" spans="1:27" x14ac:dyDescent="0.2">
      <c r="A428"/>
      <c r="B428" s="19"/>
      <c r="C428" s="19"/>
      <c r="D428" s="19"/>
      <c r="E428" s="19"/>
      <c r="F428" s="19"/>
      <c r="G428" s="19"/>
      <c r="H428" s="19"/>
      <c r="I428" s="19"/>
      <c r="J428" s="19"/>
      <c r="K428" s="19"/>
      <c r="L428" s="19"/>
      <c r="M428" s="19"/>
      <c r="N428" s="19"/>
      <c r="O428" s="19"/>
      <c r="P428"/>
      <c r="Q428"/>
      <c r="R428"/>
      <c r="S428"/>
      <c r="T428"/>
      <c r="U428"/>
      <c r="V428"/>
      <c r="W428"/>
      <c r="X428"/>
      <c r="Y428"/>
      <c r="Z428"/>
      <c r="AA428"/>
    </row>
    <row r="429" spans="1:27" x14ac:dyDescent="0.2">
      <c r="A429"/>
      <c r="B429" s="19"/>
      <c r="C429" s="19"/>
      <c r="D429" s="19"/>
      <c r="E429" s="19"/>
      <c r="F429" s="19"/>
      <c r="G429" s="19"/>
      <c r="H429" s="19"/>
      <c r="I429" s="19"/>
      <c r="J429" s="19"/>
      <c r="K429" s="19"/>
      <c r="L429" s="19"/>
      <c r="M429" s="19"/>
      <c r="N429" s="19"/>
      <c r="O429" s="19"/>
      <c r="P429"/>
      <c r="Q429"/>
      <c r="R429"/>
      <c r="S429"/>
      <c r="T429"/>
      <c r="U429"/>
      <c r="V429"/>
      <c r="W429"/>
      <c r="X429"/>
      <c r="Y429"/>
      <c r="Z429"/>
      <c r="AA429"/>
    </row>
    <row r="430" spans="1:27" x14ac:dyDescent="0.2">
      <c r="A430"/>
      <c r="B430" s="19"/>
      <c r="C430" s="19"/>
      <c r="D430" s="19"/>
      <c r="E430" s="19"/>
      <c r="F430" s="19"/>
      <c r="G430" s="19"/>
      <c r="H430" s="19"/>
      <c r="I430" s="19"/>
      <c r="J430" s="19"/>
      <c r="K430" s="19"/>
      <c r="L430" s="19"/>
      <c r="M430" s="19"/>
      <c r="N430" s="19"/>
      <c r="O430" s="19"/>
      <c r="P430"/>
      <c r="Q430"/>
      <c r="R430"/>
      <c r="S430"/>
      <c r="T430"/>
      <c r="U430"/>
      <c r="V430"/>
      <c r="W430"/>
      <c r="X430"/>
      <c r="Y430"/>
      <c r="Z430"/>
      <c r="AA430"/>
    </row>
    <row r="431" spans="1:27" x14ac:dyDescent="0.2">
      <c r="A431"/>
      <c r="B431" s="19"/>
      <c r="C431" s="19"/>
      <c r="D431" s="19"/>
      <c r="E431" s="19"/>
      <c r="F431" s="19"/>
      <c r="G431" s="19"/>
      <c r="H431" s="19"/>
      <c r="I431" s="19"/>
      <c r="J431" s="19"/>
      <c r="K431" s="19"/>
      <c r="L431" s="19"/>
      <c r="M431" s="19"/>
      <c r="N431" s="19"/>
      <c r="O431" s="19"/>
      <c r="P431"/>
      <c r="Q431"/>
      <c r="R431"/>
      <c r="S431"/>
      <c r="T431"/>
      <c r="U431"/>
      <c r="V431"/>
      <c r="W431"/>
      <c r="X431"/>
      <c r="Y431"/>
      <c r="Z431"/>
      <c r="AA431"/>
    </row>
    <row r="432" spans="1:27" x14ac:dyDescent="0.2">
      <c r="A432"/>
      <c r="B432" s="19"/>
      <c r="C432" s="19"/>
      <c r="D432" s="19"/>
      <c r="E432" s="19"/>
      <c r="F432" s="19"/>
      <c r="G432" s="19"/>
      <c r="H432" s="19"/>
      <c r="I432" s="19"/>
      <c r="J432" s="19"/>
      <c r="K432" s="19"/>
      <c r="L432" s="19"/>
      <c r="M432" s="19"/>
      <c r="N432" s="19"/>
      <c r="O432" s="19"/>
      <c r="P432"/>
      <c r="Q432"/>
      <c r="R432"/>
      <c r="S432"/>
      <c r="T432"/>
      <c r="U432"/>
      <c r="V432"/>
      <c r="W432"/>
      <c r="X432"/>
      <c r="Y432"/>
      <c r="Z432"/>
      <c r="AA432"/>
    </row>
    <row r="433" spans="1:27" x14ac:dyDescent="0.2">
      <c r="A433"/>
      <c r="B433" s="19"/>
      <c r="C433" s="19"/>
      <c r="D433" s="19"/>
      <c r="E433" s="19"/>
      <c r="F433" s="19"/>
      <c r="G433" s="19"/>
      <c r="H433" s="19"/>
      <c r="I433" s="19"/>
      <c r="J433" s="19"/>
      <c r="K433" s="19"/>
      <c r="L433" s="19"/>
      <c r="M433" s="19"/>
      <c r="N433" s="19"/>
      <c r="O433" s="19"/>
      <c r="P433"/>
      <c r="Q433"/>
      <c r="R433"/>
      <c r="S433"/>
      <c r="T433"/>
      <c r="U433"/>
      <c r="V433"/>
      <c r="W433"/>
      <c r="X433"/>
      <c r="Y433"/>
      <c r="Z433"/>
      <c r="AA433"/>
    </row>
    <row r="434" spans="1:27" x14ac:dyDescent="0.2">
      <c r="A434"/>
      <c r="B434" s="19"/>
      <c r="C434" s="19"/>
      <c r="D434" s="19"/>
      <c r="E434" s="19"/>
      <c r="F434" s="19"/>
      <c r="G434" s="19"/>
      <c r="H434" s="19"/>
      <c r="I434" s="19"/>
      <c r="J434" s="19"/>
      <c r="K434" s="19"/>
      <c r="L434" s="19"/>
      <c r="M434" s="19"/>
      <c r="N434" s="19"/>
      <c r="O434" s="19"/>
      <c r="P434"/>
      <c r="Q434"/>
      <c r="R434"/>
      <c r="S434"/>
      <c r="T434"/>
      <c r="U434"/>
      <c r="V434"/>
      <c r="W434"/>
      <c r="X434"/>
      <c r="Y434"/>
      <c r="Z434"/>
      <c r="AA434"/>
    </row>
    <row r="435" spans="1:27" x14ac:dyDescent="0.2">
      <c r="A435"/>
      <c r="B435" s="19"/>
      <c r="C435" s="19"/>
      <c r="D435" s="19"/>
      <c r="E435" s="19"/>
      <c r="F435" s="19"/>
      <c r="G435" s="19"/>
      <c r="H435" s="19"/>
      <c r="I435" s="19"/>
      <c r="J435" s="19"/>
      <c r="K435" s="19"/>
      <c r="L435" s="19"/>
      <c r="M435" s="19"/>
      <c r="N435" s="19"/>
      <c r="O435" s="19"/>
      <c r="P435"/>
      <c r="Q435"/>
      <c r="R435"/>
      <c r="S435"/>
      <c r="T435"/>
      <c r="U435"/>
      <c r="V435"/>
      <c r="W435"/>
      <c r="X435"/>
      <c r="Y435"/>
      <c r="Z435"/>
      <c r="AA435"/>
    </row>
    <row r="436" spans="1:27" x14ac:dyDescent="0.2">
      <c r="A436"/>
      <c r="B436" s="19"/>
      <c r="C436" s="19"/>
      <c r="D436" s="19"/>
      <c r="E436" s="19"/>
      <c r="F436" s="19"/>
      <c r="G436" s="19"/>
      <c r="H436" s="19"/>
      <c r="I436" s="19"/>
      <c r="J436" s="19"/>
      <c r="K436" s="19"/>
      <c r="L436" s="19"/>
      <c r="M436" s="19"/>
      <c r="N436" s="19"/>
      <c r="O436" s="19"/>
      <c r="P436"/>
      <c r="Q436"/>
      <c r="R436"/>
      <c r="S436"/>
      <c r="T436"/>
      <c r="U436"/>
      <c r="V436"/>
      <c r="W436"/>
      <c r="X436"/>
      <c r="Y436"/>
      <c r="Z436"/>
      <c r="AA436"/>
    </row>
    <row r="437" spans="1:27" x14ac:dyDescent="0.2">
      <c r="A437"/>
      <c r="B437" s="19"/>
      <c r="C437" s="19"/>
      <c r="D437" s="19"/>
      <c r="E437" s="19"/>
      <c r="F437" s="19"/>
      <c r="G437" s="19"/>
      <c r="H437" s="19"/>
      <c r="I437" s="19"/>
      <c r="J437" s="19"/>
      <c r="K437" s="19"/>
      <c r="L437" s="19"/>
      <c r="M437" s="19"/>
      <c r="N437" s="19"/>
      <c r="O437" s="19"/>
      <c r="P437"/>
      <c r="Q437"/>
      <c r="R437"/>
      <c r="S437"/>
      <c r="T437"/>
      <c r="U437"/>
      <c r="V437"/>
      <c r="W437"/>
      <c r="X437"/>
      <c r="Y437"/>
      <c r="Z437"/>
      <c r="AA437"/>
    </row>
    <row r="438" spans="1:27" x14ac:dyDescent="0.2">
      <c r="A438"/>
      <c r="B438" s="19"/>
      <c r="C438" s="19"/>
      <c r="D438" s="19"/>
      <c r="E438" s="19"/>
      <c r="F438" s="19"/>
      <c r="G438" s="19"/>
      <c r="H438" s="19"/>
      <c r="I438" s="19"/>
      <c r="J438" s="19"/>
      <c r="K438" s="19"/>
      <c r="L438" s="19"/>
      <c r="M438" s="19"/>
      <c r="N438" s="19"/>
      <c r="O438" s="19"/>
      <c r="P438"/>
      <c r="Q438"/>
      <c r="R438"/>
      <c r="S438"/>
      <c r="T438"/>
      <c r="U438"/>
      <c r="V438"/>
      <c r="W438"/>
      <c r="X438"/>
      <c r="Y438"/>
      <c r="Z438"/>
      <c r="AA438"/>
    </row>
    <row r="439" spans="1:27" x14ac:dyDescent="0.2">
      <c r="A439"/>
      <c r="B439" s="19"/>
      <c r="C439" s="19"/>
      <c r="D439" s="19"/>
      <c r="E439" s="19"/>
      <c r="F439" s="19"/>
      <c r="G439" s="19"/>
      <c r="H439" s="19"/>
      <c r="I439" s="19"/>
      <c r="J439" s="19"/>
      <c r="K439" s="19"/>
      <c r="L439" s="19"/>
      <c r="M439" s="19"/>
      <c r="N439" s="19"/>
      <c r="O439" s="19"/>
      <c r="P439"/>
      <c r="Q439"/>
      <c r="R439"/>
      <c r="S439"/>
      <c r="T439"/>
      <c r="U439"/>
      <c r="V439"/>
      <c r="W439"/>
      <c r="X439"/>
      <c r="Y439"/>
      <c r="Z439"/>
      <c r="AA439"/>
    </row>
    <row r="440" spans="1:27" x14ac:dyDescent="0.2">
      <c r="A440"/>
      <c r="B440" s="19"/>
      <c r="C440" s="19"/>
      <c r="D440" s="19"/>
      <c r="E440" s="19"/>
      <c r="F440" s="19"/>
      <c r="G440" s="19"/>
      <c r="H440" s="19"/>
      <c r="I440" s="19"/>
      <c r="J440" s="19"/>
      <c r="K440" s="19"/>
      <c r="L440" s="19"/>
      <c r="M440" s="19"/>
      <c r="N440" s="19"/>
      <c r="O440" s="19"/>
      <c r="P440"/>
      <c r="Q440"/>
      <c r="R440"/>
      <c r="S440"/>
      <c r="T440"/>
      <c r="U440"/>
      <c r="V440"/>
      <c r="W440"/>
      <c r="X440"/>
      <c r="Y440"/>
      <c r="Z440"/>
      <c r="AA440"/>
    </row>
    <row r="441" spans="1:27" x14ac:dyDescent="0.2">
      <c r="A441"/>
      <c r="B441" s="19"/>
      <c r="C441" s="19"/>
      <c r="D441" s="19"/>
      <c r="E441" s="19"/>
      <c r="F441" s="19"/>
      <c r="G441" s="19"/>
      <c r="H441" s="19"/>
      <c r="I441" s="19"/>
      <c r="J441" s="19"/>
      <c r="K441" s="19"/>
      <c r="L441" s="19"/>
      <c r="M441" s="19"/>
      <c r="N441" s="19"/>
      <c r="O441" s="19"/>
      <c r="P441"/>
      <c r="Q441"/>
      <c r="R441"/>
      <c r="S441"/>
      <c r="T441"/>
      <c r="U441"/>
      <c r="V441"/>
      <c r="W441"/>
      <c r="X441"/>
      <c r="Y441"/>
      <c r="Z441"/>
      <c r="AA441"/>
    </row>
    <row r="442" spans="1:27" x14ac:dyDescent="0.2">
      <c r="A442"/>
      <c r="B442" s="19"/>
      <c r="C442" s="19"/>
      <c r="D442" s="19"/>
      <c r="E442" s="19"/>
      <c r="F442" s="19"/>
      <c r="G442" s="19"/>
      <c r="H442" s="19"/>
      <c r="I442" s="19"/>
      <c r="J442" s="19"/>
      <c r="K442" s="19"/>
      <c r="L442" s="19"/>
      <c r="M442" s="19"/>
      <c r="N442" s="19"/>
      <c r="O442" s="19"/>
      <c r="P442"/>
      <c r="Q442"/>
      <c r="R442"/>
      <c r="S442"/>
      <c r="T442"/>
      <c r="U442"/>
      <c r="V442"/>
      <c r="W442"/>
      <c r="X442"/>
      <c r="Y442"/>
      <c r="Z442"/>
      <c r="AA442"/>
    </row>
    <row r="443" spans="1:27" x14ac:dyDescent="0.2">
      <c r="A443"/>
      <c r="B443" s="19"/>
      <c r="C443" s="19"/>
      <c r="D443" s="19"/>
      <c r="E443" s="19"/>
      <c r="F443" s="19"/>
      <c r="G443" s="19"/>
      <c r="H443" s="19"/>
      <c r="I443" s="19"/>
      <c r="J443" s="19"/>
      <c r="K443" s="19"/>
      <c r="L443" s="19"/>
      <c r="M443" s="19"/>
      <c r="N443" s="19"/>
      <c r="O443" s="19"/>
      <c r="P443"/>
      <c r="Q443"/>
      <c r="R443"/>
      <c r="S443"/>
      <c r="T443"/>
      <c r="U443"/>
      <c r="V443"/>
      <c r="W443"/>
      <c r="X443"/>
      <c r="Y443"/>
      <c r="Z443"/>
      <c r="AA443"/>
    </row>
    <row r="444" spans="1:27" x14ac:dyDescent="0.2">
      <c r="A444"/>
      <c r="B444" s="19"/>
      <c r="C444" s="19"/>
      <c r="D444" s="19"/>
      <c r="E444" s="19"/>
      <c r="F444" s="19"/>
      <c r="G444" s="19"/>
      <c r="H444" s="19"/>
      <c r="I444" s="19"/>
      <c r="J444" s="19"/>
      <c r="K444" s="19"/>
      <c r="L444" s="19"/>
      <c r="M444" s="19"/>
      <c r="N444" s="19"/>
      <c r="O444" s="19"/>
      <c r="P444"/>
      <c r="Q444"/>
      <c r="R444"/>
      <c r="S444"/>
      <c r="T444"/>
      <c r="U444"/>
      <c r="V444"/>
      <c r="W444"/>
      <c r="X444"/>
      <c r="Y444"/>
      <c r="Z444"/>
      <c r="AA444"/>
    </row>
    <row r="445" spans="1:27" x14ac:dyDescent="0.2">
      <c r="A445"/>
      <c r="B445" s="19"/>
      <c r="C445" s="19"/>
      <c r="D445" s="19"/>
      <c r="E445" s="19"/>
      <c r="F445" s="19"/>
      <c r="G445" s="19"/>
      <c r="H445" s="19"/>
      <c r="I445" s="19"/>
      <c r="J445" s="19"/>
      <c r="K445" s="19"/>
      <c r="L445" s="19"/>
      <c r="M445" s="19"/>
      <c r="N445" s="19"/>
      <c r="O445" s="19"/>
      <c r="P445"/>
      <c r="Q445"/>
      <c r="R445"/>
      <c r="S445"/>
      <c r="T445"/>
      <c r="U445"/>
      <c r="V445"/>
      <c r="W445"/>
      <c r="X445"/>
      <c r="Y445"/>
      <c r="Z445"/>
      <c r="AA445"/>
    </row>
    <row r="446" spans="1:27" x14ac:dyDescent="0.2">
      <c r="A446"/>
      <c r="B446" s="19"/>
      <c r="C446" s="19"/>
      <c r="D446" s="19"/>
      <c r="E446" s="19"/>
      <c r="F446" s="19"/>
      <c r="G446" s="19"/>
      <c r="H446" s="19"/>
      <c r="I446" s="19"/>
      <c r="J446" s="19"/>
      <c r="K446" s="19"/>
      <c r="L446" s="19"/>
      <c r="M446" s="19"/>
      <c r="N446" s="19"/>
      <c r="O446" s="19"/>
      <c r="P446"/>
      <c r="Q446"/>
      <c r="R446"/>
      <c r="S446"/>
      <c r="T446"/>
      <c r="U446"/>
      <c r="V446"/>
      <c r="W446"/>
      <c r="X446"/>
      <c r="Y446"/>
      <c r="Z446"/>
      <c r="AA446"/>
    </row>
    <row r="447" spans="1:27" x14ac:dyDescent="0.2">
      <c r="A447"/>
      <c r="B447" s="19"/>
      <c r="C447" s="19"/>
      <c r="D447" s="19"/>
      <c r="E447" s="19"/>
      <c r="F447" s="19"/>
      <c r="G447" s="19"/>
      <c r="H447" s="19"/>
      <c r="I447" s="19"/>
      <c r="J447" s="19"/>
      <c r="K447" s="19"/>
      <c r="L447" s="19"/>
      <c r="M447" s="19"/>
      <c r="N447" s="19"/>
      <c r="O447" s="19"/>
      <c r="P447"/>
      <c r="Q447"/>
      <c r="R447"/>
      <c r="S447"/>
      <c r="T447"/>
      <c r="U447"/>
      <c r="V447"/>
      <c r="W447"/>
      <c r="X447"/>
      <c r="Y447"/>
      <c r="Z447"/>
      <c r="AA447"/>
    </row>
    <row r="448" spans="1:27" x14ac:dyDescent="0.2">
      <c r="A448"/>
      <c r="B448" s="19"/>
      <c r="C448" s="19"/>
      <c r="D448" s="19"/>
      <c r="E448" s="19"/>
      <c r="F448" s="19"/>
      <c r="G448" s="19"/>
      <c r="H448" s="19"/>
      <c r="I448" s="19"/>
      <c r="J448" s="19"/>
      <c r="K448" s="19"/>
      <c r="L448" s="19"/>
      <c r="M448" s="19"/>
      <c r="N448" s="19"/>
      <c r="O448" s="19"/>
      <c r="P448"/>
      <c r="Q448"/>
      <c r="R448"/>
      <c r="S448"/>
      <c r="T448"/>
      <c r="U448"/>
      <c r="V448"/>
      <c r="W448"/>
      <c r="X448"/>
      <c r="Y448"/>
      <c r="Z448"/>
      <c r="AA448"/>
    </row>
    <row r="449" spans="1:27" x14ac:dyDescent="0.2">
      <c r="A449"/>
      <c r="B449" s="19"/>
      <c r="C449" s="19"/>
      <c r="D449" s="19"/>
      <c r="E449" s="19"/>
      <c r="F449" s="19"/>
      <c r="G449" s="19"/>
      <c r="H449" s="19"/>
      <c r="I449" s="19"/>
      <c r="J449" s="19"/>
      <c r="K449" s="19"/>
      <c r="L449" s="19"/>
      <c r="M449" s="19"/>
      <c r="N449" s="19"/>
      <c r="O449" s="19"/>
      <c r="P449"/>
      <c r="Q449"/>
      <c r="R449"/>
      <c r="S449"/>
      <c r="T449"/>
      <c r="U449"/>
      <c r="V449"/>
      <c r="W449"/>
      <c r="X449"/>
      <c r="Y449"/>
      <c r="Z449"/>
      <c r="AA449"/>
    </row>
    <row r="450" spans="1:27" x14ac:dyDescent="0.2">
      <c r="A450"/>
      <c r="B450" s="19"/>
      <c r="C450" s="19"/>
      <c r="D450" s="19"/>
      <c r="E450" s="19"/>
      <c r="F450" s="19"/>
      <c r="G450" s="19"/>
      <c r="H450" s="19"/>
      <c r="I450" s="19"/>
      <c r="J450" s="19"/>
      <c r="K450" s="19"/>
      <c r="L450" s="19"/>
      <c r="M450" s="19"/>
      <c r="N450" s="19"/>
      <c r="O450" s="19"/>
      <c r="P450"/>
      <c r="Q450"/>
      <c r="R450"/>
      <c r="S450"/>
      <c r="T450"/>
      <c r="U450"/>
      <c r="V450"/>
      <c r="W450"/>
      <c r="X450"/>
      <c r="Y450"/>
      <c r="Z450"/>
      <c r="AA450"/>
    </row>
    <row r="451" spans="1:27" x14ac:dyDescent="0.2">
      <c r="A451"/>
      <c r="B451" s="19"/>
      <c r="C451" s="19"/>
      <c r="D451" s="19"/>
      <c r="E451" s="19"/>
      <c r="F451" s="19"/>
      <c r="G451" s="19"/>
      <c r="H451" s="19"/>
      <c r="I451" s="19"/>
      <c r="J451" s="19"/>
      <c r="K451" s="19"/>
      <c r="L451" s="19"/>
      <c r="M451" s="19"/>
      <c r="N451" s="19"/>
      <c r="O451" s="19"/>
      <c r="P451"/>
      <c r="Q451"/>
      <c r="R451"/>
      <c r="S451"/>
      <c r="T451"/>
      <c r="U451"/>
      <c r="V451"/>
      <c r="W451"/>
      <c r="X451"/>
      <c r="Y451"/>
      <c r="Z451"/>
      <c r="AA451"/>
    </row>
    <row r="452" spans="1:27" x14ac:dyDescent="0.2">
      <c r="A452"/>
      <c r="B452" s="19"/>
      <c r="C452" s="19"/>
      <c r="D452" s="19"/>
      <c r="E452" s="19"/>
      <c r="F452" s="19"/>
      <c r="G452" s="19"/>
      <c r="H452" s="19"/>
      <c r="I452" s="19"/>
      <c r="J452" s="19"/>
      <c r="K452" s="19"/>
      <c r="L452" s="19"/>
      <c r="M452" s="19"/>
      <c r="N452" s="19"/>
      <c r="O452" s="19"/>
      <c r="P452"/>
      <c r="Q452"/>
      <c r="R452"/>
      <c r="S452"/>
      <c r="T452"/>
      <c r="U452"/>
      <c r="V452"/>
      <c r="W452"/>
      <c r="X452"/>
      <c r="Y452"/>
      <c r="Z452"/>
      <c r="AA452"/>
    </row>
    <row r="453" spans="1:27" x14ac:dyDescent="0.2">
      <c r="A453"/>
      <c r="B453" s="19"/>
      <c r="C453" s="19"/>
      <c r="D453" s="19"/>
      <c r="E453" s="19"/>
      <c r="F453" s="19"/>
      <c r="G453" s="19"/>
      <c r="H453" s="19"/>
      <c r="I453" s="19"/>
      <c r="J453" s="19"/>
      <c r="K453" s="19"/>
      <c r="L453" s="19"/>
      <c r="M453" s="19"/>
      <c r="N453" s="19"/>
      <c r="O453" s="19"/>
      <c r="P453"/>
      <c r="Q453"/>
      <c r="R453"/>
      <c r="S453"/>
      <c r="T453"/>
      <c r="U453"/>
      <c r="V453"/>
      <c r="W453"/>
      <c r="X453"/>
      <c r="Y453"/>
      <c r="Z453"/>
      <c r="AA453"/>
    </row>
    <row r="454" spans="1:27" x14ac:dyDescent="0.2">
      <c r="A454"/>
      <c r="B454" s="19"/>
      <c r="C454" s="19"/>
      <c r="D454" s="19"/>
      <c r="E454" s="19"/>
      <c r="F454" s="19"/>
      <c r="G454" s="19"/>
      <c r="H454" s="19"/>
      <c r="I454" s="19"/>
      <c r="J454" s="19"/>
      <c r="K454" s="19"/>
      <c r="L454" s="19"/>
      <c r="M454" s="19"/>
      <c r="N454" s="19"/>
      <c r="O454" s="19"/>
      <c r="P454"/>
      <c r="Q454"/>
      <c r="R454"/>
      <c r="S454"/>
      <c r="T454"/>
      <c r="U454"/>
      <c r="V454"/>
      <c r="W454"/>
      <c r="X454"/>
      <c r="Y454"/>
      <c r="Z454"/>
      <c r="AA454"/>
    </row>
    <row r="455" spans="1:27" x14ac:dyDescent="0.2">
      <c r="A455"/>
      <c r="B455" s="19"/>
      <c r="C455" s="19"/>
      <c r="D455" s="19"/>
      <c r="E455" s="19"/>
      <c r="F455" s="19"/>
      <c r="G455" s="19"/>
      <c r="H455" s="19"/>
      <c r="I455" s="19"/>
      <c r="J455" s="19"/>
      <c r="K455" s="19"/>
      <c r="L455" s="19"/>
      <c r="M455" s="19"/>
      <c r="N455" s="19"/>
      <c r="O455" s="19"/>
      <c r="P455"/>
      <c r="Q455"/>
      <c r="R455"/>
      <c r="S455"/>
      <c r="T455"/>
      <c r="U455"/>
      <c r="V455"/>
      <c r="W455"/>
      <c r="X455"/>
      <c r="Y455"/>
      <c r="Z455"/>
      <c r="AA455"/>
    </row>
    <row r="456" spans="1:27" x14ac:dyDescent="0.2">
      <c r="A456"/>
      <c r="B456" s="19"/>
      <c r="C456" s="19"/>
      <c r="D456" s="19"/>
      <c r="E456" s="19"/>
      <c r="F456" s="19"/>
      <c r="G456" s="19"/>
      <c r="H456" s="19"/>
      <c r="I456" s="19"/>
      <c r="J456" s="19"/>
      <c r="K456" s="19"/>
      <c r="L456" s="19"/>
      <c r="M456" s="19"/>
      <c r="N456" s="19"/>
      <c r="O456" s="19"/>
      <c r="P456"/>
      <c r="Q456"/>
      <c r="R456"/>
      <c r="S456"/>
      <c r="T456"/>
      <c r="U456"/>
      <c r="V456"/>
      <c r="W456"/>
      <c r="X456"/>
      <c r="Y456"/>
      <c r="Z456"/>
      <c r="AA456"/>
    </row>
    <row r="457" spans="1:27" x14ac:dyDescent="0.2">
      <c r="A457"/>
      <c r="B457" s="19"/>
      <c r="C457" s="19"/>
      <c r="D457" s="19"/>
      <c r="E457" s="19"/>
      <c r="F457" s="19"/>
      <c r="G457" s="19"/>
      <c r="H457" s="19"/>
      <c r="I457" s="19"/>
      <c r="J457" s="19"/>
      <c r="K457" s="19"/>
      <c r="L457" s="19"/>
      <c r="M457" s="19"/>
      <c r="N457" s="19"/>
      <c r="O457" s="19"/>
      <c r="P457"/>
      <c r="Q457"/>
      <c r="R457"/>
      <c r="S457"/>
      <c r="T457"/>
      <c r="U457"/>
      <c r="V457"/>
      <c r="W457"/>
      <c r="X457"/>
      <c r="Y457"/>
      <c r="Z457"/>
      <c r="AA457"/>
    </row>
    <row r="458" spans="1:27" x14ac:dyDescent="0.2">
      <c r="A458"/>
      <c r="B458" s="19"/>
      <c r="C458" s="19"/>
      <c r="D458" s="19"/>
      <c r="E458" s="19"/>
      <c r="F458" s="19"/>
      <c r="G458" s="19"/>
      <c r="H458" s="19"/>
      <c r="I458" s="19"/>
      <c r="J458" s="19"/>
      <c r="K458" s="19"/>
      <c r="L458" s="19"/>
      <c r="M458" s="19"/>
      <c r="N458" s="19"/>
      <c r="O458" s="19"/>
      <c r="P458"/>
      <c r="Q458"/>
      <c r="R458"/>
      <c r="S458"/>
      <c r="T458"/>
      <c r="U458"/>
      <c r="V458"/>
      <c r="W458"/>
      <c r="X458"/>
      <c r="Y458"/>
      <c r="Z458"/>
      <c r="AA458"/>
    </row>
    <row r="459" spans="1:27" x14ac:dyDescent="0.2">
      <c r="A459"/>
      <c r="B459" s="19"/>
      <c r="C459" s="19"/>
      <c r="D459" s="19"/>
      <c r="E459" s="19"/>
      <c r="F459" s="19"/>
      <c r="G459" s="19"/>
      <c r="H459" s="19"/>
      <c r="I459" s="19"/>
      <c r="J459" s="19"/>
      <c r="K459" s="19"/>
      <c r="L459" s="19"/>
      <c r="M459" s="19"/>
      <c r="N459" s="19"/>
      <c r="O459" s="19"/>
      <c r="P459"/>
      <c r="Q459"/>
      <c r="R459"/>
      <c r="S459"/>
      <c r="T459"/>
      <c r="U459"/>
      <c r="V459"/>
      <c r="W459"/>
      <c r="X459"/>
      <c r="Y459"/>
      <c r="Z459"/>
      <c r="AA459"/>
    </row>
    <row r="460" spans="1:27" x14ac:dyDescent="0.2">
      <c r="A460"/>
      <c r="B460" s="19"/>
      <c r="C460" s="19"/>
      <c r="D460" s="19"/>
      <c r="E460" s="19"/>
      <c r="F460" s="19"/>
      <c r="G460" s="19"/>
      <c r="H460" s="19"/>
      <c r="I460" s="19"/>
      <c r="J460" s="19"/>
      <c r="K460" s="19"/>
      <c r="L460" s="19"/>
      <c r="M460" s="19"/>
      <c r="N460" s="19"/>
      <c r="O460" s="19"/>
      <c r="P460"/>
      <c r="Q460"/>
      <c r="R460"/>
      <c r="S460"/>
      <c r="T460"/>
      <c r="U460"/>
      <c r="V460"/>
      <c r="W460"/>
      <c r="X460"/>
      <c r="Y460"/>
      <c r="Z460"/>
      <c r="AA460"/>
    </row>
    <row r="461" spans="1:27" x14ac:dyDescent="0.2">
      <c r="A461"/>
      <c r="B461" s="19"/>
      <c r="C461" s="19"/>
      <c r="D461" s="19"/>
      <c r="E461" s="19"/>
      <c r="F461" s="19"/>
      <c r="G461" s="19"/>
      <c r="H461" s="19"/>
      <c r="I461" s="19"/>
      <c r="J461" s="19"/>
      <c r="K461" s="19"/>
      <c r="L461" s="19"/>
      <c r="M461" s="19"/>
      <c r="N461" s="19"/>
      <c r="O461" s="19"/>
      <c r="P461"/>
      <c r="Q461"/>
      <c r="R461"/>
      <c r="S461"/>
      <c r="T461"/>
      <c r="U461"/>
      <c r="V461"/>
      <c r="W461"/>
      <c r="X461"/>
      <c r="Y461"/>
      <c r="Z461"/>
      <c r="AA461"/>
    </row>
    <row r="462" spans="1:27" x14ac:dyDescent="0.2">
      <c r="A462"/>
      <c r="B462" s="19"/>
      <c r="C462" s="19"/>
      <c r="D462" s="19"/>
      <c r="E462" s="19"/>
      <c r="F462" s="19"/>
      <c r="G462" s="19"/>
      <c r="H462" s="19"/>
      <c r="I462" s="19"/>
      <c r="J462" s="19"/>
      <c r="K462" s="19"/>
      <c r="L462" s="19"/>
      <c r="M462" s="19"/>
      <c r="N462" s="19"/>
      <c r="O462" s="19"/>
      <c r="P462"/>
      <c r="Q462"/>
      <c r="R462"/>
      <c r="S462"/>
      <c r="T462"/>
      <c r="U462"/>
      <c r="V462"/>
      <c r="W462"/>
      <c r="X462"/>
      <c r="Y462"/>
      <c r="Z462"/>
      <c r="AA462"/>
    </row>
    <row r="463" spans="1:27" x14ac:dyDescent="0.2">
      <c r="A463"/>
      <c r="B463" s="19"/>
      <c r="C463" s="19"/>
      <c r="D463" s="19"/>
      <c r="E463" s="19"/>
      <c r="F463" s="19"/>
      <c r="G463" s="19"/>
      <c r="H463" s="19"/>
      <c r="I463" s="19"/>
      <c r="J463" s="19"/>
      <c r="K463" s="19"/>
      <c r="L463" s="19"/>
      <c r="M463" s="19"/>
      <c r="N463" s="19"/>
      <c r="O463" s="19"/>
      <c r="P463"/>
      <c r="Q463"/>
      <c r="R463"/>
      <c r="S463"/>
      <c r="T463"/>
      <c r="U463"/>
      <c r="V463"/>
      <c r="W463"/>
      <c r="X463"/>
      <c r="Y463"/>
      <c r="Z463"/>
      <c r="AA463"/>
    </row>
    <row r="464" spans="1:27" x14ac:dyDescent="0.2">
      <c r="A464"/>
      <c r="B464" s="19"/>
      <c r="C464" s="19"/>
      <c r="D464" s="19"/>
      <c r="E464" s="19"/>
      <c r="F464" s="19"/>
      <c r="G464" s="19"/>
      <c r="H464" s="19"/>
      <c r="I464" s="19"/>
      <c r="J464" s="19"/>
      <c r="K464" s="19"/>
      <c r="L464" s="19"/>
      <c r="M464" s="19"/>
      <c r="N464" s="19"/>
      <c r="O464" s="19"/>
      <c r="P464"/>
      <c r="Q464"/>
      <c r="R464"/>
      <c r="S464"/>
      <c r="T464"/>
      <c r="U464"/>
      <c r="V464"/>
      <c r="W464"/>
      <c r="X464"/>
      <c r="Y464"/>
      <c r="Z464"/>
      <c r="AA464"/>
    </row>
    <row r="465" spans="1:27" x14ac:dyDescent="0.2">
      <c r="A465"/>
      <c r="B465" s="19"/>
      <c r="C465" s="19"/>
      <c r="D465" s="19"/>
      <c r="E465" s="19"/>
      <c r="F465" s="19"/>
      <c r="G465" s="19"/>
      <c r="H465" s="19"/>
      <c r="I465" s="19"/>
      <c r="J465" s="19"/>
      <c r="K465" s="19"/>
      <c r="L465" s="19"/>
      <c r="M465" s="19"/>
      <c r="N465" s="19"/>
      <c r="O465" s="19"/>
      <c r="P465"/>
      <c r="Q465"/>
      <c r="R465"/>
      <c r="S465"/>
      <c r="T465"/>
      <c r="U465"/>
      <c r="V465"/>
      <c r="W465"/>
      <c r="X465"/>
      <c r="Y465"/>
      <c r="Z465"/>
      <c r="AA465"/>
    </row>
    <row r="466" spans="1:27" x14ac:dyDescent="0.2">
      <c r="A466"/>
      <c r="B466" s="19"/>
      <c r="C466" s="19"/>
      <c r="D466" s="19"/>
      <c r="E466" s="19"/>
      <c r="F466" s="19"/>
      <c r="G466" s="19"/>
      <c r="H466" s="19"/>
      <c r="I466" s="19"/>
      <c r="J466" s="19"/>
      <c r="K466" s="19"/>
      <c r="L466" s="19"/>
      <c r="M466" s="19"/>
      <c r="N466" s="19"/>
      <c r="O466" s="19"/>
      <c r="P466"/>
      <c r="Q466"/>
      <c r="R466"/>
      <c r="S466"/>
      <c r="T466"/>
      <c r="U466"/>
      <c r="V466"/>
      <c r="W466"/>
      <c r="X466"/>
      <c r="Y466"/>
      <c r="Z466"/>
      <c r="AA466"/>
    </row>
    <row r="467" spans="1:27" x14ac:dyDescent="0.2">
      <c r="A467"/>
      <c r="B467" s="19"/>
      <c r="C467" s="19"/>
      <c r="D467" s="19"/>
      <c r="E467" s="19"/>
      <c r="F467" s="19"/>
      <c r="G467" s="19"/>
      <c r="H467" s="19"/>
      <c r="I467" s="19"/>
      <c r="J467" s="19"/>
      <c r="K467" s="19"/>
      <c r="L467" s="19"/>
      <c r="M467" s="19"/>
      <c r="N467" s="19"/>
      <c r="O467" s="19"/>
      <c r="P467"/>
      <c r="Q467"/>
      <c r="R467"/>
      <c r="S467"/>
      <c r="T467"/>
      <c r="U467"/>
      <c r="V467"/>
      <c r="W467"/>
      <c r="X467"/>
      <c r="Y467"/>
      <c r="Z467"/>
      <c r="AA467"/>
    </row>
    <row r="468" spans="1:27" x14ac:dyDescent="0.2">
      <c r="A468"/>
      <c r="B468" s="19"/>
      <c r="C468" s="19"/>
      <c r="D468" s="19"/>
      <c r="E468" s="19"/>
      <c r="F468" s="19"/>
      <c r="G468" s="19"/>
      <c r="H468" s="19"/>
      <c r="I468" s="19"/>
      <c r="J468" s="19"/>
      <c r="K468" s="19"/>
      <c r="L468" s="19"/>
      <c r="M468" s="19"/>
      <c r="N468" s="19"/>
      <c r="O468" s="19"/>
      <c r="P468"/>
      <c r="Q468"/>
      <c r="R468"/>
      <c r="S468"/>
      <c r="T468"/>
      <c r="U468"/>
      <c r="V468"/>
      <c r="W468"/>
      <c r="X468"/>
      <c r="Y468"/>
      <c r="Z468"/>
      <c r="AA468"/>
    </row>
    <row r="469" spans="1:27" x14ac:dyDescent="0.2">
      <c r="A469"/>
      <c r="B469" s="19"/>
      <c r="C469" s="19"/>
      <c r="D469" s="19"/>
      <c r="E469" s="19"/>
      <c r="F469" s="19"/>
      <c r="G469" s="19"/>
      <c r="H469" s="19"/>
      <c r="I469" s="19"/>
      <c r="J469" s="19"/>
      <c r="K469" s="19"/>
      <c r="L469" s="19"/>
      <c r="M469" s="19"/>
      <c r="N469" s="19"/>
      <c r="O469" s="19"/>
      <c r="P469"/>
      <c r="Q469"/>
      <c r="R469"/>
      <c r="S469"/>
      <c r="T469"/>
      <c r="U469"/>
      <c r="V469"/>
      <c r="W469"/>
      <c r="X469"/>
      <c r="Y469"/>
      <c r="Z469"/>
      <c r="AA469"/>
    </row>
    <row r="470" spans="1:27" x14ac:dyDescent="0.2">
      <c r="A470"/>
      <c r="B470" s="19"/>
      <c r="C470" s="19"/>
      <c r="D470" s="19"/>
      <c r="E470" s="19"/>
      <c r="F470" s="19"/>
      <c r="G470" s="19"/>
      <c r="H470" s="19"/>
      <c r="I470" s="19"/>
      <c r="J470" s="19"/>
      <c r="K470" s="19"/>
      <c r="L470" s="19"/>
      <c r="M470" s="19"/>
      <c r="N470" s="19"/>
      <c r="O470" s="19"/>
      <c r="P470"/>
      <c r="Q470"/>
      <c r="R470"/>
      <c r="S470"/>
      <c r="T470"/>
      <c r="U470"/>
      <c r="V470"/>
      <c r="W470"/>
      <c r="X470"/>
      <c r="Y470"/>
      <c r="Z470"/>
      <c r="AA470"/>
    </row>
    <row r="471" spans="1:27" x14ac:dyDescent="0.2">
      <c r="A471"/>
      <c r="B471" s="19"/>
      <c r="C471" s="19"/>
      <c r="D471" s="19"/>
      <c r="E471" s="19"/>
      <c r="F471" s="19"/>
      <c r="G471" s="19"/>
      <c r="H471" s="19"/>
      <c r="I471" s="19"/>
      <c r="J471" s="19"/>
      <c r="K471" s="19"/>
      <c r="L471" s="19"/>
      <c r="M471" s="19"/>
      <c r="N471" s="19"/>
      <c r="O471" s="19"/>
      <c r="P471"/>
      <c r="Q471"/>
      <c r="R471"/>
      <c r="S471"/>
      <c r="T471"/>
      <c r="U471"/>
      <c r="V471"/>
      <c r="W471"/>
      <c r="X471"/>
      <c r="Y471"/>
      <c r="Z471"/>
      <c r="AA471"/>
    </row>
    <row r="472" spans="1:27" x14ac:dyDescent="0.2">
      <c r="A472"/>
      <c r="B472" s="19"/>
      <c r="C472" s="19"/>
      <c r="D472" s="19"/>
      <c r="E472" s="19"/>
      <c r="F472" s="19"/>
      <c r="G472" s="19"/>
      <c r="H472" s="19"/>
      <c r="I472" s="19"/>
      <c r="J472" s="19"/>
      <c r="K472" s="19"/>
      <c r="L472" s="19"/>
      <c r="M472" s="19"/>
      <c r="N472" s="19"/>
      <c r="O472" s="19"/>
      <c r="P472"/>
      <c r="Q472"/>
      <c r="R472"/>
      <c r="S472"/>
      <c r="T472"/>
      <c r="U472"/>
      <c r="V472"/>
      <c r="W472"/>
      <c r="X472"/>
      <c r="Y472"/>
      <c r="Z472"/>
      <c r="AA472"/>
    </row>
    <row r="473" spans="1:27" x14ac:dyDescent="0.2">
      <c r="A473"/>
      <c r="B473" s="19"/>
      <c r="C473" s="19"/>
      <c r="D473" s="19"/>
      <c r="E473" s="19"/>
      <c r="F473" s="19"/>
      <c r="G473" s="19"/>
      <c r="H473" s="19"/>
      <c r="I473" s="19"/>
      <c r="J473" s="19"/>
      <c r="K473" s="19"/>
      <c r="L473" s="19"/>
      <c r="M473" s="19"/>
      <c r="N473" s="19"/>
      <c r="O473" s="19"/>
      <c r="P473"/>
      <c r="Q473"/>
      <c r="R473"/>
      <c r="S473"/>
      <c r="T473"/>
      <c r="U473"/>
      <c r="V473"/>
      <c r="W473"/>
      <c r="X473"/>
      <c r="Y473"/>
      <c r="Z473"/>
      <c r="AA473"/>
    </row>
    <row r="474" spans="1:27" x14ac:dyDescent="0.2">
      <c r="A474"/>
      <c r="B474" s="19"/>
      <c r="C474" s="19"/>
      <c r="D474" s="19"/>
      <c r="E474" s="19"/>
      <c r="F474" s="19"/>
      <c r="G474" s="19"/>
      <c r="H474" s="19"/>
      <c r="I474" s="19"/>
      <c r="J474" s="19"/>
      <c r="K474" s="19"/>
      <c r="L474" s="19"/>
      <c r="M474" s="19"/>
      <c r="N474" s="19"/>
      <c r="O474" s="19"/>
      <c r="P474"/>
      <c r="Q474"/>
      <c r="R474"/>
      <c r="S474"/>
      <c r="T474"/>
      <c r="U474"/>
      <c r="V474"/>
      <c r="W474"/>
      <c r="X474"/>
      <c r="Y474"/>
      <c r="Z474"/>
      <c r="AA474"/>
    </row>
    <row r="475" spans="1:27" x14ac:dyDescent="0.2">
      <c r="A475"/>
      <c r="B475" s="19"/>
      <c r="C475" s="19"/>
      <c r="D475" s="19"/>
      <c r="E475" s="19"/>
      <c r="F475" s="19"/>
      <c r="G475" s="19"/>
      <c r="H475" s="19"/>
      <c r="I475" s="19"/>
      <c r="J475" s="19"/>
      <c r="K475" s="19"/>
      <c r="L475" s="19"/>
      <c r="M475" s="19"/>
      <c r="N475" s="19"/>
      <c r="O475" s="19"/>
      <c r="P475"/>
      <c r="Q475"/>
      <c r="R475"/>
      <c r="S475"/>
      <c r="T475"/>
      <c r="U475"/>
      <c r="V475"/>
      <c r="W475"/>
      <c r="X475"/>
      <c r="Y475"/>
      <c r="Z475"/>
      <c r="AA475"/>
    </row>
    <row r="476" spans="1:27" x14ac:dyDescent="0.2">
      <c r="A476"/>
      <c r="B476" s="19"/>
      <c r="C476" s="19"/>
      <c r="D476" s="19"/>
      <c r="E476" s="19"/>
      <c r="F476" s="19"/>
      <c r="G476" s="19"/>
      <c r="H476" s="19"/>
      <c r="I476" s="19"/>
      <c r="J476" s="19"/>
      <c r="K476" s="19"/>
      <c r="L476" s="19"/>
      <c r="M476" s="19"/>
      <c r="N476" s="19"/>
      <c r="O476" s="19"/>
      <c r="P476"/>
      <c r="Q476"/>
      <c r="R476"/>
      <c r="S476"/>
      <c r="T476"/>
      <c r="U476"/>
      <c r="V476"/>
      <c r="W476"/>
      <c r="X476"/>
      <c r="Y476"/>
      <c r="Z476"/>
      <c r="AA476"/>
    </row>
    <row r="477" spans="1:27" x14ac:dyDescent="0.2">
      <c r="A477"/>
      <c r="B477" s="19"/>
      <c r="C477" s="19"/>
      <c r="D477" s="19"/>
      <c r="E477" s="19"/>
      <c r="F477" s="19"/>
      <c r="G477" s="19"/>
      <c r="H477" s="19"/>
      <c r="I477" s="19"/>
      <c r="J477" s="19"/>
      <c r="K477" s="19"/>
      <c r="L477" s="19"/>
      <c r="M477" s="19"/>
      <c r="N477" s="19"/>
      <c r="O477" s="19"/>
      <c r="P477"/>
      <c r="Q477"/>
      <c r="R477"/>
      <c r="S477"/>
      <c r="T477"/>
      <c r="U477"/>
      <c r="V477"/>
      <c r="W477"/>
      <c r="X477"/>
      <c r="Y477"/>
      <c r="Z477"/>
      <c r="AA477"/>
    </row>
    <row r="478" spans="1:27" x14ac:dyDescent="0.2">
      <c r="A478"/>
      <c r="B478" s="19"/>
      <c r="C478" s="19"/>
      <c r="D478" s="19"/>
      <c r="E478" s="19"/>
      <c r="F478" s="19"/>
      <c r="G478" s="19"/>
      <c r="H478" s="19"/>
      <c r="I478" s="19"/>
      <c r="J478" s="19"/>
      <c r="K478" s="19"/>
      <c r="L478" s="19"/>
      <c r="M478" s="19"/>
      <c r="N478" s="19"/>
      <c r="O478" s="19"/>
      <c r="P478"/>
      <c r="Q478"/>
      <c r="R478"/>
      <c r="S478"/>
      <c r="T478"/>
      <c r="U478"/>
      <c r="V478"/>
      <c r="W478"/>
      <c r="X478"/>
      <c r="Y478"/>
      <c r="Z478"/>
      <c r="AA478"/>
    </row>
    <row r="479" spans="1:27" x14ac:dyDescent="0.2">
      <c r="A479"/>
      <c r="B479" s="19"/>
      <c r="C479" s="19"/>
      <c r="D479" s="19"/>
      <c r="E479" s="19"/>
      <c r="F479" s="19"/>
      <c r="G479" s="19"/>
      <c r="H479" s="19"/>
      <c r="I479" s="19"/>
      <c r="J479" s="19"/>
      <c r="K479" s="19"/>
      <c r="L479" s="19"/>
      <c r="M479" s="19"/>
      <c r="N479" s="19"/>
      <c r="O479" s="19"/>
      <c r="P479"/>
      <c r="Q479"/>
      <c r="R479"/>
      <c r="S479"/>
      <c r="T479"/>
      <c r="U479"/>
      <c r="V479"/>
      <c r="W479"/>
      <c r="X479"/>
      <c r="Y479"/>
      <c r="Z479"/>
      <c r="AA479"/>
    </row>
    <row r="480" spans="1:27" x14ac:dyDescent="0.2">
      <c r="A480"/>
      <c r="B480" s="19"/>
      <c r="C480" s="19"/>
      <c r="D480" s="19"/>
      <c r="E480" s="19"/>
      <c r="F480" s="19"/>
      <c r="G480" s="19"/>
      <c r="H480" s="19"/>
      <c r="I480" s="19"/>
      <c r="J480" s="19"/>
      <c r="K480" s="19"/>
      <c r="L480" s="19"/>
      <c r="M480" s="19"/>
      <c r="N480" s="19"/>
      <c r="O480" s="19"/>
      <c r="P480"/>
      <c r="Q480"/>
      <c r="R480"/>
      <c r="S480"/>
      <c r="T480"/>
      <c r="U480"/>
      <c r="V480"/>
      <c r="W480"/>
      <c r="X480"/>
      <c r="Y480"/>
      <c r="Z480"/>
      <c r="AA480"/>
    </row>
    <row r="481" spans="1:27" x14ac:dyDescent="0.2">
      <c r="A481"/>
      <c r="B481" s="19"/>
      <c r="C481" s="19"/>
      <c r="D481" s="19"/>
      <c r="E481" s="19"/>
      <c r="F481" s="19"/>
      <c r="G481" s="19"/>
      <c r="H481" s="19"/>
      <c r="I481" s="19"/>
      <c r="J481" s="19"/>
      <c r="K481" s="19"/>
      <c r="L481" s="19"/>
      <c r="M481" s="19"/>
      <c r="N481" s="19"/>
      <c r="O481" s="19"/>
      <c r="P481"/>
      <c r="Q481"/>
      <c r="R481"/>
      <c r="S481"/>
      <c r="T481"/>
      <c r="U481"/>
      <c r="V481"/>
      <c r="W481"/>
      <c r="X481"/>
      <c r="Y481"/>
      <c r="Z481"/>
      <c r="AA481"/>
    </row>
    <row r="482" spans="1:27" x14ac:dyDescent="0.2">
      <c r="A482"/>
      <c r="B482" s="19"/>
      <c r="C482" s="19"/>
      <c r="D482" s="19"/>
      <c r="E482" s="19"/>
      <c r="F482" s="19"/>
      <c r="G482" s="19"/>
      <c r="H482" s="19"/>
      <c r="I482" s="19"/>
      <c r="J482" s="19"/>
      <c r="K482" s="19"/>
      <c r="L482" s="19"/>
      <c r="M482" s="19"/>
      <c r="N482" s="19"/>
      <c r="O482" s="19"/>
      <c r="P482"/>
      <c r="Q482"/>
      <c r="R482"/>
      <c r="S482"/>
      <c r="T482"/>
      <c r="U482"/>
      <c r="V482"/>
      <c r="W482"/>
      <c r="X482"/>
      <c r="Y482"/>
      <c r="Z482"/>
      <c r="AA482"/>
    </row>
    <row r="483" spans="1:27" x14ac:dyDescent="0.2">
      <c r="A483"/>
      <c r="B483" s="19"/>
      <c r="C483" s="19"/>
      <c r="D483" s="19"/>
      <c r="E483" s="19"/>
      <c r="F483" s="19"/>
      <c r="G483" s="19"/>
      <c r="H483" s="19"/>
      <c r="I483" s="19"/>
      <c r="J483" s="19"/>
      <c r="K483" s="19"/>
      <c r="L483" s="19"/>
      <c r="M483" s="19"/>
      <c r="N483" s="19"/>
      <c r="O483" s="19"/>
      <c r="P483"/>
      <c r="Q483"/>
      <c r="R483"/>
      <c r="S483"/>
      <c r="T483"/>
      <c r="U483"/>
      <c r="V483"/>
      <c r="W483"/>
      <c r="X483"/>
      <c r="Y483"/>
      <c r="Z483"/>
      <c r="AA483"/>
    </row>
    <row r="484" spans="1:27" x14ac:dyDescent="0.2">
      <c r="A484"/>
      <c r="B484" s="19"/>
      <c r="C484" s="19"/>
      <c r="D484" s="19"/>
      <c r="E484" s="19"/>
      <c r="F484" s="19"/>
      <c r="G484" s="19"/>
      <c r="H484" s="19"/>
      <c r="I484" s="19"/>
      <c r="J484" s="19"/>
      <c r="K484" s="19"/>
      <c r="L484" s="19"/>
      <c r="M484" s="19"/>
      <c r="N484" s="19"/>
      <c r="O484" s="19"/>
      <c r="P484"/>
      <c r="Q484"/>
      <c r="R484"/>
      <c r="S484"/>
      <c r="T484"/>
      <c r="U484"/>
      <c r="V484"/>
      <c r="W484"/>
      <c r="X484"/>
      <c r="Y484"/>
      <c r="Z484"/>
      <c r="AA484"/>
    </row>
    <row r="485" spans="1:27" x14ac:dyDescent="0.2">
      <c r="A485"/>
      <c r="B485" s="19"/>
      <c r="C485" s="19"/>
      <c r="D485" s="19"/>
      <c r="E485" s="19"/>
      <c r="F485" s="19"/>
      <c r="G485" s="19"/>
      <c r="H485" s="19"/>
      <c r="I485" s="19"/>
      <c r="J485" s="19"/>
      <c r="K485" s="19"/>
      <c r="L485" s="19"/>
      <c r="M485" s="19"/>
      <c r="N485" s="19"/>
      <c r="O485" s="19"/>
      <c r="P485"/>
      <c r="Q485"/>
      <c r="R485"/>
      <c r="S485"/>
      <c r="T485"/>
      <c r="U485"/>
      <c r="V485"/>
      <c r="W485"/>
      <c r="X485"/>
      <c r="Y485"/>
      <c r="Z485"/>
      <c r="AA485"/>
    </row>
    <row r="486" spans="1:27" x14ac:dyDescent="0.2">
      <c r="A486"/>
      <c r="B486" s="19"/>
      <c r="C486" s="19"/>
      <c r="D486" s="19"/>
      <c r="E486" s="19"/>
      <c r="F486" s="19"/>
      <c r="G486" s="19"/>
      <c r="H486" s="19"/>
      <c r="I486" s="19"/>
      <c r="J486" s="19"/>
      <c r="K486" s="19"/>
      <c r="L486" s="19"/>
      <c r="M486" s="19"/>
      <c r="N486" s="19"/>
      <c r="O486" s="19"/>
      <c r="P486"/>
      <c r="Q486"/>
      <c r="R486"/>
      <c r="S486"/>
      <c r="T486"/>
      <c r="U486"/>
      <c r="V486"/>
      <c r="W486"/>
      <c r="X486"/>
      <c r="Y486"/>
      <c r="Z486"/>
      <c r="AA486"/>
    </row>
    <row r="487" spans="1:27" x14ac:dyDescent="0.2">
      <c r="A487"/>
      <c r="B487" s="19"/>
      <c r="C487" s="19"/>
      <c r="D487" s="19"/>
      <c r="E487" s="19"/>
      <c r="F487" s="19"/>
      <c r="G487" s="19"/>
      <c r="H487" s="19"/>
      <c r="I487" s="19"/>
      <c r="J487" s="19"/>
      <c r="K487" s="19"/>
      <c r="L487" s="19"/>
      <c r="M487" s="19"/>
      <c r="N487" s="19"/>
      <c r="O487" s="19"/>
      <c r="P487"/>
      <c r="Q487"/>
      <c r="R487"/>
      <c r="S487"/>
      <c r="T487"/>
      <c r="U487"/>
      <c r="V487"/>
      <c r="W487"/>
      <c r="X487"/>
      <c r="Y487"/>
      <c r="Z487"/>
      <c r="AA487"/>
    </row>
    <row r="488" spans="1:27" x14ac:dyDescent="0.2">
      <c r="A488"/>
      <c r="B488" s="19"/>
      <c r="C488" s="19"/>
      <c r="D488" s="19"/>
      <c r="E488" s="19"/>
      <c r="F488" s="19"/>
      <c r="G488" s="19"/>
      <c r="H488" s="19"/>
      <c r="I488" s="19"/>
      <c r="J488" s="19"/>
      <c r="K488" s="19"/>
      <c r="L488" s="19"/>
      <c r="M488" s="19"/>
      <c r="N488" s="19"/>
      <c r="O488" s="19"/>
      <c r="P488"/>
      <c r="Q488"/>
      <c r="R488"/>
      <c r="S488"/>
      <c r="T488"/>
      <c r="U488"/>
      <c r="V488"/>
      <c r="W488"/>
      <c r="X488"/>
      <c r="Y488"/>
      <c r="Z488"/>
      <c r="AA488"/>
    </row>
    <row r="489" spans="1:27" x14ac:dyDescent="0.2">
      <c r="A489"/>
      <c r="B489" s="19"/>
      <c r="C489" s="19"/>
      <c r="D489" s="19"/>
      <c r="E489" s="19"/>
      <c r="F489" s="19"/>
      <c r="G489" s="19"/>
      <c r="H489" s="19"/>
      <c r="I489" s="19"/>
      <c r="J489" s="19"/>
      <c r="K489" s="19"/>
      <c r="L489" s="19"/>
      <c r="M489" s="19"/>
      <c r="N489" s="19"/>
      <c r="O489" s="19"/>
      <c r="P489"/>
      <c r="Q489"/>
      <c r="R489"/>
      <c r="S489"/>
      <c r="T489"/>
      <c r="U489"/>
      <c r="V489"/>
      <c r="W489"/>
      <c r="X489"/>
      <c r="Y489"/>
      <c r="Z489"/>
      <c r="AA489"/>
    </row>
    <row r="490" spans="1:27" x14ac:dyDescent="0.2">
      <c r="A490"/>
      <c r="B490" s="19"/>
      <c r="C490" s="19"/>
      <c r="D490" s="19"/>
      <c r="E490" s="19"/>
      <c r="F490" s="19"/>
      <c r="G490" s="19"/>
      <c r="H490" s="19"/>
      <c r="I490" s="19"/>
      <c r="J490" s="19"/>
      <c r="K490" s="19"/>
      <c r="L490" s="19"/>
      <c r="M490" s="19"/>
      <c r="N490" s="19"/>
      <c r="O490" s="19"/>
      <c r="P490"/>
      <c r="Q490"/>
      <c r="R490"/>
      <c r="S490"/>
      <c r="T490"/>
      <c r="U490"/>
      <c r="V490"/>
      <c r="W490"/>
      <c r="X490"/>
      <c r="Y490"/>
      <c r="Z490"/>
      <c r="AA490"/>
    </row>
    <row r="491" spans="1:27" x14ac:dyDescent="0.2">
      <c r="A491"/>
      <c r="B491" s="19"/>
      <c r="C491" s="19"/>
      <c r="D491" s="19"/>
      <c r="E491" s="19"/>
      <c r="F491" s="19"/>
      <c r="G491" s="19"/>
      <c r="H491" s="19"/>
      <c r="I491" s="19"/>
      <c r="J491" s="19"/>
      <c r="K491" s="19"/>
      <c r="L491" s="19"/>
      <c r="M491" s="19"/>
      <c r="N491" s="19"/>
      <c r="O491" s="19"/>
      <c r="P491"/>
      <c r="Q491"/>
      <c r="R491"/>
      <c r="S491"/>
      <c r="T491"/>
      <c r="U491"/>
      <c r="V491"/>
      <c r="W491"/>
      <c r="X491"/>
      <c r="Y491"/>
      <c r="Z491"/>
      <c r="AA491"/>
    </row>
    <row r="492" spans="1:27" x14ac:dyDescent="0.2">
      <c r="A492"/>
      <c r="B492" s="19"/>
      <c r="C492" s="19"/>
      <c r="D492" s="19"/>
      <c r="E492" s="19"/>
      <c r="F492" s="19"/>
      <c r="G492" s="19"/>
      <c r="H492" s="19"/>
      <c r="I492" s="19"/>
      <c r="J492" s="19"/>
      <c r="K492" s="19"/>
      <c r="L492" s="19"/>
      <c r="M492" s="19"/>
      <c r="N492" s="19"/>
      <c r="O492" s="19"/>
      <c r="P492"/>
      <c r="Q492"/>
      <c r="R492"/>
      <c r="S492"/>
      <c r="T492"/>
      <c r="U492"/>
      <c r="V492"/>
      <c r="W492"/>
      <c r="X492"/>
      <c r="Y492"/>
      <c r="Z492"/>
      <c r="AA492"/>
    </row>
    <row r="493" spans="1:27" x14ac:dyDescent="0.2">
      <c r="A493"/>
      <c r="B493" s="19"/>
      <c r="C493" s="19"/>
      <c r="D493" s="19"/>
      <c r="E493" s="19"/>
      <c r="F493" s="19"/>
      <c r="G493" s="19"/>
      <c r="H493" s="19"/>
      <c r="I493" s="19"/>
      <c r="J493" s="19"/>
      <c r="K493" s="19"/>
      <c r="L493" s="19"/>
      <c r="M493" s="19"/>
      <c r="N493" s="19"/>
      <c r="O493" s="19"/>
      <c r="P493"/>
      <c r="Q493"/>
      <c r="R493"/>
      <c r="S493"/>
      <c r="T493"/>
      <c r="U493"/>
      <c r="V493"/>
      <c r="W493"/>
      <c r="X493"/>
      <c r="Y493"/>
      <c r="Z493"/>
      <c r="AA493"/>
    </row>
    <row r="494" spans="1:27" x14ac:dyDescent="0.2">
      <c r="A494"/>
      <c r="B494" s="19"/>
      <c r="C494" s="19"/>
      <c r="D494" s="19"/>
      <c r="E494" s="19"/>
      <c r="F494" s="19"/>
      <c r="G494" s="19"/>
      <c r="H494" s="19"/>
      <c r="I494" s="19"/>
      <c r="J494" s="19"/>
      <c r="K494" s="19"/>
      <c r="L494" s="19"/>
      <c r="M494" s="19"/>
      <c r="N494" s="19"/>
      <c r="O494" s="19"/>
      <c r="P494"/>
      <c r="Q494"/>
      <c r="R494"/>
      <c r="S494"/>
      <c r="T494"/>
      <c r="U494"/>
      <c r="V494"/>
      <c r="W494"/>
      <c r="X494"/>
      <c r="Y494"/>
      <c r="Z494"/>
      <c r="AA494"/>
    </row>
    <row r="495" spans="1:27" x14ac:dyDescent="0.2">
      <c r="A495"/>
      <c r="B495" s="19"/>
      <c r="C495" s="19"/>
      <c r="D495" s="19"/>
      <c r="E495" s="19"/>
      <c r="F495" s="19"/>
      <c r="G495" s="19"/>
      <c r="H495" s="19"/>
      <c r="I495" s="19"/>
      <c r="J495" s="19"/>
      <c r="K495" s="19"/>
      <c r="L495" s="19"/>
      <c r="M495" s="19"/>
      <c r="N495" s="19"/>
      <c r="O495" s="19"/>
      <c r="P495"/>
      <c r="Q495"/>
      <c r="R495"/>
      <c r="S495"/>
      <c r="T495"/>
      <c r="U495"/>
      <c r="V495"/>
      <c r="W495"/>
      <c r="X495"/>
      <c r="Y495"/>
      <c r="Z495"/>
      <c r="AA495"/>
    </row>
    <row r="496" spans="1:27" x14ac:dyDescent="0.2">
      <c r="A496"/>
      <c r="B496" s="19"/>
      <c r="C496" s="19"/>
      <c r="D496" s="19"/>
      <c r="E496" s="19"/>
      <c r="F496" s="19"/>
      <c r="G496" s="19"/>
      <c r="H496" s="19"/>
      <c r="I496" s="19"/>
      <c r="J496" s="19"/>
      <c r="K496" s="19"/>
      <c r="L496" s="19"/>
      <c r="M496" s="19"/>
      <c r="N496" s="19"/>
      <c r="O496" s="19"/>
      <c r="P496"/>
      <c r="Q496"/>
      <c r="R496"/>
      <c r="S496"/>
      <c r="T496"/>
      <c r="U496"/>
      <c r="V496"/>
      <c r="W496"/>
      <c r="X496"/>
      <c r="Y496"/>
      <c r="Z496"/>
      <c r="AA496"/>
    </row>
    <row r="497" spans="1:27" x14ac:dyDescent="0.2">
      <c r="A497"/>
      <c r="B497" s="19"/>
      <c r="C497" s="19"/>
      <c r="D497" s="19"/>
      <c r="E497" s="19"/>
      <c r="F497" s="19"/>
      <c r="G497" s="19"/>
      <c r="H497" s="19"/>
      <c r="I497" s="19"/>
      <c r="J497" s="19"/>
      <c r="K497" s="19"/>
      <c r="L497" s="19"/>
      <c r="M497" s="19"/>
      <c r="N497" s="19"/>
      <c r="O497" s="19"/>
      <c r="P497"/>
      <c r="Q497"/>
      <c r="R497"/>
      <c r="S497"/>
      <c r="T497"/>
      <c r="U497"/>
      <c r="V497"/>
      <c r="W497"/>
      <c r="X497"/>
      <c r="Y497"/>
      <c r="Z497"/>
      <c r="AA497"/>
    </row>
    <row r="498" spans="1:27" x14ac:dyDescent="0.2">
      <c r="A498"/>
      <c r="B498" s="19"/>
      <c r="C498" s="19"/>
      <c r="D498" s="19"/>
      <c r="E498" s="19"/>
      <c r="F498" s="19"/>
      <c r="G498" s="19"/>
      <c r="H498" s="19"/>
      <c r="I498" s="19"/>
      <c r="J498" s="19"/>
      <c r="K498" s="19"/>
      <c r="L498" s="19"/>
      <c r="M498" s="19"/>
      <c r="N498" s="19"/>
      <c r="O498" s="19"/>
      <c r="P498"/>
      <c r="Q498"/>
      <c r="R498"/>
      <c r="S498"/>
      <c r="T498"/>
      <c r="U498"/>
      <c r="V498"/>
      <c r="W498"/>
      <c r="X498"/>
      <c r="Y498"/>
      <c r="Z498"/>
      <c r="AA498"/>
    </row>
    <row r="499" spans="1:27" x14ac:dyDescent="0.2">
      <c r="A499"/>
      <c r="B499" s="19"/>
      <c r="C499" s="19"/>
      <c r="D499" s="19"/>
      <c r="E499" s="19"/>
      <c r="F499" s="19"/>
      <c r="G499" s="19"/>
      <c r="H499" s="19"/>
      <c r="I499" s="19"/>
      <c r="J499" s="19"/>
      <c r="K499" s="19"/>
      <c r="L499" s="19"/>
      <c r="M499" s="19"/>
      <c r="N499" s="19"/>
      <c r="O499" s="19"/>
      <c r="P499"/>
      <c r="Q499"/>
      <c r="R499"/>
      <c r="S499"/>
      <c r="T499"/>
      <c r="U499"/>
      <c r="V499"/>
      <c r="W499"/>
      <c r="X499"/>
      <c r="Y499"/>
      <c r="Z499"/>
      <c r="AA499"/>
    </row>
  </sheetData>
  <mergeCells count="16">
    <mergeCell ref="D9:M9"/>
    <mergeCell ref="D10:M10"/>
    <mergeCell ref="D11:M11"/>
    <mergeCell ref="D12:M12"/>
    <mergeCell ref="D14:M14"/>
    <mergeCell ref="D13:M13"/>
    <mergeCell ref="C19:M19"/>
    <mergeCell ref="A1:N1"/>
    <mergeCell ref="A2:N2"/>
    <mergeCell ref="D4:M4"/>
    <mergeCell ref="D5:M5"/>
    <mergeCell ref="D6:M6"/>
    <mergeCell ref="D16:M16"/>
    <mergeCell ref="D15:M15"/>
    <mergeCell ref="B12:B16"/>
    <mergeCell ref="B9:B11"/>
  </mergeCells>
  <pageMargins left="0.25" right="0.25" top="0.5" bottom="0.5" header="0.3" footer="0.3"/>
  <pageSetup orientation="landscape" horizontalDpi="1200" verticalDpi="1200" r:id="rId1"/>
  <headerFooter>
    <oddFooter>&amp;CPage &amp;P&amp;R&amp;F</oddFooter>
  </headerFooter>
  <rowBreaks count="1" manualBreakCount="1">
    <brk id="25" max="1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Y358"/>
  <sheetViews>
    <sheetView showGridLines="0" tabSelected="1" topLeftCell="A19" zoomScale="90" zoomScaleNormal="90" workbookViewId="0">
      <selection activeCell="E23" sqref="E23"/>
    </sheetView>
  </sheetViews>
  <sheetFormatPr defaultRowHeight="12.75" x14ac:dyDescent="0.2"/>
  <cols>
    <col min="1" max="1" width="3.140625" style="5" customWidth="1"/>
    <col min="2" max="2" width="2" style="1" customWidth="1"/>
    <col min="3" max="3" width="19.85546875" customWidth="1"/>
    <col min="4" max="4" width="56.85546875" customWidth="1"/>
    <col min="5" max="5" width="16.140625" customWidth="1"/>
    <col min="6" max="6" width="11.5703125" customWidth="1"/>
    <col min="7" max="7" width="12.42578125" customWidth="1"/>
    <col min="8" max="8" width="13.5703125" customWidth="1"/>
    <col min="9" max="9" width="12.7109375" style="5" customWidth="1"/>
    <col min="10" max="10" width="14.42578125" customWidth="1"/>
    <col min="11" max="11" width="9.28515625" customWidth="1"/>
    <col min="12" max="12" width="14.7109375" customWidth="1"/>
    <col min="13" max="14" width="13" customWidth="1"/>
    <col min="15" max="15" width="46.7109375" bestFit="1" customWidth="1"/>
    <col min="16" max="16" width="2.140625" style="5" customWidth="1"/>
    <col min="17" max="24" width="9.140625" style="5"/>
  </cols>
  <sheetData>
    <row r="1" spans="1:24" ht="20.25" x14ac:dyDescent="0.3">
      <c r="B1" s="239" t="s">
        <v>19</v>
      </c>
      <c r="C1" s="239"/>
      <c r="D1" s="239"/>
      <c r="E1" s="239"/>
      <c r="F1" s="239"/>
      <c r="G1" s="239"/>
      <c r="H1" s="239"/>
      <c r="I1" s="239"/>
      <c r="J1" s="239"/>
      <c r="K1" s="239"/>
      <c r="L1" s="239"/>
      <c r="M1" s="239"/>
      <c r="N1" s="239"/>
      <c r="O1" s="239"/>
      <c r="P1" s="239"/>
    </row>
    <row r="2" spans="1:24" ht="20.25" x14ac:dyDescent="0.3">
      <c r="B2" s="239" t="s">
        <v>20</v>
      </c>
      <c r="C2" s="239"/>
      <c r="D2" s="239"/>
      <c r="E2" s="239"/>
      <c r="F2" s="239"/>
      <c r="G2" s="239"/>
      <c r="H2" s="239"/>
      <c r="I2" s="239"/>
      <c r="J2" s="239"/>
      <c r="K2" s="239"/>
      <c r="L2" s="239"/>
      <c r="M2" s="239"/>
      <c r="N2" s="239"/>
      <c r="O2" s="239"/>
      <c r="P2" s="239"/>
    </row>
    <row r="3" spans="1:24" ht="5.25" customHeight="1" x14ac:dyDescent="0.2">
      <c r="B3" s="4"/>
      <c r="C3" s="5"/>
      <c r="D3" s="5"/>
      <c r="E3" s="5"/>
      <c r="F3" s="5"/>
      <c r="G3" s="5"/>
      <c r="H3" s="5"/>
      <c r="J3" s="5"/>
      <c r="K3" s="5"/>
      <c r="L3" s="5"/>
      <c r="M3" s="5"/>
      <c r="N3" s="5"/>
      <c r="O3" s="5"/>
    </row>
    <row r="4" spans="1:24" s="5" customFormat="1" ht="13.5" thickBot="1" x14ac:dyDescent="0.25">
      <c r="B4" s="17" t="s">
        <v>21</v>
      </c>
      <c r="C4" s="17"/>
      <c r="D4" s="155" t="s">
        <v>457</v>
      </c>
      <c r="E4" s="23"/>
    </row>
    <row r="5" spans="1:24" ht="13.5" thickBot="1" x14ac:dyDescent="0.25">
      <c r="B5" s="17" t="s">
        <v>22</v>
      </c>
      <c r="C5" s="17"/>
      <c r="D5" s="212">
        <v>1</v>
      </c>
      <c r="E5" s="38" t="s">
        <v>99</v>
      </c>
      <c r="F5" s="10" t="s">
        <v>14</v>
      </c>
      <c r="G5" s="270" t="s">
        <v>223</v>
      </c>
      <c r="H5" s="271"/>
      <c r="I5" s="271"/>
      <c r="J5" s="271"/>
      <c r="K5" s="37" t="s">
        <v>133</v>
      </c>
      <c r="L5" s="35" t="s">
        <v>224</v>
      </c>
      <c r="M5" s="36"/>
      <c r="N5" s="5" t="s">
        <v>173</v>
      </c>
      <c r="O5" s="5"/>
    </row>
    <row r="6" spans="1:24" s="5" customFormat="1" ht="27.75" customHeight="1" x14ac:dyDescent="0.2">
      <c r="B6" s="211" t="s">
        <v>23</v>
      </c>
      <c r="C6" s="3"/>
      <c r="D6" s="272" t="s">
        <v>517</v>
      </c>
      <c r="E6" s="273"/>
      <c r="F6" s="273"/>
      <c r="G6" s="273"/>
      <c r="H6" s="273"/>
      <c r="I6" s="273"/>
      <c r="J6" s="273"/>
      <c r="K6" s="273"/>
      <c r="L6" s="273"/>
      <c r="M6" s="274"/>
      <c r="N6" s="24"/>
      <c r="O6" s="24"/>
    </row>
    <row r="7" spans="1:24" ht="13.5" thickBot="1" x14ac:dyDescent="0.25">
      <c r="B7" s="4"/>
      <c r="C7" s="5"/>
      <c r="D7" s="5"/>
      <c r="E7" s="5"/>
      <c r="F7" s="5"/>
      <c r="G7" s="5"/>
      <c r="H7" s="5"/>
      <c r="J7" s="5"/>
      <c r="K7" s="5"/>
      <c r="L7" s="5"/>
      <c r="M7" s="5"/>
      <c r="N7" s="5"/>
      <c r="O7" s="5"/>
    </row>
    <row r="8" spans="1:24" s="2" customFormat="1" ht="13.5" thickBot="1" x14ac:dyDescent="0.25">
      <c r="A8" s="6"/>
      <c r="B8" s="266" t="s">
        <v>31</v>
      </c>
      <c r="C8" s="267"/>
      <c r="D8" s="267"/>
      <c r="E8" s="267"/>
      <c r="F8" s="267"/>
      <c r="G8" s="267"/>
      <c r="H8" s="267"/>
      <c r="I8" s="267"/>
      <c r="J8" s="267"/>
      <c r="K8" s="267"/>
      <c r="L8" s="267"/>
      <c r="M8" s="267"/>
      <c r="N8" s="267"/>
      <c r="O8" s="267"/>
      <c r="P8" s="267"/>
      <c r="Q8" s="268"/>
      <c r="R8" s="6"/>
      <c r="S8" s="6"/>
      <c r="T8" s="6"/>
      <c r="U8" s="6"/>
      <c r="V8" s="6"/>
      <c r="W8" s="6"/>
      <c r="X8" s="6"/>
    </row>
    <row r="9" spans="1:24" x14ac:dyDescent="0.2">
      <c r="B9" s="4"/>
      <c r="C9" s="5"/>
      <c r="D9" s="5"/>
      <c r="E9" s="5"/>
      <c r="F9" s="5"/>
      <c r="G9" s="5"/>
      <c r="H9" s="5"/>
      <c r="J9" s="5"/>
      <c r="K9" s="5"/>
      <c r="L9" s="5"/>
      <c r="M9" s="5"/>
      <c r="N9" s="5"/>
      <c r="O9" s="5"/>
    </row>
    <row r="10" spans="1:24" x14ac:dyDescent="0.2">
      <c r="B10" s="275" t="s">
        <v>24</v>
      </c>
      <c r="C10" s="275"/>
      <c r="D10" s="277" t="s">
        <v>174</v>
      </c>
      <c r="E10" s="278"/>
      <c r="F10" s="5"/>
      <c r="G10" s="5"/>
      <c r="H10" s="5"/>
      <c r="J10" s="5"/>
      <c r="K10" s="5"/>
      <c r="L10" s="5"/>
      <c r="M10" s="5"/>
      <c r="N10" s="5"/>
      <c r="O10" s="5"/>
    </row>
    <row r="11" spans="1:24" x14ac:dyDescent="0.2">
      <c r="B11" s="279" t="s">
        <v>87</v>
      </c>
      <c r="C11" s="280"/>
      <c r="D11" s="281" t="s">
        <v>175</v>
      </c>
      <c r="E11" s="278"/>
      <c r="F11" s="5"/>
      <c r="G11" s="5"/>
      <c r="H11" s="5"/>
      <c r="J11" s="5"/>
      <c r="K11" s="5"/>
      <c r="L11" s="5"/>
      <c r="M11" s="5"/>
      <c r="N11" s="5"/>
      <c r="O11" s="5"/>
    </row>
    <row r="12" spans="1:24" x14ac:dyDescent="0.2">
      <c r="B12" s="275" t="s">
        <v>25</v>
      </c>
      <c r="C12" s="275"/>
      <c r="D12" s="282">
        <v>2008</v>
      </c>
      <c r="E12" s="282"/>
      <c r="F12" s="5"/>
      <c r="G12" s="5"/>
      <c r="H12" s="5"/>
      <c r="J12" s="5"/>
      <c r="K12" s="5"/>
      <c r="L12" s="5"/>
      <c r="M12" s="5"/>
      <c r="N12" s="5"/>
      <c r="O12" s="5"/>
    </row>
    <row r="13" spans="1:24" x14ac:dyDescent="0.2">
      <c r="B13" s="275" t="s">
        <v>26</v>
      </c>
      <c r="C13" s="275"/>
      <c r="D13" s="282" t="s">
        <v>93</v>
      </c>
      <c r="E13" s="282"/>
      <c r="F13" s="5"/>
      <c r="G13" s="5"/>
      <c r="H13" s="5"/>
      <c r="J13" s="5"/>
      <c r="K13" s="5"/>
      <c r="L13" s="5"/>
      <c r="M13" s="5"/>
      <c r="N13" s="5"/>
      <c r="O13" s="5"/>
    </row>
    <row r="14" spans="1:24" x14ac:dyDescent="0.2">
      <c r="B14" s="275" t="s">
        <v>27</v>
      </c>
      <c r="C14" s="275"/>
      <c r="D14" s="282" t="s">
        <v>52</v>
      </c>
      <c r="E14" s="282"/>
      <c r="F14" s="5"/>
      <c r="G14" s="5"/>
      <c r="H14" s="5"/>
      <c r="J14" s="5"/>
      <c r="K14" s="5"/>
      <c r="L14" s="5"/>
      <c r="M14" s="5"/>
      <c r="N14" s="5"/>
      <c r="O14" s="5"/>
    </row>
    <row r="15" spans="1:24" x14ac:dyDescent="0.2">
      <c r="B15" s="275" t="s">
        <v>28</v>
      </c>
      <c r="C15" s="275"/>
      <c r="D15" s="282" t="s">
        <v>144</v>
      </c>
      <c r="E15" s="282"/>
      <c r="F15" s="5"/>
      <c r="G15" s="5"/>
      <c r="H15" s="5"/>
      <c r="J15" s="5"/>
      <c r="K15" s="5"/>
      <c r="L15" s="5"/>
      <c r="M15" s="5"/>
      <c r="N15" s="5"/>
      <c r="O15" s="5"/>
    </row>
    <row r="16" spans="1:24" x14ac:dyDescent="0.2">
      <c r="B16" s="275" t="s">
        <v>29</v>
      </c>
      <c r="C16" s="275"/>
      <c r="D16" s="282" t="s">
        <v>56</v>
      </c>
      <c r="E16" s="282"/>
      <c r="F16" s="5"/>
      <c r="G16" s="5"/>
      <c r="H16" s="5"/>
      <c r="J16" s="5"/>
      <c r="K16" s="5"/>
      <c r="L16" s="5"/>
      <c r="M16" s="5"/>
      <c r="N16" s="5"/>
      <c r="O16" s="5"/>
    </row>
    <row r="17" spans="1:25" ht="18" customHeight="1" x14ac:dyDescent="0.2">
      <c r="B17" s="283" t="s">
        <v>30</v>
      </c>
      <c r="C17" s="284"/>
      <c r="D17" s="285"/>
      <c r="E17" s="285"/>
      <c r="F17" s="5"/>
      <c r="G17" s="5"/>
      <c r="H17" s="5"/>
      <c r="J17" s="5"/>
      <c r="K17" s="5"/>
      <c r="L17" s="5"/>
      <c r="M17" s="5"/>
      <c r="N17" s="5"/>
      <c r="O17" s="5"/>
    </row>
    <row r="18" spans="1:25" x14ac:dyDescent="0.2">
      <c r="B18" s="4"/>
      <c r="C18" s="5"/>
      <c r="D18" s="5"/>
      <c r="E18" s="5"/>
      <c r="F18" s="5"/>
      <c r="G18" s="5"/>
      <c r="H18" s="5"/>
      <c r="J18" s="5"/>
      <c r="K18" s="5"/>
      <c r="L18" s="5"/>
      <c r="M18" s="5"/>
      <c r="N18" s="5"/>
      <c r="O18" s="5"/>
    </row>
    <row r="19" spans="1:25" ht="13.5" thickBot="1" x14ac:dyDescent="0.25">
      <c r="B19" s="4"/>
      <c r="C19" s="5"/>
      <c r="D19" s="5"/>
      <c r="E19" s="5"/>
      <c r="F19" s="5"/>
      <c r="G19" s="5"/>
      <c r="H19" s="5"/>
      <c r="J19" s="5"/>
      <c r="K19" s="5"/>
      <c r="L19" s="5"/>
      <c r="M19" s="5"/>
      <c r="N19" s="5"/>
      <c r="O19" s="5"/>
    </row>
    <row r="20" spans="1:25" s="2" customFormat="1" ht="13.5" thickBot="1" x14ac:dyDescent="0.25">
      <c r="A20" s="6"/>
      <c r="B20" s="266" t="s">
        <v>32</v>
      </c>
      <c r="C20" s="267"/>
      <c r="D20" s="267"/>
      <c r="E20" s="267"/>
      <c r="F20" s="267"/>
      <c r="G20" s="267"/>
      <c r="H20" s="267"/>
      <c r="I20" s="267"/>
      <c r="J20" s="267"/>
      <c r="K20" s="267"/>
      <c r="L20" s="267"/>
      <c r="M20" s="267"/>
      <c r="N20" s="267"/>
      <c r="O20" s="267"/>
      <c r="P20" s="267"/>
      <c r="Q20" s="268"/>
      <c r="R20" s="6"/>
      <c r="S20" s="6"/>
      <c r="T20" s="6"/>
      <c r="U20" s="6"/>
      <c r="V20" s="6"/>
      <c r="W20" s="6"/>
      <c r="X20" s="6"/>
    </row>
    <row r="21" spans="1:25" x14ac:dyDescent="0.2">
      <c r="B21" s="4"/>
      <c r="C21" s="5"/>
      <c r="D21" s="5"/>
      <c r="E21" s="5"/>
      <c r="F21" s="5"/>
      <c r="G21" s="54" t="s">
        <v>176</v>
      </c>
      <c r="H21" s="5"/>
      <c r="J21" s="5"/>
      <c r="K21" s="5"/>
      <c r="L21" s="5"/>
      <c r="M21" s="5"/>
      <c r="N21" s="5"/>
      <c r="O21" s="5"/>
    </row>
    <row r="22" spans="1:25" x14ac:dyDescent="0.2">
      <c r="B22" s="4"/>
      <c r="C22" s="3" t="s">
        <v>35</v>
      </c>
      <c r="D22" s="3" t="s">
        <v>36</v>
      </c>
      <c r="E22" s="3" t="s">
        <v>37</v>
      </c>
      <c r="F22" s="3" t="s">
        <v>481</v>
      </c>
      <c r="G22" s="3" t="s">
        <v>482</v>
      </c>
      <c r="H22" s="3" t="s">
        <v>44</v>
      </c>
      <c r="I22" s="17" t="s">
        <v>10</v>
      </c>
      <c r="J22" s="276" t="s">
        <v>12</v>
      </c>
      <c r="K22" s="276"/>
      <c r="L22" s="276"/>
      <c r="M22" s="276"/>
      <c r="N22" s="276"/>
      <c r="O22" s="276"/>
      <c r="P22" s="276"/>
      <c r="Q22" s="276"/>
    </row>
    <row r="23" spans="1:25" s="20" customFormat="1" x14ac:dyDescent="0.2">
      <c r="A23" s="5"/>
      <c r="B23" s="4"/>
      <c r="C23" s="55" t="s">
        <v>225</v>
      </c>
      <c r="D23" s="21"/>
      <c r="E23" s="187">
        <f>'Biomass Yield'!C6</f>
        <v>3569</v>
      </c>
      <c r="F23" s="55"/>
      <c r="G23" s="21"/>
      <c r="H23" s="55" t="s">
        <v>226</v>
      </c>
      <c r="I23" s="225">
        <v>17</v>
      </c>
      <c r="J23" s="255" t="s">
        <v>227</v>
      </c>
      <c r="K23" s="255"/>
      <c r="L23" s="255"/>
      <c r="M23" s="255"/>
      <c r="N23" s="255"/>
      <c r="O23" s="255"/>
      <c r="P23" s="255"/>
      <c r="Q23" s="255"/>
      <c r="R23" s="5"/>
      <c r="S23" s="5"/>
      <c r="T23" s="5"/>
      <c r="U23" s="5"/>
      <c r="V23" s="5"/>
      <c r="W23" s="5"/>
      <c r="X23" s="5"/>
    </row>
    <row r="24" spans="1:25" s="20" customFormat="1" x14ac:dyDescent="0.2">
      <c r="A24" s="5"/>
      <c r="B24" s="4"/>
      <c r="C24" s="55" t="s">
        <v>450</v>
      </c>
      <c r="D24" s="21"/>
      <c r="E24" s="187">
        <v>30</v>
      </c>
      <c r="F24" s="55"/>
      <c r="G24" s="21"/>
      <c r="H24" s="55" t="s">
        <v>451</v>
      </c>
      <c r="I24" s="225"/>
      <c r="J24" s="255" t="s">
        <v>452</v>
      </c>
      <c r="K24" s="255"/>
      <c r="L24" s="255"/>
      <c r="M24" s="255"/>
      <c r="N24" s="255"/>
      <c r="O24" s="255"/>
      <c r="P24" s="255"/>
      <c r="Q24" s="255"/>
      <c r="R24" s="5"/>
      <c r="S24" s="5"/>
      <c r="T24" s="5"/>
      <c r="U24" s="5"/>
      <c r="V24" s="5"/>
      <c r="W24" s="5"/>
      <c r="X24" s="5"/>
    </row>
    <row r="25" spans="1:25" s="20" customFormat="1" x14ac:dyDescent="0.2">
      <c r="A25" s="5"/>
      <c r="B25" s="4"/>
      <c r="C25" s="55" t="s">
        <v>228</v>
      </c>
      <c r="D25" s="21" t="s">
        <v>453</v>
      </c>
      <c r="E25" s="187">
        <f>E23*E24</f>
        <v>107070</v>
      </c>
      <c r="F25" s="55"/>
      <c r="G25" s="21"/>
      <c r="H25" s="55" t="s">
        <v>229</v>
      </c>
      <c r="I25" s="225"/>
      <c r="J25" s="255" t="s">
        <v>230</v>
      </c>
      <c r="K25" s="255"/>
      <c r="L25" s="255"/>
      <c r="M25" s="255"/>
      <c r="N25" s="255"/>
      <c r="O25" s="255"/>
      <c r="P25" s="255"/>
      <c r="Q25" s="255"/>
      <c r="R25" s="5"/>
      <c r="S25" s="5"/>
      <c r="T25" s="5"/>
      <c r="U25" s="5"/>
      <c r="V25" s="5"/>
      <c r="W25" s="5"/>
      <c r="X25" s="5"/>
    </row>
    <row r="26" spans="1:25" s="20" customFormat="1" x14ac:dyDescent="0.2">
      <c r="A26" s="5"/>
      <c r="B26" s="4"/>
      <c r="C26" s="55" t="s">
        <v>231</v>
      </c>
      <c r="D26" s="21"/>
      <c r="E26" s="188">
        <f>DieselUse!C32</f>
        <v>21.664149923734865</v>
      </c>
      <c r="F26" s="55"/>
      <c r="G26" s="21"/>
      <c r="H26" s="55" t="s">
        <v>232</v>
      </c>
      <c r="I26" s="225" t="s">
        <v>233</v>
      </c>
      <c r="J26" s="255" t="s">
        <v>234</v>
      </c>
      <c r="K26" s="255"/>
      <c r="L26" s="255"/>
      <c r="M26" s="255"/>
      <c r="N26" s="255"/>
      <c r="O26" s="255"/>
      <c r="P26" s="255"/>
      <c r="Q26" s="255"/>
      <c r="R26" s="5"/>
      <c r="S26" s="5"/>
      <c r="T26" s="5"/>
      <c r="U26" s="5"/>
      <c r="V26" s="5"/>
      <c r="W26" s="5"/>
      <c r="X26" s="5"/>
    </row>
    <row r="27" spans="1:25" s="20" customFormat="1" x14ac:dyDescent="0.2">
      <c r="A27" s="5"/>
      <c r="B27" s="4"/>
      <c r="C27" s="55" t="s">
        <v>235</v>
      </c>
      <c r="D27" s="21" t="s">
        <v>236</v>
      </c>
      <c r="E27" s="189">
        <f>E26/E25</f>
        <v>2.0233632132002301E-4</v>
      </c>
      <c r="F27" s="55"/>
      <c r="G27" s="21"/>
      <c r="H27" s="55" t="s">
        <v>237</v>
      </c>
      <c r="I27" s="225"/>
      <c r="J27" s="255" t="s">
        <v>238</v>
      </c>
      <c r="K27" s="255"/>
      <c r="L27" s="255"/>
      <c r="M27" s="255"/>
      <c r="N27" s="255"/>
      <c r="O27" s="255"/>
      <c r="P27" s="255"/>
      <c r="Q27" s="255"/>
      <c r="R27" s="5"/>
      <c r="S27" s="5"/>
      <c r="T27" s="5"/>
      <c r="U27" s="5"/>
      <c r="V27" s="5"/>
      <c r="W27" s="5"/>
      <c r="X27" s="5"/>
    </row>
    <row r="28" spans="1:25" s="20" customFormat="1" x14ac:dyDescent="0.2">
      <c r="A28" s="5"/>
      <c r="B28" s="4"/>
      <c r="C28" s="186" t="s">
        <v>454</v>
      </c>
      <c r="D28" s="21"/>
      <c r="E28" s="189">
        <f>Conversions!D5</f>
        <v>0.84799228896571988</v>
      </c>
      <c r="F28" s="55"/>
      <c r="G28" s="21"/>
      <c r="H28" s="55" t="s">
        <v>239</v>
      </c>
      <c r="I28" s="225">
        <v>15</v>
      </c>
      <c r="J28" s="255" t="s">
        <v>240</v>
      </c>
      <c r="K28" s="255"/>
      <c r="L28" s="255"/>
      <c r="M28" s="255"/>
      <c r="N28" s="255"/>
      <c r="O28" s="255"/>
      <c r="P28" s="255"/>
      <c r="Q28" s="255"/>
      <c r="R28" s="5"/>
      <c r="S28" s="5"/>
      <c r="T28" s="5"/>
      <c r="U28" s="5"/>
      <c r="V28" s="5"/>
      <c r="W28" s="5"/>
      <c r="X28" s="5"/>
    </row>
    <row r="29" spans="1:25" s="20" customFormat="1" x14ac:dyDescent="0.2">
      <c r="A29" s="5"/>
      <c r="B29" s="4"/>
      <c r="C29" s="55" t="s">
        <v>241</v>
      </c>
      <c r="D29" s="21" t="s">
        <v>455</v>
      </c>
      <c r="E29" s="189">
        <f>E28*E27</f>
        <v>1.7157964025706968E-4</v>
      </c>
      <c r="F29" s="55"/>
      <c r="G29" s="21"/>
      <c r="H29" s="55" t="s">
        <v>242</v>
      </c>
      <c r="I29" s="225"/>
      <c r="J29" s="255" t="s">
        <v>243</v>
      </c>
      <c r="K29" s="255"/>
      <c r="L29" s="255"/>
      <c r="M29" s="255"/>
      <c r="N29" s="255"/>
      <c r="O29" s="255"/>
      <c r="P29" s="255"/>
      <c r="Q29" s="255"/>
      <c r="R29" s="5"/>
      <c r="S29" s="5"/>
      <c r="T29" s="5"/>
      <c r="U29" s="5"/>
      <c r="V29" s="5"/>
      <c r="W29" s="5"/>
      <c r="X29" s="5"/>
    </row>
    <row r="30" spans="1:25" s="20" customFormat="1" x14ac:dyDescent="0.2">
      <c r="A30" s="5"/>
      <c r="B30" s="4"/>
      <c r="C30" s="55" t="s">
        <v>492</v>
      </c>
      <c r="D30" s="21"/>
      <c r="E30" s="189">
        <f>FugDust!C10</f>
        <v>0.20865249019999998</v>
      </c>
      <c r="F30" s="55"/>
      <c r="G30" s="21"/>
      <c r="H30" s="55" t="s">
        <v>507</v>
      </c>
      <c r="I30" s="225">
        <v>11</v>
      </c>
      <c r="J30" s="255" t="s">
        <v>508</v>
      </c>
      <c r="K30" s="255"/>
      <c r="L30" s="255"/>
      <c r="M30" s="255"/>
      <c r="N30" s="255"/>
      <c r="O30" s="255"/>
      <c r="P30" s="255"/>
      <c r="Q30" s="255"/>
      <c r="R30" s="5"/>
      <c r="S30" s="5"/>
      <c r="T30" s="5"/>
      <c r="U30" s="5"/>
      <c r="V30" s="5"/>
      <c r="W30" s="5"/>
      <c r="X30" s="5"/>
    </row>
    <row r="31" spans="1:25" s="20" customFormat="1" x14ac:dyDescent="0.2">
      <c r="A31" s="5"/>
      <c r="B31" s="4"/>
      <c r="C31" s="55" t="s">
        <v>491</v>
      </c>
      <c r="D31" s="55" t="s">
        <v>516</v>
      </c>
      <c r="E31" s="189">
        <f>E30/E25</f>
        <v>1.9487483907723916E-6</v>
      </c>
      <c r="F31" s="55"/>
      <c r="G31" s="21"/>
      <c r="H31" s="55" t="s">
        <v>244</v>
      </c>
      <c r="I31" s="225"/>
      <c r="J31" s="255" t="s">
        <v>245</v>
      </c>
      <c r="K31" s="255"/>
      <c r="L31" s="255"/>
      <c r="M31" s="255"/>
      <c r="N31" s="255"/>
      <c r="O31" s="255"/>
      <c r="P31" s="255"/>
      <c r="Q31" s="255"/>
      <c r="R31" s="5"/>
      <c r="S31" s="5"/>
      <c r="T31" s="5"/>
      <c r="U31" s="5"/>
      <c r="V31" s="5"/>
      <c r="W31" s="5"/>
      <c r="X31" s="5"/>
    </row>
    <row r="32" spans="1:25" s="20" customFormat="1" x14ac:dyDescent="0.2">
      <c r="A32" s="5"/>
      <c r="B32" s="4"/>
      <c r="C32" s="217" t="s">
        <v>486</v>
      </c>
      <c r="D32" s="134"/>
      <c r="E32" s="218">
        <v>0.15</v>
      </c>
      <c r="F32" s="217"/>
      <c r="G32" s="134"/>
      <c r="H32" s="217" t="s">
        <v>487</v>
      </c>
      <c r="I32" s="219">
        <v>11</v>
      </c>
      <c r="J32" s="260" t="s">
        <v>488</v>
      </c>
      <c r="K32" s="260"/>
      <c r="L32" s="260"/>
      <c r="M32" s="260"/>
      <c r="N32" s="260"/>
      <c r="O32" s="260"/>
      <c r="P32" s="260"/>
      <c r="Q32" s="260"/>
      <c r="R32" s="5"/>
      <c r="S32" s="5"/>
      <c r="T32" s="5"/>
      <c r="U32" s="5"/>
      <c r="V32" s="5"/>
      <c r="W32" s="5"/>
      <c r="X32" s="5"/>
      <c r="Y32" s="5"/>
    </row>
    <row r="33" spans="1:25" s="20" customFormat="1" x14ac:dyDescent="0.2">
      <c r="A33" s="5"/>
      <c r="B33" s="4"/>
      <c r="C33" s="217" t="s">
        <v>489</v>
      </c>
      <c r="D33" s="134" t="str">
        <f>C31&amp;"*"&amp;C32</f>
        <v>E_PM10fd*PM25_PM10</v>
      </c>
      <c r="E33" s="218">
        <f>E31*E32</f>
        <v>2.9231225861585874E-7</v>
      </c>
      <c r="F33" s="217"/>
      <c r="G33" s="134"/>
      <c r="H33" s="217" t="s">
        <v>244</v>
      </c>
      <c r="I33" s="219">
        <v>11</v>
      </c>
      <c r="J33" s="260" t="s">
        <v>490</v>
      </c>
      <c r="K33" s="260"/>
      <c r="L33" s="260"/>
      <c r="M33" s="260"/>
      <c r="N33" s="260"/>
      <c r="O33" s="260"/>
      <c r="P33" s="260"/>
      <c r="Q33" s="260"/>
      <c r="R33" s="5"/>
      <c r="S33" s="5"/>
      <c r="T33" s="5"/>
      <c r="U33" s="5"/>
      <c r="V33" s="5"/>
      <c r="W33" s="5"/>
      <c r="X33" s="5"/>
      <c r="Y33" s="5"/>
    </row>
    <row r="34" spans="1:25" s="20" customFormat="1" x14ac:dyDescent="0.2">
      <c r="A34" s="5"/>
      <c r="B34" s="4"/>
      <c r="C34" s="55" t="s">
        <v>247</v>
      </c>
      <c r="D34" s="21" t="s">
        <v>248</v>
      </c>
      <c r="E34" s="190">
        <f>1/E25</f>
        <v>9.3396843186700283E-6</v>
      </c>
      <c r="F34" s="55"/>
      <c r="G34" s="21"/>
      <c r="H34" s="55" t="s">
        <v>249</v>
      </c>
      <c r="I34" s="225"/>
      <c r="J34" s="255" t="s">
        <v>250</v>
      </c>
      <c r="K34" s="255"/>
      <c r="L34" s="255"/>
      <c r="M34" s="255"/>
      <c r="N34" s="255"/>
      <c r="O34" s="255"/>
      <c r="P34" s="255"/>
      <c r="Q34" s="255"/>
      <c r="R34" s="5"/>
      <c r="S34" s="5"/>
      <c r="T34" s="5"/>
      <c r="U34" s="5"/>
      <c r="V34" s="5"/>
      <c r="W34" s="5"/>
      <c r="X34" s="5"/>
    </row>
    <row r="35" spans="1:25" s="20" customFormat="1" x14ac:dyDescent="0.2">
      <c r="A35" s="5"/>
      <c r="B35" s="4"/>
      <c r="C35" s="55"/>
      <c r="D35" s="21"/>
      <c r="E35" s="25"/>
      <c r="F35" s="55"/>
      <c r="G35" s="21"/>
      <c r="H35" s="55"/>
      <c r="I35" s="22"/>
      <c r="J35" s="255"/>
      <c r="K35" s="255"/>
      <c r="L35" s="255"/>
      <c r="M35" s="255"/>
      <c r="N35" s="255"/>
      <c r="O35" s="255"/>
      <c r="P35" s="255"/>
      <c r="Q35" s="255"/>
      <c r="R35" s="5"/>
      <c r="S35" s="5"/>
      <c r="T35" s="5"/>
      <c r="U35" s="5"/>
      <c r="V35" s="5"/>
      <c r="W35" s="5"/>
      <c r="X35" s="5"/>
    </row>
    <row r="36" spans="1:25" x14ac:dyDescent="0.2">
      <c r="B36" s="4"/>
      <c r="C36" s="9" t="s">
        <v>11</v>
      </c>
      <c r="D36" s="8" t="s">
        <v>15</v>
      </c>
      <c r="E36" s="8"/>
      <c r="F36" s="8"/>
      <c r="G36" s="8"/>
      <c r="H36" s="8"/>
      <c r="I36" s="18"/>
      <c r="J36" s="256"/>
      <c r="K36" s="256"/>
      <c r="L36" s="256"/>
      <c r="M36" s="256"/>
      <c r="N36" s="256"/>
      <c r="O36" s="256"/>
      <c r="P36" s="256"/>
      <c r="Q36" s="256"/>
    </row>
    <row r="37" spans="1:25" ht="13.5" thickBot="1" x14ac:dyDescent="0.25">
      <c r="B37" s="4"/>
      <c r="C37" s="5"/>
      <c r="D37" s="5"/>
      <c r="E37" s="5"/>
      <c r="F37" s="5"/>
      <c r="G37" s="5"/>
      <c r="H37" s="5"/>
      <c r="J37" s="5"/>
      <c r="K37" s="5"/>
      <c r="L37" s="5"/>
      <c r="M37" s="5"/>
      <c r="N37" s="5"/>
      <c r="O37" s="5"/>
    </row>
    <row r="38" spans="1:25" s="2" customFormat="1" ht="13.5" thickBot="1" x14ac:dyDescent="0.25">
      <c r="A38" s="6"/>
      <c r="B38" s="266" t="s">
        <v>33</v>
      </c>
      <c r="C38" s="267"/>
      <c r="D38" s="267"/>
      <c r="E38" s="267"/>
      <c r="F38" s="267"/>
      <c r="G38" s="267"/>
      <c r="H38" s="267"/>
      <c r="I38" s="267"/>
      <c r="J38" s="267"/>
      <c r="K38" s="267"/>
      <c r="L38" s="267"/>
      <c r="M38" s="267"/>
      <c r="N38" s="267"/>
      <c r="O38" s="267"/>
      <c r="P38" s="267"/>
      <c r="Q38" s="268"/>
      <c r="R38" s="6"/>
      <c r="S38" s="6"/>
      <c r="T38" s="6"/>
      <c r="U38" s="6"/>
      <c r="V38" s="6"/>
      <c r="W38" s="6"/>
      <c r="X38" s="6"/>
    </row>
    <row r="39" spans="1:25" x14ac:dyDescent="0.2">
      <c r="B39" s="4"/>
      <c r="C39" s="5"/>
      <c r="D39" s="5"/>
      <c r="E39" s="5"/>
      <c r="F39" s="5"/>
      <c r="G39" s="5"/>
      <c r="H39" s="54" t="s">
        <v>177</v>
      </c>
      <c r="J39" s="5"/>
      <c r="K39" s="5"/>
      <c r="L39" s="5"/>
      <c r="M39" s="5"/>
      <c r="N39" s="5"/>
      <c r="O39" s="5"/>
    </row>
    <row r="40" spans="1:25" x14ac:dyDescent="0.2">
      <c r="B40" s="4"/>
      <c r="C40" s="3" t="s">
        <v>38</v>
      </c>
      <c r="D40" s="3" t="s">
        <v>43</v>
      </c>
      <c r="E40" s="3" t="s">
        <v>37</v>
      </c>
      <c r="F40" s="3" t="s">
        <v>44</v>
      </c>
      <c r="G40" s="3" t="s">
        <v>38</v>
      </c>
      <c r="H40" s="3" t="s">
        <v>40</v>
      </c>
      <c r="I40" s="3" t="s">
        <v>17</v>
      </c>
      <c r="J40" s="3" t="s">
        <v>16</v>
      </c>
      <c r="K40" s="3" t="s">
        <v>41</v>
      </c>
      <c r="L40" s="3" t="s">
        <v>42</v>
      </c>
      <c r="M40" s="3" t="s">
        <v>10</v>
      </c>
      <c r="N40" s="210" t="s">
        <v>133</v>
      </c>
      <c r="O40" s="263" t="s">
        <v>12</v>
      </c>
      <c r="P40" s="263"/>
      <c r="Q40" s="263"/>
    </row>
    <row r="41" spans="1:25" ht="12.75" customHeight="1" x14ac:dyDescent="0.2">
      <c r="B41" s="4"/>
      <c r="C41" s="40" t="s">
        <v>247</v>
      </c>
      <c r="D41" s="40" t="s">
        <v>251</v>
      </c>
      <c r="E41" s="40">
        <v>1</v>
      </c>
      <c r="F41" s="232" t="s">
        <v>246</v>
      </c>
      <c r="G41" s="192">
        <f>IF($C41="",1,VLOOKUP($C41,$C$22:$H$36,3,FALSE))</f>
        <v>9.3396843186700283E-6</v>
      </c>
      <c r="H41" s="56" t="str">
        <f>IF($C41="","",VLOOKUP($C41,$C$22:$H$36,6,FALSE))</f>
        <v>acres/kg</v>
      </c>
      <c r="I41" s="192">
        <f>IF(D41="","",E41*G41*$D$5)</f>
        <v>9.3396843186700283E-6</v>
      </c>
      <c r="J41" s="231" t="str">
        <f>IF(H41="",F41,H41)</f>
        <v>acres/kg</v>
      </c>
      <c r="K41" s="41"/>
      <c r="L41" s="40" t="s">
        <v>60</v>
      </c>
      <c r="M41" s="156" t="s">
        <v>480</v>
      </c>
      <c r="N41" s="227" t="s">
        <v>494</v>
      </c>
      <c r="O41" s="264" t="s">
        <v>252</v>
      </c>
      <c r="P41" s="264"/>
      <c r="Q41" s="264"/>
    </row>
    <row r="42" spans="1:25" ht="12.75" customHeight="1" x14ac:dyDescent="0.2">
      <c r="B42" s="4"/>
      <c r="C42" s="57"/>
      <c r="D42" s="233" t="s">
        <v>500</v>
      </c>
      <c r="E42" s="234">
        <v>1</v>
      </c>
      <c r="F42" s="217" t="s">
        <v>501</v>
      </c>
      <c r="G42" s="192">
        <f>IF($C42="",1,VLOOKUP($C42,$C$22:$I$64,3,FALSE))</f>
        <v>1</v>
      </c>
      <c r="H42" s="56" t="s">
        <v>502</v>
      </c>
      <c r="I42" s="192">
        <v>1</v>
      </c>
      <c r="J42" s="217" t="s">
        <v>503</v>
      </c>
      <c r="K42" s="222" t="s">
        <v>90</v>
      </c>
      <c r="L42" s="217" t="s">
        <v>60</v>
      </c>
      <c r="M42" s="221"/>
      <c r="N42" s="235" t="s">
        <v>504</v>
      </c>
      <c r="O42" s="286" t="s">
        <v>505</v>
      </c>
      <c r="P42" s="265"/>
      <c r="Q42" s="265"/>
    </row>
    <row r="43" spans="1:25" ht="25.5" customHeight="1" x14ac:dyDescent="0.2">
      <c r="B43" s="4"/>
      <c r="C43" s="40" t="s">
        <v>241</v>
      </c>
      <c r="D43" s="57" t="s">
        <v>474</v>
      </c>
      <c r="E43" s="40">
        <v>1</v>
      </c>
      <c r="F43" s="232" t="s">
        <v>99</v>
      </c>
      <c r="G43" s="56">
        <f>IF($C43="",1,VLOOKUP($C43,$C$22:$H$36,3,FALSE))</f>
        <v>1.7157964025706968E-4</v>
      </c>
      <c r="H43" s="56" t="str">
        <f>IF($C43="","",VLOOKUP($C43,$C$22:$H$36,6,FALSE))</f>
        <v>kg /kg biomass</v>
      </c>
      <c r="I43" s="56">
        <f>IF(D43="","",E43*G43*$D$5)</f>
        <v>1.7157964025706968E-4</v>
      </c>
      <c r="J43" s="232" t="s">
        <v>244</v>
      </c>
      <c r="K43" s="41" t="s">
        <v>90</v>
      </c>
      <c r="L43" s="40" t="s">
        <v>60</v>
      </c>
      <c r="M43" s="22" t="s">
        <v>233</v>
      </c>
      <c r="N43" s="228" t="s">
        <v>497</v>
      </c>
      <c r="O43" s="265" t="s">
        <v>478</v>
      </c>
      <c r="P43" s="265"/>
      <c r="Q43" s="265"/>
    </row>
    <row r="44" spans="1:25" x14ac:dyDescent="0.2">
      <c r="B44" s="4"/>
      <c r="C44" s="12" t="s">
        <v>11</v>
      </c>
      <c r="D44" s="13" t="s">
        <v>13</v>
      </c>
      <c r="E44" s="14" t="s">
        <v>39</v>
      </c>
      <c r="F44" s="13"/>
      <c r="G44" s="13"/>
      <c r="H44" s="13"/>
      <c r="I44" s="14" t="s">
        <v>18</v>
      </c>
      <c r="J44" s="13"/>
      <c r="K44" s="14"/>
      <c r="L44" s="13" t="s">
        <v>63</v>
      </c>
      <c r="M44" s="11"/>
      <c r="N44" s="213"/>
      <c r="O44" s="262"/>
      <c r="P44" s="262"/>
      <c r="Q44" s="262"/>
    </row>
    <row r="45" spans="1:25" s="5" customFormat="1" ht="13.5" thickBot="1" x14ac:dyDescent="0.25">
      <c r="B45" s="4"/>
    </row>
    <row r="46" spans="1:25" s="2" customFormat="1" ht="13.5" thickBot="1" x14ac:dyDescent="0.25">
      <c r="A46" s="6"/>
      <c r="B46" s="266" t="s">
        <v>34</v>
      </c>
      <c r="C46" s="267"/>
      <c r="D46" s="267"/>
      <c r="E46" s="267"/>
      <c r="F46" s="267"/>
      <c r="G46" s="267"/>
      <c r="H46" s="267"/>
      <c r="I46" s="267"/>
      <c r="J46" s="267"/>
      <c r="K46" s="267"/>
      <c r="L46" s="267"/>
      <c r="M46" s="267"/>
      <c r="N46" s="267"/>
      <c r="O46" s="267"/>
      <c r="P46" s="267"/>
      <c r="Q46" s="268"/>
      <c r="R46" s="6"/>
      <c r="S46" s="6"/>
      <c r="T46" s="6"/>
      <c r="U46" s="6"/>
      <c r="V46" s="6"/>
      <c r="W46" s="6"/>
      <c r="X46" s="6"/>
    </row>
    <row r="47" spans="1:25" x14ac:dyDescent="0.2">
      <c r="B47" s="4"/>
      <c r="C47" s="5"/>
      <c r="D47" s="5"/>
      <c r="E47" s="5"/>
      <c r="F47" s="5"/>
      <c r="G47" s="5"/>
      <c r="H47" s="54" t="s">
        <v>178</v>
      </c>
      <c r="J47" s="5"/>
      <c r="K47" s="5"/>
      <c r="L47" s="5"/>
      <c r="M47" s="5"/>
      <c r="N47" s="5"/>
      <c r="O47" s="5"/>
    </row>
    <row r="48" spans="1:25" x14ac:dyDescent="0.2">
      <c r="B48" s="4"/>
      <c r="C48" s="3" t="s">
        <v>38</v>
      </c>
      <c r="D48" s="3" t="s">
        <v>43</v>
      </c>
      <c r="E48" s="3" t="s">
        <v>37</v>
      </c>
      <c r="F48" s="3" t="s">
        <v>44</v>
      </c>
      <c r="G48" s="3" t="s">
        <v>38</v>
      </c>
      <c r="H48" s="3" t="s">
        <v>40</v>
      </c>
      <c r="I48" s="3" t="s">
        <v>17</v>
      </c>
      <c r="J48" s="3" t="s">
        <v>16</v>
      </c>
      <c r="K48" s="3" t="s">
        <v>41</v>
      </c>
      <c r="L48" s="3" t="s">
        <v>42</v>
      </c>
      <c r="M48" s="3" t="s">
        <v>10</v>
      </c>
      <c r="N48" s="3" t="s">
        <v>133</v>
      </c>
      <c r="O48" s="263" t="s">
        <v>12</v>
      </c>
      <c r="P48" s="263"/>
      <c r="Q48" s="263"/>
    </row>
    <row r="49" spans="1:24" s="39" customFormat="1" x14ac:dyDescent="0.2">
      <c r="A49" s="19"/>
      <c r="B49" s="4"/>
      <c r="C49" s="57"/>
      <c r="D49" s="57" t="s">
        <v>456</v>
      </c>
      <c r="E49" s="57">
        <v>1</v>
      </c>
      <c r="F49" s="230" t="s">
        <v>99</v>
      </c>
      <c r="G49" s="56">
        <f>IF($C49="",1,VLOOKUP($C49,$C$22:$H$36,3,FALSE))</f>
        <v>1</v>
      </c>
      <c r="H49" s="56" t="str">
        <f>IF($C49="","",VLOOKUP($C49,$C$22:$H$36,6,FALSE))</f>
        <v/>
      </c>
      <c r="I49" s="58">
        <f>IF(D49="","",E49*G49*$D$5)</f>
        <v>1</v>
      </c>
      <c r="J49" s="230" t="s">
        <v>99</v>
      </c>
      <c r="K49" s="59" t="s">
        <v>90</v>
      </c>
      <c r="L49" s="57"/>
      <c r="M49" s="60"/>
      <c r="N49" s="226" t="s">
        <v>494</v>
      </c>
      <c r="O49" s="269" t="s">
        <v>179</v>
      </c>
      <c r="P49" s="269"/>
      <c r="Q49" s="269"/>
      <c r="R49" s="19"/>
      <c r="S49" s="19"/>
      <c r="T49" s="19"/>
      <c r="U49" s="19"/>
      <c r="V49" s="19"/>
      <c r="W49" s="19"/>
      <c r="X49" s="19"/>
    </row>
    <row r="50" spans="1:24" s="39" customFormat="1" x14ac:dyDescent="0.2">
      <c r="A50" s="19"/>
      <c r="B50" s="4"/>
      <c r="C50" s="217" t="s">
        <v>491</v>
      </c>
      <c r="D50" s="220" t="s">
        <v>493</v>
      </c>
      <c r="E50" s="217">
        <v>1</v>
      </c>
      <c r="F50" s="221" t="s">
        <v>99</v>
      </c>
      <c r="G50" s="192">
        <f>IF($C50="",1,VLOOKUP($C50,$C$22:$I$38,3,FALSE))</f>
        <v>1.9487483907723916E-6</v>
      </c>
      <c r="H50" s="56" t="str">
        <f>IF($C50="","",VLOOKUP($C50,$C$22:$H$36,6,FALSE))</f>
        <v>kg/kg biomass</v>
      </c>
      <c r="I50" s="192">
        <f>IF(D50="","",E50*G50*$D$5)</f>
        <v>1.9487483907723916E-6</v>
      </c>
      <c r="J50" s="221" t="s">
        <v>99</v>
      </c>
      <c r="K50" s="222"/>
      <c r="L50" s="217" t="s">
        <v>60</v>
      </c>
      <c r="M50" s="223">
        <v>11</v>
      </c>
      <c r="N50" s="224" t="s">
        <v>494</v>
      </c>
      <c r="O50" s="261" t="s">
        <v>495</v>
      </c>
      <c r="P50" s="261"/>
      <c r="Q50" s="261"/>
      <c r="R50" s="19"/>
      <c r="S50" s="19"/>
      <c r="T50" s="19"/>
      <c r="U50" s="19"/>
      <c r="V50" s="19"/>
      <c r="W50" s="19"/>
      <c r="X50" s="19"/>
    </row>
    <row r="51" spans="1:24" s="39" customFormat="1" x14ac:dyDescent="0.2">
      <c r="A51" s="19"/>
      <c r="B51" s="4"/>
      <c r="C51" s="217" t="s">
        <v>489</v>
      </c>
      <c r="D51" s="220" t="s">
        <v>496</v>
      </c>
      <c r="E51" s="217">
        <v>1</v>
      </c>
      <c r="F51" s="221" t="s">
        <v>99</v>
      </c>
      <c r="G51" s="192">
        <f>IF($C51="",1,VLOOKUP($C51,$C$22:$I$38,3,FALSE))</f>
        <v>2.9231225861585874E-7</v>
      </c>
      <c r="H51" s="56" t="str">
        <f>IF($C51="","",VLOOKUP($C51,$C$22:$H$36,6,FALSE))</f>
        <v>kg/kg biomass</v>
      </c>
      <c r="I51" s="192">
        <f>IF(D51="","",E51*G51*$D$5)</f>
        <v>2.9231225861585874E-7</v>
      </c>
      <c r="J51" s="221" t="s">
        <v>99</v>
      </c>
      <c r="K51" s="222"/>
      <c r="L51" s="217" t="s">
        <v>60</v>
      </c>
      <c r="M51" s="223">
        <v>11</v>
      </c>
      <c r="N51" s="224" t="s">
        <v>494</v>
      </c>
      <c r="O51" s="261" t="s">
        <v>495</v>
      </c>
      <c r="P51" s="261"/>
      <c r="Q51" s="261"/>
      <c r="R51" s="19"/>
      <c r="S51" s="19"/>
      <c r="T51" s="19"/>
      <c r="U51" s="19"/>
      <c r="V51" s="19"/>
      <c r="W51" s="19"/>
      <c r="X51" s="19"/>
    </row>
    <row r="52" spans="1:24" x14ac:dyDescent="0.2">
      <c r="B52" s="4"/>
      <c r="C52" s="12" t="s">
        <v>11</v>
      </c>
      <c r="D52" s="13" t="s">
        <v>13</v>
      </c>
      <c r="E52" s="14" t="s">
        <v>39</v>
      </c>
      <c r="F52" s="13"/>
      <c r="G52" s="16"/>
      <c r="H52" s="16"/>
      <c r="I52" s="16"/>
      <c r="J52" s="13"/>
      <c r="K52" s="14"/>
      <c r="L52" s="13" t="s">
        <v>63</v>
      </c>
      <c r="M52" s="11"/>
      <c r="N52" s="11"/>
      <c r="O52" s="262"/>
      <c r="P52" s="262"/>
      <c r="Q52" s="262"/>
    </row>
    <row r="53" spans="1:24" x14ac:dyDescent="0.2">
      <c r="B53" s="4"/>
      <c r="C53" s="5"/>
      <c r="D53" s="5"/>
      <c r="E53" s="5"/>
      <c r="F53" s="5"/>
      <c r="G53" s="5"/>
      <c r="H53" s="5"/>
      <c r="J53" s="5"/>
      <c r="K53" s="5"/>
      <c r="L53" s="5"/>
      <c r="M53" s="5"/>
      <c r="N53" s="5"/>
      <c r="O53" s="5"/>
    </row>
    <row r="54" spans="1:24" x14ac:dyDescent="0.2">
      <c r="B54" s="4"/>
      <c r="C54" s="257" t="s">
        <v>485</v>
      </c>
      <c r="D54" s="258"/>
      <c r="E54" s="258"/>
      <c r="F54" s="258"/>
      <c r="G54" s="258"/>
      <c r="H54" s="258"/>
      <c r="I54" s="258"/>
      <c r="J54" s="258"/>
      <c r="K54" s="258"/>
      <c r="L54" s="258"/>
      <c r="M54" s="258"/>
      <c r="N54" s="258"/>
      <c r="O54" s="258"/>
      <c r="P54" s="258"/>
      <c r="Q54" s="259"/>
    </row>
    <row r="55" spans="1:24" x14ac:dyDescent="0.2">
      <c r="B55" s="4"/>
      <c r="C55" s="5"/>
      <c r="D55" s="5"/>
      <c r="E55" s="5"/>
      <c r="F55" s="5"/>
      <c r="G55" s="5"/>
      <c r="H55" s="5"/>
      <c r="J55" s="5"/>
      <c r="K55" s="5"/>
      <c r="L55" s="5"/>
      <c r="M55" s="5"/>
      <c r="N55" s="5"/>
      <c r="O55" s="5"/>
    </row>
    <row r="56" spans="1:24" x14ac:dyDescent="0.2">
      <c r="B56" s="4"/>
      <c r="C56" s="5"/>
      <c r="D56" s="5"/>
      <c r="E56" s="5"/>
      <c r="F56" s="5"/>
      <c r="G56" s="5"/>
      <c r="H56" s="5"/>
      <c r="J56" s="5"/>
      <c r="K56" s="5"/>
      <c r="L56" s="5"/>
      <c r="M56" s="5"/>
      <c r="N56" s="5"/>
      <c r="O56" s="5"/>
    </row>
    <row r="57" spans="1:24" x14ac:dyDescent="0.2">
      <c r="B57" s="4"/>
      <c r="C57" s="5"/>
      <c r="D57" s="5"/>
      <c r="E57" s="5"/>
      <c r="F57" s="5"/>
      <c r="G57" s="5"/>
      <c r="H57" s="5"/>
      <c r="J57" s="5"/>
      <c r="K57" s="5"/>
      <c r="L57" s="5"/>
      <c r="M57" s="5"/>
      <c r="N57" s="5"/>
      <c r="O57" s="5"/>
    </row>
    <row r="58" spans="1:24" x14ac:dyDescent="0.2">
      <c r="B58" s="4"/>
      <c r="C58" s="5"/>
      <c r="D58" s="5"/>
      <c r="E58" s="5"/>
      <c r="F58" s="5"/>
      <c r="G58" s="5"/>
      <c r="H58" s="5"/>
      <c r="J58" s="5"/>
      <c r="K58" s="5"/>
      <c r="L58" s="5"/>
      <c r="M58" s="5"/>
      <c r="N58" s="5"/>
      <c r="O58" s="5"/>
    </row>
    <row r="59" spans="1:24" x14ac:dyDescent="0.2">
      <c r="B59" s="4"/>
      <c r="C59" s="5"/>
      <c r="D59" s="5"/>
      <c r="E59" s="5"/>
      <c r="F59" s="5"/>
      <c r="G59" s="5"/>
      <c r="H59" s="5"/>
      <c r="J59" s="5"/>
      <c r="K59" s="5"/>
      <c r="L59" s="5"/>
      <c r="M59" s="5"/>
      <c r="N59" s="5"/>
      <c r="O59" s="5"/>
    </row>
    <row r="60" spans="1:24" x14ac:dyDescent="0.2">
      <c r="B60" s="4"/>
      <c r="C60" s="5"/>
      <c r="D60" s="5"/>
      <c r="E60" s="5"/>
      <c r="F60" s="5"/>
      <c r="G60" s="5"/>
      <c r="H60" s="5"/>
      <c r="J60" s="5"/>
      <c r="K60" s="5"/>
      <c r="L60" s="5"/>
      <c r="M60" s="5"/>
      <c r="N60" s="5"/>
      <c r="O60" s="5"/>
    </row>
    <row r="61" spans="1:24" x14ac:dyDescent="0.2">
      <c r="B61" s="4"/>
      <c r="C61" s="5"/>
      <c r="D61" s="5"/>
      <c r="E61" s="5"/>
      <c r="F61" s="5"/>
      <c r="G61" s="5"/>
      <c r="H61" s="5"/>
      <c r="J61" s="5"/>
      <c r="K61" s="5"/>
      <c r="L61" s="5"/>
      <c r="M61" s="5"/>
      <c r="N61" s="5"/>
      <c r="O61" s="5"/>
    </row>
    <row r="62" spans="1:24" x14ac:dyDescent="0.2">
      <c r="B62" s="4"/>
      <c r="C62" s="5"/>
      <c r="D62" s="5"/>
      <c r="E62" s="5"/>
      <c r="F62" s="5"/>
      <c r="G62" s="5"/>
      <c r="H62" s="5"/>
      <c r="J62" s="5"/>
      <c r="K62" s="5"/>
      <c r="L62" s="5"/>
      <c r="M62" s="5"/>
      <c r="N62" s="5"/>
      <c r="O62" s="5"/>
    </row>
    <row r="63" spans="1:24" x14ac:dyDescent="0.2">
      <c r="B63" s="4"/>
      <c r="C63" s="5"/>
      <c r="D63" s="5"/>
      <c r="E63" s="5"/>
      <c r="F63" s="5"/>
      <c r="G63" s="5"/>
      <c r="H63" s="5"/>
      <c r="J63" s="5"/>
      <c r="K63" s="5"/>
      <c r="L63" s="5"/>
      <c r="M63" s="5"/>
      <c r="N63" s="5"/>
      <c r="O63" s="5"/>
    </row>
    <row r="64" spans="1:24" x14ac:dyDescent="0.2">
      <c r="B64" s="4"/>
      <c r="C64" s="5"/>
      <c r="D64" s="5"/>
      <c r="E64" s="5"/>
      <c r="F64" s="5"/>
      <c r="G64" s="5"/>
      <c r="H64" s="5"/>
      <c r="J64" s="5"/>
      <c r="K64" s="5"/>
      <c r="L64" s="5"/>
      <c r="M64" s="5"/>
      <c r="N64" s="5"/>
      <c r="O64" s="5"/>
    </row>
    <row r="65" spans="1:24" x14ac:dyDescent="0.2">
      <c r="B65" s="4"/>
      <c r="C65" s="5"/>
      <c r="D65" s="5"/>
      <c r="E65" s="5"/>
      <c r="F65" s="5"/>
      <c r="G65" s="5"/>
      <c r="H65" s="5"/>
      <c r="J65" s="5"/>
      <c r="K65" s="5"/>
      <c r="L65" s="5"/>
      <c r="M65" s="5"/>
      <c r="N65" s="5"/>
      <c r="O65" s="5"/>
    </row>
    <row r="66" spans="1:24" x14ac:dyDescent="0.2">
      <c r="A66"/>
      <c r="B66" s="4"/>
      <c r="C66" s="5"/>
      <c r="D66" s="5"/>
      <c r="E66" s="5"/>
      <c r="F66" s="5"/>
      <c r="G66" s="5"/>
      <c r="H66" s="5"/>
      <c r="J66" s="5"/>
      <c r="K66" s="5"/>
      <c r="L66" s="5"/>
      <c r="M66" s="5"/>
      <c r="N66" s="5"/>
      <c r="O66" s="5"/>
      <c r="P66"/>
      <c r="Q66"/>
      <c r="R66"/>
      <c r="S66"/>
      <c r="T66"/>
      <c r="U66"/>
      <c r="V66"/>
      <c r="W66"/>
      <c r="X66"/>
    </row>
    <row r="67" spans="1:24" x14ac:dyDescent="0.2">
      <c r="A67"/>
      <c r="B67" s="4"/>
      <c r="C67" s="5"/>
      <c r="D67" s="5"/>
      <c r="E67" s="5"/>
      <c r="F67" s="5"/>
      <c r="G67" s="5"/>
      <c r="H67" s="5"/>
      <c r="J67" s="5"/>
      <c r="K67" s="5"/>
      <c r="L67" s="5"/>
      <c r="M67" s="5"/>
      <c r="N67" s="5"/>
      <c r="O67" s="5"/>
      <c r="P67"/>
      <c r="Q67"/>
      <c r="R67"/>
      <c r="S67"/>
      <c r="T67"/>
      <c r="U67"/>
      <c r="V67"/>
      <c r="W67"/>
      <c r="X67"/>
    </row>
    <row r="68" spans="1:24" x14ac:dyDescent="0.2">
      <c r="A68"/>
      <c r="B68" s="4"/>
      <c r="C68" s="5"/>
      <c r="D68" s="5"/>
      <c r="E68" s="5"/>
      <c r="F68" s="5"/>
      <c r="G68" s="5"/>
      <c r="H68" s="5"/>
      <c r="J68" s="5"/>
      <c r="K68" s="5"/>
      <c r="L68" s="5"/>
      <c r="M68" s="5"/>
      <c r="N68" s="5"/>
      <c r="O68" s="5"/>
      <c r="P68"/>
      <c r="Q68"/>
      <c r="R68"/>
      <c r="S68"/>
      <c r="T68"/>
      <c r="U68"/>
      <c r="V68"/>
      <c r="W68"/>
      <c r="X68"/>
    </row>
    <row r="69" spans="1:24" x14ac:dyDescent="0.2">
      <c r="A69"/>
      <c r="B69" s="4"/>
      <c r="C69" s="5"/>
      <c r="D69" s="5"/>
      <c r="E69" s="5"/>
      <c r="F69" s="5"/>
      <c r="G69" s="5"/>
      <c r="H69" s="5"/>
      <c r="J69" s="5"/>
      <c r="K69" s="5"/>
      <c r="L69" s="5"/>
      <c r="M69" s="5"/>
      <c r="N69" s="5"/>
      <c r="O69" s="5"/>
      <c r="P69"/>
      <c r="Q69"/>
      <c r="R69"/>
      <c r="S69"/>
      <c r="T69"/>
      <c r="U69"/>
      <c r="V69"/>
      <c r="W69"/>
      <c r="X69"/>
    </row>
    <row r="70" spans="1:24" x14ac:dyDescent="0.2">
      <c r="A70"/>
      <c r="B70" s="4"/>
      <c r="C70" s="5"/>
      <c r="D70" s="5"/>
      <c r="E70" s="5"/>
      <c r="F70" s="5"/>
      <c r="G70" s="5"/>
      <c r="H70" s="5"/>
      <c r="J70" s="5"/>
      <c r="K70" s="5"/>
      <c r="L70" s="5"/>
      <c r="M70" s="5"/>
      <c r="N70" s="5"/>
      <c r="O70" s="5"/>
      <c r="P70"/>
      <c r="Q70"/>
      <c r="R70"/>
      <c r="S70"/>
      <c r="T70"/>
      <c r="U70"/>
      <c r="V70"/>
      <c r="W70"/>
      <c r="X70"/>
    </row>
    <row r="71" spans="1:24" x14ac:dyDescent="0.2">
      <c r="A71"/>
      <c r="B71" s="4"/>
      <c r="C71" s="5"/>
      <c r="D71" s="5"/>
      <c r="E71" s="5"/>
      <c r="F71" s="5"/>
      <c r="G71" s="5"/>
      <c r="H71" s="5"/>
      <c r="J71" s="5"/>
      <c r="K71" s="5"/>
      <c r="L71" s="5"/>
      <c r="M71" s="5"/>
      <c r="N71" s="5"/>
      <c r="O71" s="5"/>
      <c r="P71"/>
      <c r="Q71"/>
      <c r="R71"/>
      <c r="S71"/>
      <c r="T71"/>
      <c r="U71"/>
      <c r="V71"/>
      <c r="W71"/>
      <c r="X71"/>
    </row>
    <row r="72" spans="1:24" x14ac:dyDescent="0.2">
      <c r="A72"/>
      <c r="B72" s="4"/>
      <c r="C72" s="5"/>
      <c r="D72" s="5"/>
      <c r="E72" s="5"/>
      <c r="F72" s="5"/>
      <c r="G72" s="5"/>
      <c r="H72" s="5"/>
      <c r="J72" s="5"/>
      <c r="K72" s="5"/>
      <c r="L72" s="5"/>
      <c r="M72" s="5"/>
      <c r="N72" s="5"/>
      <c r="O72" s="5"/>
      <c r="P72"/>
      <c r="Q72"/>
      <c r="R72"/>
      <c r="S72"/>
      <c r="T72"/>
      <c r="U72"/>
      <c r="V72"/>
      <c r="W72"/>
      <c r="X72"/>
    </row>
    <row r="73" spans="1:24" x14ac:dyDescent="0.2">
      <c r="A73"/>
      <c r="B73" s="4"/>
      <c r="C73" s="5"/>
      <c r="D73" s="5"/>
      <c r="E73" s="5"/>
      <c r="F73" s="5"/>
      <c r="G73" s="5"/>
      <c r="H73" s="5"/>
      <c r="J73" s="5"/>
      <c r="K73" s="5"/>
      <c r="L73" s="5"/>
      <c r="M73" s="5"/>
      <c r="N73" s="5"/>
      <c r="O73" s="5"/>
      <c r="P73"/>
      <c r="Q73"/>
      <c r="R73"/>
      <c r="S73"/>
      <c r="T73"/>
      <c r="U73"/>
      <c r="V73"/>
      <c r="W73"/>
      <c r="X73"/>
    </row>
    <row r="74" spans="1:24" x14ac:dyDescent="0.2">
      <c r="A74"/>
      <c r="B74" s="4"/>
      <c r="C74" s="5"/>
      <c r="D74" s="5"/>
      <c r="E74" s="5"/>
      <c r="F74" s="5"/>
      <c r="G74" s="5"/>
      <c r="H74" s="5"/>
      <c r="J74" s="5"/>
      <c r="K74" s="5"/>
      <c r="L74" s="5"/>
      <c r="M74" s="5"/>
      <c r="N74" s="5"/>
      <c r="O74" s="5"/>
      <c r="P74"/>
      <c r="Q74"/>
      <c r="R74"/>
      <c r="S74"/>
      <c r="T74"/>
      <c r="U74"/>
      <c r="V74"/>
      <c r="W74"/>
      <c r="X74"/>
    </row>
    <row r="75" spans="1:24" x14ac:dyDescent="0.2">
      <c r="A75"/>
      <c r="B75" s="4"/>
      <c r="C75" s="5"/>
      <c r="D75" s="5"/>
      <c r="E75" s="5"/>
      <c r="F75" s="5"/>
      <c r="G75" s="5"/>
      <c r="H75" s="5"/>
      <c r="J75" s="5"/>
      <c r="K75" s="5"/>
      <c r="L75" s="5"/>
      <c r="M75" s="5"/>
      <c r="N75" s="5"/>
      <c r="O75" s="5"/>
      <c r="P75"/>
      <c r="Q75"/>
      <c r="R75"/>
      <c r="S75"/>
      <c r="T75"/>
      <c r="U75"/>
      <c r="V75"/>
      <c r="W75"/>
      <c r="X75"/>
    </row>
    <row r="76" spans="1:24" x14ac:dyDescent="0.2">
      <c r="A76"/>
      <c r="B76" s="4"/>
      <c r="C76" s="5"/>
      <c r="D76" s="5"/>
      <c r="E76" s="5"/>
      <c r="F76" s="5"/>
      <c r="G76" s="5"/>
      <c r="H76" s="5"/>
      <c r="J76" s="5"/>
      <c r="K76" s="5"/>
      <c r="L76" s="5"/>
      <c r="M76" s="5"/>
      <c r="N76" s="5"/>
      <c r="O76" s="5"/>
      <c r="P76"/>
      <c r="Q76"/>
      <c r="R76"/>
      <c r="S76"/>
      <c r="T76"/>
      <c r="U76"/>
      <c r="V76"/>
      <c r="W76"/>
      <c r="X76"/>
    </row>
    <row r="77" spans="1:24" x14ac:dyDescent="0.2">
      <c r="A77"/>
      <c r="B77" s="4"/>
      <c r="C77" s="5"/>
      <c r="D77" s="5"/>
      <c r="E77" s="5"/>
      <c r="F77" s="5"/>
      <c r="G77" s="5"/>
      <c r="H77" s="5"/>
      <c r="J77" s="5"/>
      <c r="K77" s="5"/>
      <c r="L77" s="5"/>
      <c r="M77" s="5"/>
      <c r="N77" s="5"/>
      <c r="O77" s="5"/>
      <c r="P77"/>
      <c r="Q77"/>
      <c r="R77"/>
      <c r="S77"/>
      <c r="T77"/>
      <c r="U77"/>
      <c r="V77"/>
      <c r="W77"/>
      <c r="X77"/>
    </row>
    <row r="78" spans="1:24" x14ac:dyDescent="0.2">
      <c r="A78"/>
      <c r="B78" s="4"/>
      <c r="C78" s="5"/>
      <c r="D78" s="5"/>
      <c r="E78" s="5"/>
      <c r="F78" s="5"/>
      <c r="G78" s="5"/>
      <c r="H78" s="5"/>
      <c r="J78" s="5"/>
      <c r="K78" s="5"/>
      <c r="L78" s="5"/>
      <c r="M78" s="5"/>
      <c r="N78" s="5"/>
      <c r="O78" s="5"/>
      <c r="P78"/>
      <c r="Q78"/>
      <c r="R78"/>
      <c r="S78"/>
      <c r="T78"/>
      <c r="U78"/>
      <c r="V78"/>
      <c r="W78"/>
      <c r="X78"/>
    </row>
    <row r="79" spans="1:24" x14ac:dyDescent="0.2">
      <c r="A79"/>
      <c r="B79" s="4"/>
      <c r="C79" s="5"/>
      <c r="D79" s="5"/>
      <c r="E79" s="5"/>
      <c r="F79" s="5"/>
      <c r="G79" s="5"/>
      <c r="H79" s="5"/>
      <c r="J79" s="5"/>
      <c r="K79" s="5"/>
      <c r="L79" s="5"/>
      <c r="M79" s="5"/>
      <c r="N79" s="5"/>
      <c r="O79" s="5"/>
      <c r="P79"/>
      <c r="Q79"/>
      <c r="R79"/>
      <c r="S79"/>
      <c r="T79"/>
      <c r="U79"/>
      <c r="V79"/>
      <c r="W79"/>
      <c r="X79"/>
    </row>
    <row r="80" spans="1:24" x14ac:dyDescent="0.2">
      <c r="A80"/>
      <c r="B80" s="4"/>
      <c r="C80" s="5"/>
      <c r="D80" s="5"/>
      <c r="E80" s="5"/>
      <c r="F80" s="5"/>
      <c r="G80" s="5"/>
      <c r="H80" s="5"/>
      <c r="J80" s="5"/>
      <c r="K80" s="5"/>
      <c r="L80" s="5"/>
      <c r="M80" s="5"/>
      <c r="N80" s="5"/>
      <c r="O80" s="5"/>
      <c r="P80"/>
      <c r="Q80"/>
      <c r="R80"/>
      <c r="S80"/>
      <c r="T80"/>
      <c r="U80"/>
      <c r="V80"/>
      <c r="W80"/>
      <c r="X80"/>
    </row>
    <row r="81" spans="1:24" x14ac:dyDescent="0.2">
      <c r="A81"/>
      <c r="B81" s="4"/>
      <c r="C81" s="5"/>
      <c r="D81" s="5"/>
      <c r="E81" s="5"/>
      <c r="F81" s="5"/>
      <c r="G81" s="5"/>
      <c r="H81" s="5"/>
      <c r="J81" s="5"/>
      <c r="K81" s="5"/>
      <c r="L81" s="5"/>
      <c r="M81" s="5"/>
      <c r="N81" s="5"/>
      <c r="O81" s="5"/>
      <c r="P81"/>
      <c r="Q81"/>
      <c r="R81"/>
      <c r="S81"/>
      <c r="T81"/>
      <c r="U81"/>
      <c r="V81"/>
      <c r="W81"/>
      <c r="X81"/>
    </row>
    <row r="82" spans="1:24" x14ac:dyDescent="0.2">
      <c r="A82"/>
      <c r="B82" s="4"/>
      <c r="C82" s="5"/>
      <c r="D82" s="5"/>
      <c r="E82" s="5"/>
      <c r="F82" s="5"/>
      <c r="G82" s="5"/>
      <c r="H82" s="5"/>
      <c r="J82" s="5"/>
      <c r="K82" s="5"/>
      <c r="L82" s="5"/>
      <c r="M82" s="5"/>
      <c r="N82" s="5"/>
      <c r="O82" s="5"/>
      <c r="P82"/>
      <c r="Q82"/>
      <c r="R82"/>
      <c r="S82"/>
      <c r="T82"/>
      <c r="U82"/>
      <c r="V82"/>
      <c r="W82"/>
      <c r="X82"/>
    </row>
    <row r="83" spans="1:24" x14ac:dyDescent="0.2">
      <c r="A83"/>
      <c r="B83" s="4"/>
      <c r="C83" s="5"/>
      <c r="D83" s="5"/>
      <c r="E83" s="5"/>
      <c r="F83" s="5"/>
      <c r="G83" s="5"/>
      <c r="H83" s="5"/>
      <c r="J83" s="5"/>
      <c r="K83" s="5"/>
      <c r="L83" s="5"/>
      <c r="M83" s="5"/>
      <c r="N83" s="5"/>
      <c r="O83" s="5"/>
      <c r="P83"/>
      <c r="Q83"/>
      <c r="R83"/>
      <c r="S83"/>
      <c r="T83"/>
      <c r="U83"/>
      <c r="V83"/>
      <c r="W83"/>
      <c r="X83"/>
    </row>
    <row r="84" spans="1:24" x14ac:dyDescent="0.2">
      <c r="A84"/>
      <c r="B84" s="4"/>
      <c r="C84" s="5"/>
      <c r="D84" s="5"/>
      <c r="E84" s="5"/>
      <c r="F84" s="5"/>
      <c r="G84" s="5"/>
      <c r="H84" s="5"/>
      <c r="J84" s="5"/>
      <c r="K84" s="5"/>
      <c r="L84" s="5"/>
      <c r="M84" s="5"/>
      <c r="N84" s="5"/>
      <c r="O84" s="5"/>
      <c r="P84"/>
      <c r="Q84"/>
      <c r="R84"/>
      <c r="S84"/>
      <c r="T84"/>
      <c r="U84"/>
      <c r="V84"/>
      <c r="W84"/>
      <c r="X84"/>
    </row>
    <row r="85" spans="1:24" x14ac:dyDescent="0.2">
      <c r="A85"/>
      <c r="B85" s="4"/>
      <c r="C85" s="5"/>
      <c r="D85" s="5"/>
      <c r="E85" s="5"/>
      <c r="F85" s="5"/>
      <c r="G85" s="5"/>
      <c r="H85" s="5"/>
      <c r="J85" s="5"/>
      <c r="K85" s="5"/>
      <c r="L85" s="5"/>
      <c r="M85" s="5"/>
      <c r="N85" s="5"/>
      <c r="O85" s="5"/>
      <c r="P85"/>
      <c r="Q85"/>
      <c r="R85"/>
      <c r="S85"/>
      <c r="T85"/>
      <c r="U85"/>
      <c r="V85"/>
      <c r="W85"/>
      <c r="X85"/>
    </row>
    <row r="86" spans="1:24" x14ac:dyDescent="0.2">
      <c r="A86"/>
      <c r="B86" s="4"/>
      <c r="C86" s="5"/>
      <c r="D86" s="5"/>
      <c r="E86" s="5"/>
      <c r="F86" s="5"/>
      <c r="G86" s="5"/>
      <c r="H86" s="5"/>
      <c r="J86" s="5"/>
      <c r="K86" s="5"/>
      <c r="L86" s="5"/>
      <c r="M86" s="5"/>
      <c r="N86" s="5"/>
      <c r="O86" s="5"/>
      <c r="P86"/>
      <c r="Q86"/>
      <c r="R86"/>
      <c r="S86"/>
      <c r="T86"/>
      <c r="U86"/>
      <c r="V86"/>
      <c r="W86"/>
      <c r="X86"/>
    </row>
    <row r="87" spans="1:24" x14ac:dyDescent="0.2">
      <c r="A87"/>
      <c r="B87" s="4"/>
      <c r="C87" s="5"/>
      <c r="D87" s="5"/>
      <c r="E87" s="5"/>
      <c r="F87" s="5"/>
      <c r="G87" s="5"/>
      <c r="H87" s="5"/>
      <c r="J87" s="5"/>
      <c r="K87" s="5"/>
      <c r="L87" s="5"/>
      <c r="M87" s="5"/>
      <c r="N87" s="5"/>
      <c r="O87" s="5"/>
      <c r="P87"/>
      <c r="Q87"/>
      <c r="R87"/>
      <c r="S87"/>
      <c r="T87"/>
      <c r="U87"/>
      <c r="V87"/>
      <c r="W87"/>
      <c r="X87"/>
    </row>
    <row r="88" spans="1:24" x14ac:dyDescent="0.2">
      <c r="A88"/>
      <c r="B88" s="4"/>
      <c r="C88" s="5"/>
      <c r="D88" s="5"/>
      <c r="E88" s="5"/>
      <c r="F88" s="5"/>
      <c r="G88" s="5"/>
      <c r="H88" s="5"/>
      <c r="J88" s="5"/>
      <c r="K88" s="5"/>
      <c r="L88" s="5"/>
      <c r="M88" s="5"/>
      <c r="N88" s="5"/>
      <c r="O88" s="5"/>
      <c r="P88"/>
      <c r="Q88"/>
      <c r="R88"/>
      <c r="S88"/>
      <c r="T88"/>
      <c r="U88"/>
      <c r="V88"/>
      <c r="W88"/>
      <c r="X88"/>
    </row>
    <row r="89" spans="1:24" x14ac:dyDescent="0.2">
      <c r="A89"/>
      <c r="B89" s="4"/>
      <c r="C89" s="5"/>
      <c r="D89" s="5"/>
      <c r="E89" s="5"/>
      <c r="F89" s="5"/>
      <c r="G89" s="5"/>
      <c r="H89" s="5"/>
      <c r="J89" s="5"/>
      <c r="K89" s="5"/>
      <c r="L89" s="5"/>
      <c r="M89" s="5"/>
      <c r="N89" s="5"/>
      <c r="O89" s="5"/>
      <c r="P89"/>
      <c r="Q89"/>
      <c r="R89"/>
      <c r="S89"/>
      <c r="T89"/>
      <c r="U89"/>
      <c r="V89"/>
      <c r="W89"/>
      <c r="X89"/>
    </row>
    <row r="90" spans="1:24" x14ac:dyDescent="0.2">
      <c r="A90"/>
      <c r="B90" s="4"/>
      <c r="C90" s="5"/>
      <c r="D90" s="5"/>
      <c r="E90" s="5"/>
      <c r="F90" s="5"/>
      <c r="G90" s="5"/>
      <c r="H90" s="5"/>
      <c r="J90" s="5"/>
      <c r="K90" s="5"/>
      <c r="L90" s="5"/>
      <c r="M90" s="5"/>
      <c r="N90" s="5"/>
      <c r="O90" s="5"/>
      <c r="P90"/>
      <c r="Q90"/>
      <c r="R90"/>
      <c r="S90"/>
      <c r="T90"/>
      <c r="U90"/>
      <c r="V90"/>
      <c r="W90"/>
      <c r="X90"/>
    </row>
    <row r="91" spans="1:24" x14ac:dyDescent="0.2">
      <c r="A91"/>
      <c r="B91" s="4"/>
      <c r="C91" s="5"/>
      <c r="D91" s="5"/>
      <c r="E91" s="5"/>
      <c r="F91" s="5"/>
      <c r="G91" s="5"/>
      <c r="H91" s="5"/>
      <c r="J91" s="5"/>
      <c r="K91" s="5"/>
      <c r="L91" s="5"/>
      <c r="M91" s="5"/>
      <c r="N91" s="5"/>
      <c r="O91" s="5"/>
      <c r="P91"/>
      <c r="Q91"/>
      <c r="R91"/>
      <c r="S91"/>
      <c r="T91"/>
      <c r="U91"/>
      <c r="V91"/>
      <c r="W91"/>
      <c r="X91"/>
    </row>
    <row r="92" spans="1:24" x14ac:dyDescent="0.2">
      <c r="A92"/>
      <c r="B92" s="4"/>
      <c r="C92" s="5"/>
      <c r="D92" s="5"/>
      <c r="E92" s="5"/>
      <c r="F92" s="5"/>
      <c r="G92" s="5"/>
      <c r="H92" s="5"/>
      <c r="J92" s="5"/>
      <c r="K92" s="5"/>
      <c r="L92" s="5"/>
      <c r="M92" s="5"/>
      <c r="N92" s="5"/>
      <c r="O92" s="5"/>
      <c r="P92"/>
      <c r="Q92"/>
      <c r="R92"/>
      <c r="S92"/>
      <c r="T92"/>
      <c r="U92"/>
      <c r="V92"/>
      <c r="W92"/>
      <c r="X92"/>
    </row>
    <row r="93" spans="1:24" x14ac:dyDescent="0.2">
      <c r="A93"/>
      <c r="B93" s="4"/>
      <c r="C93" s="5"/>
      <c r="D93" s="5"/>
      <c r="E93" s="5"/>
      <c r="F93" s="5"/>
      <c r="G93" s="5"/>
      <c r="H93" s="5"/>
      <c r="J93" s="5"/>
      <c r="K93" s="5"/>
      <c r="L93" s="5"/>
      <c r="M93" s="5"/>
      <c r="N93" s="5"/>
      <c r="O93" s="5"/>
      <c r="P93"/>
      <c r="Q93"/>
      <c r="R93"/>
      <c r="S93"/>
      <c r="T93"/>
      <c r="U93"/>
      <c r="V93"/>
      <c r="W93"/>
      <c r="X93"/>
    </row>
    <row r="94" spans="1:24" x14ac:dyDescent="0.2">
      <c r="A94"/>
      <c r="B94" s="4"/>
      <c r="C94" s="5"/>
      <c r="D94" s="5"/>
      <c r="E94" s="5"/>
      <c r="F94" s="5"/>
      <c r="G94" s="5"/>
      <c r="H94" s="5"/>
      <c r="J94" s="5"/>
      <c r="K94" s="5"/>
      <c r="L94" s="5"/>
      <c r="M94" s="5"/>
      <c r="N94" s="5"/>
      <c r="O94" s="5"/>
      <c r="P94"/>
      <c r="Q94"/>
      <c r="R94"/>
      <c r="S94"/>
      <c r="T94"/>
      <c r="U94"/>
      <c r="V94"/>
      <c r="W94"/>
      <c r="X94"/>
    </row>
    <row r="95" spans="1:24" x14ac:dyDescent="0.2">
      <c r="A95"/>
      <c r="B95" s="4"/>
      <c r="C95" s="5"/>
      <c r="D95" s="5"/>
      <c r="E95" s="5"/>
      <c r="F95" s="5"/>
      <c r="G95" s="5"/>
      <c r="H95" s="5"/>
      <c r="J95" s="5"/>
      <c r="K95" s="5"/>
      <c r="L95" s="5"/>
      <c r="M95" s="5"/>
      <c r="N95" s="5"/>
      <c r="O95" s="5"/>
      <c r="P95"/>
      <c r="Q95"/>
      <c r="R95"/>
      <c r="S95"/>
      <c r="T95"/>
      <c r="U95"/>
      <c r="V95"/>
      <c r="W95"/>
      <c r="X95"/>
    </row>
    <row r="96" spans="1:24" x14ac:dyDescent="0.2">
      <c r="A96"/>
      <c r="B96" s="4"/>
      <c r="C96" s="5"/>
      <c r="D96" s="5"/>
      <c r="E96" s="5"/>
      <c r="F96" s="5"/>
      <c r="G96" s="5"/>
      <c r="H96" s="5"/>
      <c r="J96" s="5"/>
      <c r="K96" s="5"/>
      <c r="L96" s="5"/>
      <c r="M96" s="5"/>
      <c r="N96" s="5"/>
      <c r="O96" s="5"/>
      <c r="P96"/>
      <c r="Q96"/>
      <c r="R96"/>
      <c r="S96"/>
      <c r="T96"/>
      <c r="U96"/>
      <c r="V96"/>
      <c r="W96"/>
      <c r="X96"/>
    </row>
    <row r="97" spans="1:24" x14ac:dyDescent="0.2">
      <c r="A97"/>
      <c r="B97" s="4"/>
      <c r="C97" s="5"/>
      <c r="D97" s="5"/>
      <c r="E97" s="5"/>
      <c r="F97" s="5"/>
      <c r="G97" s="5"/>
      <c r="H97" s="5"/>
      <c r="J97" s="5"/>
      <c r="K97" s="5"/>
      <c r="L97" s="5"/>
      <c r="M97" s="5"/>
      <c r="N97" s="5"/>
      <c r="O97" s="5"/>
      <c r="P97"/>
      <c r="Q97"/>
      <c r="R97"/>
      <c r="S97"/>
      <c r="T97"/>
      <c r="U97"/>
      <c r="V97"/>
      <c r="W97"/>
      <c r="X97"/>
    </row>
    <row r="98" spans="1:24" x14ac:dyDescent="0.2">
      <c r="B98" s="4"/>
      <c r="C98" s="5"/>
      <c r="D98" s="5"/>
      <c r="E98" s="5"/>
      <c r="F98" s="5"/>
      <c r="G98" s="5"/>
      <c r="H98" s="5"/>
      <c r="J98" s="5"/>
      <c r="K98" s="5"/>
      <c r="L98" s="5"/>
      <c r="M98" s="5"/>
      <c r="N98" s="5"/>
      <c r="O98" s="5"/>
    </row>
    <row r="99" spans="1:24" x14ac:dyDescent="0.2">
      <c r="B99" s="4"/>
      <c r="C99" s="5"/>
      <c r="D99" s="5"/>
      <c r="E99" s="5"/>
      <c r="F99" s="5"/>
      <c r="G99" s="5"/>
      <c r="H99" s="5"/>
      <c r="J99" s="5"/>
      <c r="K99" s="5"/>
      <c r="L99" s="5"/>
      <c r="M99" s="5"/>
      <c r="N99" s="5"/>
      <c r="O99" s="5"/>
    </row>
    <row r="100" spans="1:24" x14ac:dyDescent="0.2">
      <c r="B100" s="4"/>
      <c r="C100" s="5"/>
      <c r="D100" s="5"/>
      <c r="E100" s="5"/>
      <c r="F100" s="5"/>
      <c r="G100" s="5"/>
      <c r="H100" s="5"/>
      <c r="J100" s="5"/>
      <c r="K100" s="5"/>
      <c r="L100" s="5"/>
      <c r="M100" s="5"/>
      <c r="N100" s="5"/>
      <c r="O100" s="5"/>
    </row>
    <row r="101" spans="1:24" x14ac:dyDescent="0.2">
      <c r="B101" s="4"/>
      <c r="C101" s="5"/>
      <c r="D101" s="5"/>
      <c r="E101" s="5"/>
      <c r="F101" s="5"/>
      <c r="G101" s="5"/>
      <c r="H101" s="5"/>
      <c r="J101" s="5"/>
      <c r="K101" s="5"/>
      <c r="L101" s="5"/>
      <c r="M101" s="5"/>
      <c r="N101" s="5"/>
      <c r="O101" s="5"/>
    </row>
    <row r="102" spans="1:24" x14ac:dyDescent="0.2">
      <c r="B102" s="4"/>
      <c r="C102" s="5"/>
      <c r="D102" s="5"/>
      <c r="E102" s="5"/>
      <c r="F102" s="5"/>
      <c r="G102" s="5"/>
      <c r="H102" s="5"/>
      <c r="J102" s="5"/>
      <c r="K102" s="5"/>
      <c r="L102" s="5"/>
      <c r="M102" s="5"/>
      <c r="N102" s="5"/>
      <c r="O102" s="5"/>
    </row>
    <row r="103" spans="1:24" x14ac:dyDescent="0.2">
      <c r="B103" s="4"/>
      <c r="C103" s="5"/>
      <c r="D103" s="5"/>
      <c r="E103" s="5"/>
      <c r="F103" s="5"/>
      <c r="G103" s="5"/>
      <c r="H103" s="5"/>
      <c r="J103" s="5"/>
      <c r="K103" s="5"/>
      <c r="L103" s="5"/>
      <c r="M103" s="5"/>
      <c r="N103" s="5"/>
      <c r="O103" s="5"/>
    </row>
    <row r="104" spans="1:24" x14ac:dyDescent="0.2">
      <c r="B104" s="4"/>
      <c r="C104" s="5"/>
      <c r="D104" s="5"/>
      <c r="E104" s="5"/>
      <c r="F104" s="5"/>
      <c r="G104" s="5"/>
      <c r="H104" s="5"/>
      <c r="J104" s="5"/>
      <c r="K104" s="5"/>
      <c r="L104" s="5"/>
      <c r="M104" s="5"/>
      <c r="N104" s="5"/>
      <c r="O104" s="5"/>
    </row>
    <row r="105" spans="1:24" x14ac:dyDescent="0.2">
      <c r="B105" s="4"/>
      <c r="C105" s="5"/>
      <c r="D105" s="5"/>
      <c r="E105" s="5"/>
      <c r="F105" s="5"/>
      <c r="G105" s="5"/>
      <c r="H105" s="5"/>
      <c r="J105" s="5"/>
      <c r="K105" s="5"/>
      <c r="L105" s="5"/>
      <c r="M105" s="5"/>
      <c r="N105" s="5"/>
      <c r="O105" s="5"/>
    </row>
    <row r="106" spans="1:24" x14ac:dyDescent="0.2">
      <c r="B106" s="4"/>
      <c r="C106" s="5"/>
      <c r="D106" s="5"/>
      <c r="E106" s="5"/>
      <c r="F106" s="5"/>
      <c r="G106" s="5"/>
      <c r="H106" s="5"/>
      <c r="J106" s="5"/>
      <c r="K106" s="5"/>
      <c r="L106" s="5"/>
      <c r="M106" s="5"/>
      <c r="N106" s="5"/>
      <c r="O106" s="5"/>
    </row>
    <row r="107" spans="1:24" x14ac:dyDescent="0.2">
      <c r="B107" s="4"/>
      <c r="C107" s="5"/>
      <c r="D107" s="5"/>
      <c r="E107" s="5"/>
      <c r="F107" s="5"/>
      <c r="G107" s="5"/>
      <c r="H107" s="5"/>
      <c r="J107" s="5"/>
      <c r="K107" s="5"/>
      <c r="L107" s="5"/>
      <c r="M107" s="5"/>
      <c r="N107" s="5"/>
      <c r="O107" s="5"/>
    </row>
    <row r="108" spans="1:24" x14ac:dyDescent="0.2">
      <c r="B108" s="7" t="s">
        <v>45</v>
      </c>
      <c r="C108" s="5"/>
      <c r="D108" s="5"/>
      <c r="E108" s="5"/>
      <c r="F108" s="5"/>
      <c r="G108" s="5"/>
      <c r="H108" s="5"/>
      <c r="J108" s="5"/>
      <c r="K108" s="5"/>
      <c r="L108" s="5"/>
      <c r="M108" s="5"/>
      <c r="N108" s="5"/>
      <c r="O108" s="5"/>
    </row>
    <row r="109" spans="1:24" s="1" customFormat="1" x14ac:dyDescent="0.2">
      <c r="A109" s="4"/>
      <c r="B109" s="4"/>
      <c r="C109" s="4" t="s">
        <v>46</v>
      </c>
      <c r="D109" s="4" t="s">
        <v>47</v>
      </c>
      <c r="E109" s="4" t="s">
        <v>48</v>
      </c>
      <c r="F109" s="4"/>
      <c r="G109" s="4"/>
      <c r="H109" s="4" t="s">
        <v>42</v>
      </c>
      <c r="I109" s="4"/>
      <c r="J109" s="4" t="s">
        <v>41</v>
      </c>
      <c r="K109" s="4"/>
      <c r="L109" s="4"/>
      <c r="M109" s="4"/>
      <c r="N109" s="4"/>
      <c r="O109" s="4"/>
      <c r="P109" s="4"/>
      <c r="Q109" s="4"/>
      <c r="R109" s="4"/>
      <c r="S109" s="4"/>
      <c r="T109" s="4"/>
      <c r="U109" s="4"/>
      <c r="V109" s="4"/>
      <c r="W109" s="4"/>
      <c r="X109" s="4"/>
    </row>
    <row r="110" spans="1:24" x14ac:dyDescent="0.2">
      <c r="B110" s="4"/>
      <c r="C110" s="15" t="s">
        <v>63</v>
      </c>
      <c r="D110" s="15" t="s">
        <v>63</v>
      </c>
      <c r="E110" s="15" t="s">
        <v>63</v>
      </c>
      <c r="F110" s="5"/>
      <c r="G110" s="5"/>
      <c r="H110" s="15" t="s">
        <v>63</v>
      </c>
      <c r="J110" s="5"/>
      <c r="K110" s="5"/>
      <c r="L110" s="5"/>
      <c r="M110" s="5"/>
      <c r="N110" s="5"/>
      <c r="O110" s="5"/>
    </row>
    <row r="111" spans="1:24" x14ac:dyDescent="0.2">
      <c r="B111" s="4"/>
      <c r="C111" s="19" t="s">
        <v>95</v>
      </c>
      <c r="D111" s="5" t="s">
        <v>97</v>
      </c>
      <c r="E111" s="5" t="s">
        <v>54</v>
      </c>
      <c r="F111" s="5"/>
      <c r="G111" s="5"/>
      <c r="H111" s="5" t="s">
        <v>59</v>
      </c>
      <c r="J111" s="5" t="s">
        <v>90</v>
      </c>
      <c r="K111" s="5"/>
      <c r="L111" s="5"/>
      <c r="M111" s="5"/>
      <c r="N111" s="5"/>
      <c r="O111" s="5"/>
    </row>
    <row r="112" spans="1:24" x14ac:dyDescent="0.2">
      <c r="B112" s="4"/>
      <c r="C112" s="5" t="s">
        <v>92</v>
      </c>
      <c r="D112" s="5" t="s">
        <v>52</v>
      </c>
      <c r="E112" s="5" t="s">
        <v>55</v>
      </c>
      <c r="F112" s="5"/>
      <c r="G112" s="5"/>
      <c r="H112" s="5" t="s">
        <v>60</v>
      </c>
      <c r="J112" s="5" t="s">
        <v>91</v>
      </c>
      <c r="K112" s="5"/>
      <c r="L112" s="5"/>
      <c r="M112" s="5"/>
      <c r="N112" s="5"/>
      <c r="O112" s="5"/>
    </row>
    <row r="113" spans="1:24" x14ac:dyDescent="0.2">
      <c r="B113" s="4"/>
      <c r="C113" s="5" t="s">
        <v>93</v>
      </c>
      <c r="D113" s="5" t="s">
        <v>53</v>
      </c>
      <c r="E113" s="5" t="s">
        <v>56</v>
      </c>
      <c r="F113" s="5"/>
      <c r="G113" s="5"/>
      <c r="H113" s="5" t="s">
        <v>61</v>
      </c>
      <c r="J113" s="5"/>
      <c r="K113" s="5"/>
      <c r="L113" s="5"/>
      <c r="M113" s="5"/>
      <c r="N113" s="5"/>
      <c r="O113" s="5"/>
    </row>
    <row r="114" spans="1:24" x14ac:dyDescent="0.2">
      <c r="A114"/>
      <c r="B114" s="4"/>
      <c r="C114" s="5" t="s">
        <v>96</v>
      </c>
      <c r="D114" s="5" t="s">
        <v>98</v>
      </c>
      <c r="E114" s="5" t="s">
        <v>57</v>
      </c>
      <c r="F114" s="5"/>
      <c r="G114" s="5"/>
      <c r="H114" s="5" t="s">
        <v>62</v>
      </c>
      <c r="J114" s="5"/>
      <c r="K114" s="5"/>
      <c r="L114" s="5"/>
      <c r="M114" s="5"/>
      <c r="N114" s="5"/>
      <c r="O114" s="5"/>
      <c r="P114"/>
      <c r="Q114"/>
      <c r="R114"/>
      <c r="S114"/>
      <c r="T114"/>
      <c r="U114"/>
      <c r="V114"/>
      <c r="W114"/>
      <c r="X114"/>
    </row>
    <row r="115" spans="1:24" x14ac:dyDescent="0.2">
      <c r="A115"/>
      <c r="B115" s="4"/>
      <c r="C115" s="5" t="s">
        <v>49</v>
      </c>
      <c r="D115" s="5"/>
      <c r="E115" s="5" t="s">
        <v>58</v>
      </c>
      <c r="F115" s="5"/>
      <c r="G115" s="5"/>
      <c r="H115" s="5" t="s">
        <v>58</v>
      </c>
      <c r="J115" s="5"/>
      <c r="K115" s="5"/>
      <c r="L115" s="5"/>
      <c r="M115" s="5"/>
      <c r="N115" s="5"/>
      <c r="O115" s="5"/>
      <c r="P115"/>
      <c r="Q115"/>
      <c r="R115"/>
      <c r="S115"/>
      <c r="T115"/>
      <c r="U115"/>
      <c r="V115"/>
      <c r="W115"/>
      <c r="X115"/>
    </row>
    <row r="116" spans="1:24" x14ac:dyDescent="0.2">
      <c r="A116"/>
      <c r="B116" s="4"/>
      <c r="C116" s="5" t="s">
        <v>50</v>
      </c>
      <c r="D116" s="5"/>
      <c r="E116" s="5"/>
      <c r="F116" s="5"/>
      <c r="G116" s="5"/>
      <c r="H116" s="5"/>
      <c r="J116" s="5"/>
      <c r="K116" s="5"/>
      <c r="L116" s="5"/>
      <c r="M116" s="5"/>
      <c r="N116" s="5"/>
      <c r="O116" s="5"/>
      <c r="P116"/>
      <c r="Q116"/>
      <c r="R116"/>
      <c r="S116"/>
      <c r="T116"/>
      <c r="U116"/>
      <c r="V116"/>
      <c r="W116"/>
      <c r="X116"/>
    </row>
    <row r="117" spans="1:24" x14ac:dyDescent="0.2">
      <c r="A117"/>
      <c r="B117" s="4"/>
      <c r="C117" s="5" t="s">
        <v>94</v>
      </c>
      <c r="D117" s="5"/>
      <c r="E117" s="5"/>
      <c r="F117" s="5"/>
      <c r="G117" s="5"/>
      <c r="H117" s="5"/>
      <c r="J117" s="5"/>
      <c r="K117" s="5"/>
      <c r="L117" s="5"/>
      <c r="M117" s="5"/>
      <c r="N117" s="5"/>
      <c r="O117" s="5"/>
      <c r="P117"/>
      <c r="Q117"/>
      <c r="R117"/>
      <c r="S117"/>
      <c r="T117"/>
      <c r="U117"/>
      <c r="V117"/>
      <c r="W117"/>
      <c r="X117"/>
    </row>
    <row r="118" spans="1:24" x14ac:dyDescent="0.2">
      <c r="A118"/>
      <c r="B118" s="4"/>
      <c r="C118" s="5" t="s">
        <v>51</v>
      </c>
      <c r="D118" s="5"/>
      <c r="E118" s="5"/>
      <c r="F118" s="5"/>
      <c r="G118" s="5"/>
      <c r="H118" s="5"/>
      <c r="J118" s="5"/>
      <c r="K118" s="5"/>
      <c r="L118" s="5"/>
      <c r="M118" s="5"/>
      <c r="N118" s="5"/>
      <c r="O118" s="5"/>
      <c r="P118"/>
      <c r="Q118"/>
      <c r="R118"/>
      <c r="S118"/>
      <c r="T118"/>
      <c r="U118"/>
      <c r="V118"/>
      <c r="W118"/>
      <c r="X118"/>
    </row>
    <row r="119" spans="1:24" x14ac:dyDescent="0.2">
      <c r="A119"/>
      <c r="B119" s="4"/>
      <c r="C119" s="5" t="s">
        <v>180</v>
      </c>
      <c r="D119" s="5"/>
      <c r="E119" s="5"/>
      <c r="F119" s="5"/>
      <c r="G119" s="5"/>
      <c r="H119" s="5"/>
      <c r="J119" s="5"/>
      <c r="K119" s="5"/>
      <c r="L119" s="5"/>
      <c r="M119" s="5"/>
      <c r="N119" s="5"/>
      <c r="O119" s="5"/>
      <c r="P119"/>
      <c r="Q119"/>
      <c r="R119"/>
      <c r="S119"/>
      <c r="T119"/>
      <c r="U119"/>
      <c r="V119"/>
      <c r="W119"/>
      <c r="X119"/>
    </row>
    <row r="120" spans="1:24" x14ac:dyDescent="0.2">
      <c r="A120"/>
      <c r="B120" s="4"/>
      <c r="P120"/>
      <c r="Q120"/>
      <c r="R120"/>
      <c r="S120"/>
      <c r="T120"/>
      <c r="U120"/>
      <c r="V120"/>
      <c r="W120"/>
      <c r="X120"/>
    </row>
    <row r="121" spans="1:24" x14ac:dyDescent="0.2">
      <c r="A121"/>
      <c r="B121" s="4"/>
      <c r="P121"/>
      <c r="Q121"/>
      <c r="R121"/>
      <c r="S121"/>
      <c r="T121"/>
      <c r="U121"/>
      <c r="V121"/>
      <c r="W121"/>
      <c r="X121"/>
    </row>
    <row r="122" spans="1:24" x14ac:dyDescent="0.2">
      <c r="A122"/>
      <c r="B122" s="4"/>
      <c r="P122"/>
      <c r="Q122"/>
      <c r="R122"/>
      <c r="S122"/>
      <c r="T122"/>
      <c r="U122"/>
      <c r="V122"/>
      <c r="W122"/>
      <c r="X122"/>
    </row>
    <row r="123" spans="1:24" x14ac:dyDescent="0.2">
      <c r="A123"/>
      <c r="B123" s="4"/>
      <c r="P123"/>
      <c r="Q123"/>
      <c r="R123"/>
      <c r="S123"/>
      <c r="T123"/>
      <c r="U123"/>
      <c r="V123"/>
      <c r="W123"/>
      <c r="X123"/>
    </row>
    <row r="124" spans="1:24" x14ac:dyDescent="0.2">
      <c r="A124"/>
      <c r="B124" s="4"/>
      <c r="P124"/>
      <c r="Q124"/>
      <c r="R124"/>
      <c r="S124"/>
      <c r="T124"/>
      <c r="U124"/>
      <c r="V124"/>
      <c r="W124"/>
      <c r="X124"/>
    </row>
    <row r="125" spans="1:24" x14ac:dyDescent="0.2">
      <c r="A125"/>
      <c r="B125" s="4"/>
      <c r="P125"/>
      <c r="Q125"/>
      <c r="R125"/>
      <c r="S125"/>
      <c r="T125"/>
      <c r="U125"/>
      <c r="V125"/>
      <c r="W125"/>
      <c r="X125"/>
    </row>
    <row r="126" spans="1:24" x14ac:dyDescent="0.2">
      <c r="A126"/>
      <c r="B126" s="4"/>
      <c r="P126"/>
      <c r="Q126"/>
      <c r="R126"/>
      <c r="S126"/>
      <c r="T126"/>
      <c r="U126"/>
      <c r="V126"/>
      <c r="W126"/>
      <c r="X126"/>
    </row>
    <row r="127" spans="1:24" x14ac:dyDescent="0.2">
      <c r="A127"/>
      <c r="B127" s="4"/>
      <c r="P127"/>
      <c r="Q127"/>
      <c r="R127"/>
      <c r="S127"/>
      <c r="T127"/>
      <c r="U127"/>
      <c r="V127"/>
      <c r="W127"/>
      <c r="X127"/>
    </row>
    <row r="128" spans="1:24" x14ac:dyDescent="0.2">
      <c r="A128"/>
      <c r="B128" s="4"/>
      <c r="P128"/>
      <c r="Q128"/>
      <c r="R128"/>
      <c r="S128"/>
      <c r="T128"/>
      <c r="U128"/>
      <c r="V128"/>
      <c r="W128"/>
      <c r="X128"/>
    </row>
    <row r="129" spans="1:24" x14ac:dyDescent="0.2">
      <c r="A129"/>
      <c r="B129" s="4"/>
      <c r="P129"/>
      <c r="Q129"/>
      <c r="R129"/>
      <c r="S129"/>
      <c r="T129"/>
      <c r="U129"/>
      <c r="V129"/>
      <c r="W129"/>
      <c r="X129"/>
    </row>
    <row r="130" spans="1:24" x14ac:dyDescent="0.2">
      <c r="A130"/>
      <c r="B130" s="4"/>
      <c r="I130"/>
      <c r="P130"/>
      <c r="Q130"/>
      <c r="R130"/>
      <c r="S130"/>
      <c r="T130"/>
      <c r="U130"/>
      <c r="V130"/>
      <c r="W130"/>
      <c r="X130"/>
    </row>
    <row r="131" spans="1:24" x14ac:dyDescent="0.2">
      <c r="A131"/>
      <c r="B131" s="4"/>
      <c r="I131"/>
      <c r="P131"/>
      <c r="Q131"/>
      <c r="R131"/>
      <c r="S131"/>
      <c r="T131"/>
      <c r="U131"/>
      <c r="V131"/>
      <c r="W131"/>
      <c r="X131"/>
    </row>
    <row r="132" spans="1:24" x14ac:dyDescent="0.2">
      <c r="A132"/>
      <c r="B132" s="4"/>
      <c r="I132"/>
      <c r="P132"/>
      <c r="Q132"/>
      <c r="R132"/>
      <c r="S132"/>
      <c r="T132"/>
      <c r="U132"/>
      <c r="V132"/>
      <c r="W132"/>
      <c r="X132"/>
    </row>
    <row r="133" spans="1:24" x14ac:dyDescent="0.2">
      <c r="A133"/>
      <c r="B133" s="4"/>
      <c r="I133"/>
      <c r="P133"/>
      <c r="Q133"/>
      <c r="R133"/>
      <c r="S133"/>
      <c r="T133"/>
      <c r="U133"/>
      <c r="V133"/>
      <c r="W133"/>
      <c r="X133"/>
    </row>
    <row r="134" spans="1:24" x14ac:dyDescent="0.2">
      <c r="A134"/>
      <c r="B134" s="4"/>
      <c r="I134"/>
      <c r="P134"/>
      <c r="Q134"/>
      <c r="R134"/>
      <c r="S134"/>
      <c r="T134"/>
      <c r="U134"/>
      <c r="V134"/>
      <c r="W134"/>
      <c r="X134"/>
    </row>
    <row r="135" spans="1:24" x14ac:dyDescent="0.2">
      <c r="A135"/>
      <c r="B135" s="4"/>
      <c r="I135"/>
      <c r="P135"/>
      <c r="Q135"/>
      <c r="R135"/>
      <c r="S135"/>
      <c r="T135"/>
      <c r="U135"/>
      <c r="V135"/>
      <c r="W135"/>
      <c r="X135"/>
    </row>
    <row r="136" spans="1:24" x14ac:dyDescent="0.2">
      <c r="A136"/>
      <c r="B136" s="4"/>
      <c r="I136"/>
      <c r="P136"/>
      <c r="Q136"/>
      <c r="R136"/>
      <c r="S136"/>
      <c r="T136"/>
      <c r="U136"/>
      <c r="V136"/>
      <c r="W136"/>
      <c r="X136"/>
    </row>
    <row r="137" spans="1:24" x14ac:dyDescent="0.2">
      <c r="A137"/>
      <c r="B137" s="4"/>
      <c r="I137"/>
      <c r="P137"/>
      <c r="Q137"/>
      <c r="R137"/>
      <c r="S137"/>
      <c r="T137"/>
      <c r="U137"/>
      <c r="V137"/>
      <c r="W137"/>
      <c r="X137"/>
    </row>
    <row r="138" spans="1:24" x14ac:dyDescent="0.2">
      <c r="A138"/>
      <c r="B138" s="4"/>
      <c r="I138"/>
      <c r="P138"/>
      <c r="Q138"/>
      <c r="R138"/>
      <c r="S138"/>
      <c r="T138"/>
      <c r="U138"/>
      <c r="V138"/>
      <c r="W138"/>
      <c r="X138"/>
    </row>
    <row r="139" spans="1:24" x14ac:dyDescent="0.2">
      <c r="A139"/>
      <c r="B139" s="4"/>
      <c r="I139"/>
      <c r="P139"/>
      <c r="Q139"/>
      <c r="R139"/>
      <c r="S139"/>
      <c r="T139"/>
      <c r="U139"/>
      <c r="V139"/>
      <c r="W139"/>
      <c r="X139"/>
    </row>
    <row r="140" spans="1:24" x14ac:dyDescent="0.2">
      <c r="A140"/>
      <c r="B140" s="4"/>
      <c r="I140"/>
      <c r="P140"/>
      <c r="Q140"/>
      <c r="R140"/>
      <c r="S140"/>
      <c r="T140"/>
      <c r="U140"/>
      <c r="V140"/>
      <c r="W140"/>
      <c r="X140"/>
    </row>
    <row r="141" spans="1:24" x14ac:dyDescent="0.2">
      <c r="A141"/>
      <c r="B141" s="4"/>
      <c r="I141"/>
      <c r="P141"/>
      <c r="Q141"/>
      <c r="R141"/>
      <c r="S141"/>
      <c r="T141"/>
      <c r="U141"/>
      <c r="V141"/>
      <c r="W141"/>
      <c r="X141"/>
    </row>
    <row r="142" spans="1:24" x14ac:dyDescent="0.2">
      <c r="A142"/>
      <c r="B142" s="4"/>
      <c r="I142"/>
      <c r="P142"/>
      <c r="Q142"/>
      <c r="R142"/>
      <c r="S142"/>
      <c r="T142"/>
      <c r="U142"/>
      <c r="V142"/>
      <c r="W142"/>
      <c r="X142"/>
    </row>
    <row r="143" spans="1:24" x14ac:dyDescent="0.2">
      <c r="A143"/>
      <c r="B143" s="4"/>
      <c r="I143"/>
      <c r="P143"/>
      <c r="Q143"/>
      <c r="R143"/>
      <c r="S143"/>
      <c r="T143"/>
      <c r="U143"/>
      <c r="V143"/>
      <c r="W143"/>
      <c r="X143"/>
    </row>
    <row r="144" spans="1:24" x14ac:dyDescent="0.2">
      <c r="A144"/>
      <c r="B144" s="4"/>
      <c r="I144"/>
      <c r="P144"/>
      <c r="Q144"/>
      <c r="R144"/>
      <c r="S144"/>
      <c r="T144"/>
      <c r="U144"/>
      <c r="V144"/>
      <c r="W144"/>
      <c r="X144"/>
    </row>
    <row r="145" spans="1:24" x14ac:dyDescent="0.2">
      <c r="A145"/>
      <c r="B145" s="4"/>
      <c r="I145"/>
      <c r="P145"/>
      <c r="Q145"/>
      <c r="R145"/>
      <c r="S145"/>
      <c r="T145"/>
      <c r="U145"/>
      <c r="V145"/>
      <c r="W145"/>
      <c r="X145"/>
    </row>
    <row r="146" spans="1:24" x14ac:dyDescent="0.2">
      <c r="A146"/>
      <c r="B146" s="4"/>
      <c r="I146"/>
      <c r="P146"/>
      <c r="Q146"/>
      <c r="R146"/>
      <c r="S146"/>
      <c r="T146"/>
      <c r="U146"/>
      <c r="V146"/>
      <c r="W146"/>
      <c r="X146"/>
    </row>
    <row r="147" spans="1:24" x14ac:dyDescent="0.2">
      <c r="A147"/>
      <c r="B147" s="4"/>
      <c r="I147"/>
      <c r="P147"/>
      <c r="Q147"/>
      <c r="R147"/>
      <c r="S147"/>
      <c r="T147"/>
      <c r="U147"/>
      <c r="V147"/>
      <c r="W147"/>
      <c r="X147"/>
    </row>
    <row r="148" spans="1:24" x14ac:dyDescent="0.2">
      <c r="A148"/>
      <c r="B148" s="4"/>
      <c r="I148"/>
      <c r="P148"/>
      <c r="Q148"/>
      <c r="R148"/>
      <c r="S148"/>
      <c r="T148"/>
      <c r="U148"/>
      <c r="V148"/>
      <c r="W148"/>
      <c r="X148"/>
    </row>
    <row r="149" spans="1:24" x14ac:dyDescent="0.2">
      <c r="A149"/>
      <c r="B149" s="4"/>
      <c r="I149"/>
      <c r="P149"/>
      <c r="Q149"/>
      <c r="R149"/>
      <c r="S149"/>
      <c r="T149"/>
      <c r="U149"/>
      <c r="V149"/>
      <c r="W149"/>
      <c r="X149"/>
    </row>
    <row r="150" spans="1:24" x14ac:dyDescent="0.2">
      <c r="A150"/>
      <c r="B150" s="4"/>
      <c r="I150"/>
      <c r="P150"/>
      <c r="Q150"/>
      <c r="R150"/>
      <c r="S150"/>
      <c r="T150"/>
      <c r="U150"/>
      <c r="V150"/>
      <c r="W150"/>
      <c r="X150"/>
    </row>
    <row r="151" spans="1:24" x14ac:dyDescent="0.2">
      <c r="A151"/>
      <c r="B151" s="4"/>
      <c r="I151"/>
      <c r="P151"/>
      <c r="Q151"/>
      <c r="R151"/>
      <c r="S151"/>
      <c r="T151"/>
      <c r="U151"/>
      <c r="V151"/>
      <c r="W151"/>
      <c r="X151"/>
    </row>
    <row r="152" spans="1:24" x14ac:dyDescent="0.2">
      <c r="A152"/>
      <c r="B152" s="4"/>
      <c r="I152"/>
      <c r="P152"/>
      <c r="Q152"/>
      <c r="R152"/>
      <c r="S152"/>
      <c r="T152"/>
      <c r="U152"/>
      <c r="V152"/>
      <c r="W152"/>
      <c r="X152"/>
    </row>
    <row r="153" spans="1:24" x14ac:dyDescent="0.2">
      <c r="A153"/>
      <c r="B153" s="4"/>
      <c r="I153"/>
      <c r="P153"/>
      <c r="Q153"/>
      <c r="R153"/>
      <c r="S153"/>
      <c r="T153"/>
      <c r="U153"/>
      <c r="V153"/>
      <c r="W153"/>
      <c r="X153"/>
    </row>
    <row r="154" spans="1:24" x14ac:dyDescent="0.2">
      <c r="A154"/>
      <c r="B154" s="4"/>
      <c r="I154"/>
      <c r="P154"/>
      <c r="Q154"/>
      <c r="R154"/>
      <c r="S154"/>
      <c r="T154"/>
      <c r="U154"/>
      <c r="V154"/>
      <c r="W154"/>
      <c r="X154"/>
    </row>
    <row r="155" spans="1:24" x14ac:dyDescent="0.2">
      <c r="A155"/>
      <c r="B155" s="4"/>
      <c r="I155"/>
      <c r="P155"/>
      <c r="Q155"/>
      <c r="R155"/>
      <c r="S155"/>
      <c r="T155"/>
      <c r="U155"/>
      <c r="V155"/>
      <c r="W155"/>
      <c r="X155"/>
    </row>
    <row r="156" spans="1:24" x14ac:dyDescent="0.2">
      <c r="A156"/>
      <c r="B156" s="4"/>
      <c r="I156"/>
      <c r="P156"/>
      <c r="Q156"/>
      <c r="R156"/>
      <c r="S156"/>
      <c r="T156"/>
      <c r="U156"/>
      <c r="V156"/>
      <c r="W156"/>
      <c r="X156"/>
    </row>
    <row r="157" spans="1:24" x14ac:dyDescent="0.2">
      <c r="A157"/>
      <c r="B157" s="4"/>
      <c r="I157"/>
      <c r="P157"/>
      <c r="Q157"/>
      <c r="R157"/>
      <c r="S157"/>
      <c r="T157"/>
      <c r="U157"/>
      <c r="V157"/>
      <c r="W157"/>
      <c r="X157"/>
    </row>
    <row r="158" spans="1:24" x14ac:dyDescent="0.2">
      <c r="A158"/>
      <c r="B158" s="4"/>
      <c r="I158"/>
      <c r="P158"/>
      <c r="Q158"/>
      <c r="R158"/>
      <c r="S158"/>
      <c r="T158"/>
      <c r="U158"/>
      <c r="V158"/>
      <c r="W158"/>
      <c r="X158"/>
    </row>
    <row r="159" spans="1:24" x14ac:dyDescent="0.2">
      <c r="A159"/>
      <c r="B159" s="4"/>
      <c r="I159"/>
      <c r="P159"/>
      <c r="Q159"/>
      <c r="R159"/>
      <c r="S159"/>
      <c r="T159"/>
      <c r="U159"/>
      <c r="V159"/>
      <c r="W159"/>
      <c r="X159"/>
    </row>
    <row r="160" spans="1:24" x14ac:dyDescent="0.2">
      <c r="A160"/>
      <c r="B160" s="4"/>
      <c r="I160"/>
      <c r="P160"/>
      <c r="Q160"/>
      <c r="R160"/>
      <c r="S160"/>
      <c r="T160"/>
      <c r="U160"/>
      <c r="V160"/>
      <c r="W160"/>
      <c r="X160"/>
    </row>
    <row r="161" spans="1:24" x14ac:dyDescent="0.2">
      <c r="A161"/>
      <c r="B161" s="4"/>
      <c r="I161"/>
      <c r="P161"/>
      <c r="Q161"/>
      <c r="R161"/>
      <c r="S161"/>
      <c r="T161"/>
      <c r="U161"/>
      <c r="V161"/>
      <c r="W161"/>
      <c r="X161"/>
    </row>
    <row r="162" spans="1:24" x14ac:dyDescent="0.2">
      <c r="A162"/>
      <c r="B162" s="4"/>
      <c r="I162"/>
      <c r="P162"/>
      <c r="Q162"/>
      <c r="R162"/>
      <c r="S162"/>
      <c r="T162"/>
      <c r="U162"/>
      <c r="V162"/>
      <c r="W162"/>
      <c r="X162"/>
    </row>
    <row r="163" spans="1:24" x14ac:dyDescent="0.2">
      <c r="A163"/>
      <c r="B163" s="4"/>
      <c r="I163"/>
      <c r="P163"/>
      <c r="Q163"/>
      <c r="R163"/>
      <c r="S163"/>
      <c r="T163"/>
      <c r="U163"/>
      <c r="V163"/>
      <c r="W163"/>
      <c r="X163"/>
    </row>
    <row r="164" spans="1:24" x14ac:dyDescent="0.2">
      <c r="A164"/>
      <c r="B164" s="4"/>
      <c r="I164"/>
      <c r="P164"/>
      <c r="Q164"/>
      <c r="R164"/>
      <c r="S164"/>
      <c r="T164"/>
      <c r="U164"/>
      <c r="V164"/>
      <c r="W164"/>
      <c r="X164"/>
    </row>
    <row r="165" spans="1:24" x14ac:dyDescent="0.2">
      <c r="A165"/>
      <c r="B165" s="4"/>
      <c r="I165"/>
      <c r="P165"/>
      <c r="Q165"/>
      <c r="R165"/>
      <c r="S165"/>
      <c r="T165"/>
      <c r="U165"/>
      <c r="V165"/>
      <c r="W165"/>
      <c r="X165"/>
    </row>
    <row r="166" spans="1:24" x14ac:dyDescent="0.2">
      <c r="A166"/>
      <c r="B166" s="4"/>
      <c r="I166"/>
      <c r="P166"/>
      <c r="Q166"/>
      <c r="R166"/>
      <c r="S166"/>
      <c r="T166"/>
      <c r="U166"/>
      <c r="V166"/>
      <c r="W166"/>
      <c r="X166"/>
    </row>
    <row r="167" spans="1:24" x14ac:dyDescent="0.2">
      <c r="A167"/>
      <c r="B167" s="4"/>
      <c r="I167"/>
      <c r="P167"/>
      <c r="Q167"/>
      <c r="R167"/>
      <c r="S167"/>
      <c r="T167"/>
      <c r="U167"/>
      <c r="V167"/>
      <c r="W167"/>
      <c r="X167"/>
    </row>
    <row r="168" spans="1:24" x14ac:dyDescent="0.2">
      <c r="A168"/>
      <c r="B168" s="4"/>
      <c r="I168"/>
      <c r="P168"/>
      <c r="Q168"/>
      <c r="R168"/>
      <c r="S168"/>
      <c r="T168"/>
      <c r="U168"/>
      <c r="V168"/>
      <c r="W168"/>
      <c r="X168"/>
    </row>
    <row r="169" spans="1:24" x14ac:dyDescent="0.2">
      <c r="A169"/>
      <c r="B169" s="4"/>
      <c r="I169"/>
      <c r="P169"/>
      <c r="Q169"/>
      <c r="R169"/>
      <c r="S169"/>
      <c r="T169"/>
      <c r="U169"/>
      <c r="V169"/>
      <c r="W169"/>
      <c r="X169"/>
    </row>
    <row r="170" spans="1:24" x14ac:dyDescent="0.2">
      <c r="A170"/>
      <c r="B170" s="4"/>
      <c r="I170"/>
      <c r="P170"/>
      <c r="Q170"/>
      <c r="R170"/>
      <c r="S170"/>
      <c r="T170"/>
      <c r="U170"/>
      <c r="V170"/>
      <c r="W170"/>
      <c r="X170"/>
    </row>
    <row r="171" spans="1:24" x14ac:dyDescent="0.2">
      <c r="A171"/>
      <c r="B171" s="4"/>
      <c r="I171"/>
      <c r="P171"/>
      <c r="Q171"/>
      <c r="R171"/>
      <c r="S171"/>
      <c r="T171"/>
      <c r="U171"/>
      <c r="V171"/>
      <c r="W171"/>
      <c r="X171"/>
    </row>
    <row r="172" spans="1:24" x14ac:dyDescent="0.2">
      <c r="A172"/>
      <c r="B172" s="4"/>
      <c r="I172"/>
      <c r="P172"/>
      <c r="Q172"/>
      <c r="R172"/>
      <c r="S172"/>
      <c r="T172"/>
      <c r="U172"/>
      <c r="V172"/>
      <c r="W172"/>
      <c r="X172"/>
    </row>
    <row r="173" spans="1:24" x14ac:dyDescent="0.2">
      <c r="A173"/>
      <c r="B173" s="4"/>
      <c r="I173"/>
      <c r="P173"/>
      <c r="Q173"/>
      <c r="R173"/>
      <c r="S173"/>
      <c r="T173"/>
      <c r="U173"/>
      <c r="V173"/>
      <c r="W173"/>
      <c r="X173"/>
    </row>
    <row r="174" spans="1:24" x14ac:dyDescent="0.2">
      <c r="A174"/>
      <c r="B174" s="4"/>
      <c r="I174"/>
      <c r="P174"/>
      <c r="Q174"/>
      <c r="R174"/>
      <c r="S174"/>
      <c r="T174"/>
      <c r="U174"/>
      <c r="V174"/>
      <c r="W174"/>
      <c r="X174"/>
    </row>
    <row r="175" spans="1:24" x14ac:dyDescent="0.2">
      <c r="A175"/>
      <c r="B175" s="4"/>
      <c r="I175"/>
      <c r="P175"/>
      <c r="Q175"/>
      <c r="R175"/>
      <c r="S175"/>
      <c r="T175"/>
      <c r="U175"/>
      <c r="V175"/>
      <c r="W175"/>
      <c r="X175"/>
    </row>
    <row r="176" spans="1:24" x14ac:dyDescent="0.2">
      <c r="A176"/>
      <c r="B176" s="4"/>
      <c r="I176"/>
      <c r="P176"/>
      <c r="Q176"/>
      <c r="R176"/>
      <c r="S176"/>
      <c r="T176"/>
      <c r="U176"/>
      <c r="V176"/>
      <c r="W176"/>
      <c r="X176"/>
    </row>
    <row r="177" spans="1:24" x14ac:dyDescent="0.2">
      <c r="A177"/>
      <c r="B177" s="4"/>
      <c r="I177"/>
      <c r="P177"/>
      <c r="Q177"/>
      <c r="R177"/>
      <c r="S177"/>
      <c r="T177"/>
      <c r="U177"/>
      <c r="V177"/>
      <c r="W177"/>
      <c r="X177"/>
    </row>
    <row r="178" spans="1:24" x14ac:dyDescent="0.2">
      <c r="A178"/>
      <c r="B178" s="4"/>
      <c r="I178"/>
      <c r="P178"/>
      <c r="Q178"/>
      <c r="R178"/>
      <c r="S178"/>
      <c r="T178"/>
      <c r="U178"/>
      <c r="V178"/>
      <c r="W178"/>
      <c r="X178"/>
    </row>
    <row r="179" spans="1:24" x14ac:dyDescent="0.2">
      <c r="A179"/>
      <c r="B179" s="4"/>
      <c r="I179"/>
      <c r="P179"/>
      <c r="Q179"/>
      <c r="R179"/>
      <c r="S179"/>
      <c r="T179"/>
      <c r="U179"/>
      <c r="V179"/>
      <c r="W179"/>
      <c r="X179"/>
    </row>
    <row r="180" spans="1:24" x14ac:dyDescent="0.2">
      <c r="A180"/>
      <c r="B180" s="4"/>
      <c r="I180"/>
      <c r="P180"/>
      <c r="Q180"/>
      <c r="R180"/>
      <c r="S180"/>
      <c r="T180"/>
      <c r="U180"/>
      <c r="V180"/>
      <c r="W180"/>
      <c r="X180"/>
    </row>
    <row r="181" spans="1:24" x14ac:dyDescent="0.2">
      <c r="A181"/>
      <c r="B181" s="4"/>
      <c r="I181"/>
      <c r="P181"/>
      <c r="Q181"/>
      <c r="R181"/>
      <c r="S181"/>
      <c r="T181"/>
      <c r="U181"/>
      <c r="V181"/>
      <c r="W181"/>
      <c r="X181"/>
    </row>
    <row r="182" spans="1:24" x14ac:dyDescent="0.2">
      <c r="A182"/>
      <c r="B182" s="4"/>
      <c r="I182"/>
      <c r="P182"/>
      <c r="Q182"/>
      <c r="R182"/>
      <c r="S182"/>
      <c r="T182"/>
      <c r="U182"/>
      <c r="V182"/>
      <c r="W182"/>
      <c r="X182"/>
    </row>
    <row r="183" spans="1:24" x14ac:dyDescent="0.2">
      <c r="A183"/>
      <c r="B183" s="4"/>
      <c r="I183"/>
      <c r="P183"/>
      <c r="Q183"/>
      <c r="R183"/>
      <c r="S183"/>
      <c r="T183"/>
      <c r="U183"/>
      <c r="V183"/>
      <c r="W183"/>
      <c r="X183"/>
    </row>
    <row r="184" spans="1:24" x14ac:dyDescent="0.2">
      <c r="A184"/>
      <c r="B184" s="4"/>
      <c r="I184"/>
      <c r="P184"/>
      <c r="Q184"/>
      <c r="R184"/>
      <c r="S184"/>
      <c r="T184"/>
      <c r="U184"/>
      <c r="V184"/>
      <c r="W184"/>
      <c r="X184"/>
    </row>
    <row r="185" spans="1:24" x14ac:dyDescent="0.2">
      <c r="A185"/>
      <c r="B185" s="4"/>
      <c r="I185"/>
      <c r="P185"/>
      <c r="Q185"/>
      <c r="R185"/>
      <c r="S185"/>
      <c r="T185"/>
      <c r="U185"/>
      <c r="V185"/>
      <c r="W185"/>
      <c r="X185"/>
    </row>
    <row r="186" spans="1:24" x14ac:dyDescent="0.2">
      <c r="A186"/>
      <c r="B186" s="4"/>
      <c r="I186"/>
      <c r="P186"/>
      <c r="Q186"/>
      <c r="R186"/>
      <c r="S186"/>
      <c r="T186"/>
      <c r="U186"/>
      <c r="V186"/>
      <c r="W186"/>
      <c r="X186"/>
    </row>
    <row r="187" spans="1:24" x14ac:dyDescent="0.2">
      <c r="A187"/>
      <c r="B187" s="4"/>
      <c r="I187"/>
      <c r="P187"/>
      <c r="Q187"/>
      <c r="R187"/>
      <c r="S187"/>
      <c r="T187"/>
      <c r="U187"/>
      <c r="V187"/>
      <c r="W187"/>
      <c r="X187"/>
    </row>
    <row r="188" spans="1:24" x14ac:dyDescent="0.2">
      <c r="A188"/>
      <c r="B188" s="4"/>
      <c r="I188"/>
      <c r="P188"/>
      <c r="Q188"/>
      <c r="R188"/>
      <c r="S188"/>
      <c r="T188"/>
      <c r="U188"/>
      <c r="V188"/>
      <c r="W188"/>
      <c r="X188"/>
    </row>
    <row r="189" spans="1:24" x14ac:dyDescent="0.2">
      <c r="A189"/>
      <c r="B189" s="4"/>
      <c r="I189"/>
      <c r="P189"/>
      <c r="Q189"/>
      <c r="R189"/>
      <c r="S189"/>
      <c r="T189"/>
      <c r="U189"/>
      <c r="V189"/>
      <c r="W189"/>
      <c r="X189"/>
    </row>
    <row r="190" spans="1:24" x14ac:dyDescent="0.2">
      <c r="A190"/>
      <c r="B190" s="4"/>
      <c r="I190"/>
      <c r="P190"/>
      <c r="Q190"/>
      <c r="R190"/>
      <c r="S190"/>
      <c r="T190"/>
      <c r="U190"/>
      <c r="V190"/>
      <c r="W190"/>
      <c r="X190"/>
    </row>
    <row r="191" spans="1:24" x14ac:dyDescent="0.2">
      <c r="A191"/>
      <c r="B191" s="4"/>
      <c r="I191"/>
      <c r="P191"/>
      <c r="Q191"/>
      <c r="R191"/>
      <c r="S191"/>
      <c r="T191"/>
      <c r="U191"/>
      <c r="V191"/>
      <c r="W191"/>
      <c r="X191"/>
    </row>
    <row r="192" spans="1:24" x14ac:dyDescent="0.2">
      <c r="A192"/>
      <c r="B192" s="4"/>
      <c r="I192"/>
      <c r="P192"/>
      <c r="Q192"/>
      <c r="R192"/>
      <c r="S192"/>
      <c r="T192"/>
      <c r="U192"/>
      <c r="V192"/>
      <c r="W192"/>
      <c r="X192"/>
    </row>
    <row r="193" spans="1:24" x14ac:dyDescent="0.2">
      <c r="A193"/>
      <c r="B193" s="4"/>
      <c r="I193"/>
      <c r="P193"/>
      <c r="Q193"/>
      <c r="R193"/>
      <c r="S193"/>
      <c r="T193"/>
      <c r="U193"/>
      <c r="V193"/>
      <c r="W193"/>
      <c r="X193"/>
    </row>
    <row r="194" spans="1:24" x14ac:dyDescent="0.2">
      <c r="A194"/>
      <c r="B194" s="4"/>
      <c r="I194"/>
      <c r="P194"/>
      <c r="Q194"/>
      <c r="R194"/>
      <c r="S194"/>
      <c r="T194"/>
      <c r="U194"/>
      <c r="V194"/>
      <c r="W194"/>
      <c r="X194"/>
    </row>
    <row r="195" spans="1:24" x14ac:dyDescent="0.2">
      <c r="A195"/>
      <c r="B195" s="4"/>
      <c r="I195"/>
      <c r="P195"/>
      <c r="Q195"/>
      <c r="R195"/>
      <c r="S195"/>
      <c r="T195"/>
      <c r="U195"/>
      <c r="V195"/>
      <c r="W195"/>
      <c r="X195"/>
    </row>
    <row r="196" spans="1:24" x14ac:dyDescent="0.2">
      <c r="A196"/>
      <c r="B196" s="4"/>
      <c r="I196"/>
      <c r="P196"/>
      <c r="Q196"/>
      <c r="R196"/>
      <c r="S196"/>
      <c r="T196"/>
      <c r="U196"/>
      <c r="V196"/>
      <c r="W196"/>
      <c r="X196"/>
    </row>
    <row r="197" spans="1:24" x14ac:dyDescent="0.2">
      <c r="A197"/>
      <c r="B197" s="4"/>
      <c r="I197"/>
      <c r="P197"/>
      <c r="Q197"/>
      <c r="R197"/>
      <c r="S197"/>
      <c r="T197"/>
      <c r="U197"/>
      <c r="V197"/>
      <c r="W197"/>
      <c r="X197"/>
    </row>
    <row r="198" spans="1:24" x14ac:dyDescent="0.2">
      <c r="A198"/>
      <c r="B198" s="4"/>
      <c r="I198"/>
      <c r="P198"/>
      <c r="Q198"/>
      <c r="R198"/>
      <c r="S198"/>
      <c r="T198"/>
      <c r="U198"/>
      <c r="V198"/>
      <c r="W198"/>
      <c r="X198"/>
    </row>
    <row r="199" spans="1:24" x14ac:dyDescent="0.2">
      <c r="A199"/>
      <c r="B199" s="4"/>
      <c r="I199"/>
      <c r="P199"/>
      <c r="Q199"/>
      <c r="R199"/>
      <c r="S199"/>
      <c r="T199"/>
      <c r="U199"/>
      <c r="V199"/>
      <c r="W199"/>
      <c r="X199"/>
    </row>
    <row r="200" spans="1:24" x14ac:dyDescent="0.2">
      <c r="A200"/>
      <c r="B200" s="4"/>
      <c r="I200"/>
      <c r="P200"/>
      <c r="Q200"/>
      <c r="R200"/>
      <c r="S200"/>
      <c r="T200"/>
      <c r="U200"/>
      <c r="V200"/>
      <c r="W200"/>
      <c r="X200"/>
    </row>
    <row r="201" spans="1:24" x14ac:dyDescent="0.2">
      <c r="A201"/>
      <c r="B201" s="4"/>
      <c r="I201"/>
      <c r="P201"/>
      <c r="Q201"/>
      <c r="R201"/>
      <c r="S201"/>
      <c r="T201"/>
      <c r="U201"/>
      <c r="V201"/>
      <c r="W201"/>
      <c r="X201"/>
    </row>
    <row r="202" spans="1:24" x14ac:dyDescent="0.2">
      <c r="A202"/>
      <c r="B202" s="4"/>
      <c r="I202"/>
      <c r="P202"/>
      <c r="Q202"/>
      <c r="R202"/>
      <c r="S202"/>
      <c r="T202"/>
      <c r="U202"/>
      <c r="V202"/>
      <c r="W202"/>
      <c r="X202"/>
    </row>
    <row r="203" spans="1:24" x14ac:dyDescent="0.2">
      <c r="A203"/>
      <c r="B203" s="4"/>
      <c r="I203"/>
      <c r="P203"/>
      <c r="Q203"/>
      <c r="R203"/>
      <c r="S203"/>
      <c r="T203"/>
      <c r="U203"/>
      <c r="V203"/>
      <c r="W203"/>
      <c r="X203"/>
    </row>
    <row r="204" spans="1:24" x14ac:dyDescent="0.2">
      <c r="A204"/>
      <c r="B204" s="4"/>
      <c r="I204"/>
      <c r="P204"/>
      <c r="Q204"/>
      <c r="R204"/>
      <c r="S204"/>
      <c r="T204"/>
      <c r="U204"/>
      <c r="V204"/>
      <c r="W204"/>
      <c r="X204"/>
    </row>
    <row r="205" spans="1:24" x14ac:dyDescent="0.2">
      <c r="A205"/>
      <c r="B205" s="4"/>
      <c r="I205"/>
      <c r="P205"/>
      <c r="Q205"/>
      <c r="R205"/>
      <c r="S205"/>
      <c r="T205"/>
      <c r="U205"/>
      <c r="V205"/>
      <c r="W205"/>
      <c r="X205"/>
    </row>
    <row r="206" spans="1:24" x14ac:dyDescent="0.2">
      <c r="A206"/>
      <c r="B206" s="4"/>
      <c r="I206"/>
      <c r="P206"/>
      <c r="Q206"/>
      <c r="R206"/>
      <c r="S206"/>
      <c r="T206"/>
      <c r="U206"/>
      <c r="V206"/>
      <c r="W206"/>
      <c r="X206"/>
    </row>
    <row r="207" spans="1:24" x14ac:dyDescent="0.2">
      <c r="A207"/>
      <c r="B207" s="4"/>
      <c r="I207"/>
      <c r="P207"/>
      <c r="Q207"/>
      <c r="R207"/>
      <c r="S207"/>
      <c r="T207"/>
      <c r="U207"/>
      <c r="V207"/>
      <c r="W207"/>
      <c r="X207"/>
    </row>
    <row r="208" spans="1:24" x14ac:dyDescent="0.2">
      <c r="A208"/>
      <c r="B208" s="4"/>
      <c r="I208"/>
      <c r="P208"/>
      <c r="Q208"/>
      <c r="R208"/>
      <c r="S208"/>
      <c r="T208"/>
      <c r="U208"/>
      <c r="V208"/>
      <c r="W208"/>
      <c r="X208"/>
    </row>
    <row r="209" spans="1:24" x14ac:dyDescent="0.2">
      <c r="A209"/>
      <c r="B209" s="4"/>
      <c r="I209"/>
      <c r="P209"/>
      <c r="Q209"/>
      <c r="R209"/>
      <c r="S209"/>
      <c r="T209"/>
      <c r="U209"/>
      <c r="V209"/>
      <c r="W209"/>
      <c r="X209"/>
    </row>
    <row r="210" spans="1:24" x14ac:dyDescent="0.2">
      <c r="A210"/>
      <c r="B210" s="4"/>
      <c r="I210"/>
      <c r="P210"/>
      <c r="Q210"/>
      <c r="R210"/>
      <c r="S210"/>
      <c r="T210"/>
      <c r="U210"/>
      <c r="V210"/>
      <c r="W210"/>
      <c r="X210"/>
    </row>
    <row r="211" spans="1:24" x14ac:dyDescent="0.2">
      <c r="A211"/>
      <c r="B211" s="4"/>
      <c r="I211"/>
      <c r="P211"/>
      <c r="Q211"/>
      <c r="R211"/>
      <c r="S211"/>
      <c r="T211"/>
      <c r="U211"/>
      <c r="V211"/>
      <c r="W211"/>
      <c r="X211"/>
    </row>
    <row r="212" spans="1:24" x14ac:dyDescent="0.2">
      <c r="A212"/>
      <c r="B212" s="4"/>
      <c r="I212"/>
      <c r="P212"/>
      <c r="Q212"/>
      <c r="R212"/>
      <c r="S212"/>
      <c r="T212"/>
      <c r="U212"/>
      <c r="V212"/>
      <c r="W212"/>
      <c r="X212"/>
    </row>
    <row r="213" spans="1:24" x14ac:dyDescent="0.2">
      <c r="A213"/>
      <c r="B213" s="4"/>
      <c r="I213"/>
      <c r="P213"/>
      <c r="Q213"/>
      <c r="R213"/>
      <c r="S213"/>
      <c r="T213"/>
      <c r="U213"/>
      <c r="V213"/>
      <c r="W213"/>
      <c r="X213"/>
    </row>
    <row r="214" spans="1:24" x14ac:dyDescent="0.2">
      <c r="A214"/>
      <c r="B214" s="4"/>
      <c r="I214"/>
      <c r="P214"/>
      <c r="Q214"/>
      <c r="R214"/>
      <c r="S214"/>
      <c r="T214"/>
      <c r="U214"/>
      <c r="V214"/>
      <c r="W214"/>
      <c r="X214"/>
    </row>
    <row r="215" spans="1:24" x14ac:dyDescent="0.2">
      <c r="A215"/>
      <c r="B215" s="4"/>
      <c r="I215"/>
      <c r="P215"/>
      <c r="Q215"/>
      <c r="R215"/>
      <c r="S215"/>
      <c r="T215"/>
      <c r="U215"/>
      <c r="V215"/>
      <c r="W215"/>
      <c r="X215"/>
    </row>
    <row r="216" spans="1:24" x14ac:dyDescent="0.2">
      <c r="A216"/>
      <c r="B216" s="4"/>
      <c r="I216"/>
      <c r="P216"/>
      <c r="Q216"/>
      <c r="R216"/>
      <c r="S216"/>
      <c r="T216"/>
      <c r="U216"/>
      <c r="V216"/>
      <c r="W216"/>
      <c r="X216"/>
    </row>
    <row r="217" spans="1:24" x14ac:dyDescent="0.2">
      <c r="A217"/>
      <c r="B217" s="4"/>
      <c r="I217"/>
      <c r="P217"/>
      <c r="Q217"/>
      <c r="R217"/>
      <c r="S217"/>
      <c r="T217"/>
      <c r="U217"/>
      <c r="V217"/>
      <c r="W217"/>
      <c r="X217"/>
    </row>
    <row r="218" spans="1:24" x14ac:dyDescent="0.2">
      <c r="A218"/>
      <c r="B218" s="4"/>
      <c r="I218"/>
      <c r="P218"/>
      <c r="Q218"/>
      <c r="R218"/>
      <c r="S218"/>
      <c r="T218"/>
      <c r="U218"/>
      <c r="V218"/>
      <c r="W218"/>
      <c r="X218"/>
    </row>
    <row r="219" spans="1:24" x14ac:dyDescent="0.2">
      <c r="A219"/>
      <c r="B219" s="4"/>
      <c r="I219"/>
      <c r="P219"/>
      <c r="Q219"/>
      <c r="R219"/>
      <c r="S219"/>
      <c r="T219"/>
      <c r="U219"/>
      <c r="V219"/>
      <c r="W219"/>
      <c r="X219"/>
    </row>
    <row r="220" spans="1:24" x14ac:dyDescent="0.2">
      <c r="A220"/>
      <c r="B220" s="4"/>
      <c r="I220"/>
      <c r="P220"/>
      <c r="Q220"/>
      <c r="R220"/>
      <c r="S220"/>
      <c r="T220"/>
      <c r="U220"/>
      <c r="V220"/>
      <c r="W220"/>
      <c r="X220"/>
    </row>
    <row r="221" spans="1:24" x14ac:dyDescent="0.2">
      <c r="A221"/>
      <c r="B221" s="4"/>
      <c r="I221"/>
      <c r="P221"/>
      <c r="Q221"/>
      <c r="R221"/>
      <c r="S221"/>
      <c r="T221"/>
      <c r="U221"/>
      <c r="V221"/>
      <c r="W221"/>
      <c r="X221"/>
    </row>
    <row r="222" spans="1:24" x14ac:dyDescent="0.2">
      <c r="A222"/>
      <c r="B222" s="4"/>
      <c r="I222"/>
      <c r="P222"/>
      <c r="Q222"/>
      <c r="R222"/>
      <c r="S222"/>
      <c r="T222"/>
      <c r="U222"/>
      <c r="V222"/>
      <c r="W222"/>
      <c r="X222"/>
    </row>
    <row r="223" spans="1:24" x14ac:dyDescent="0.2">
      <c r="A223"/>
      <c r="B223" s="4"/>
      <c r="I223"/>
      <c r="P223"/>
      <c r="Q223"/>
      <c r="R223"/>
      <c r="S223"/>
      <c r="T223"/>
      <c r="U223"/>
      <c r="V223"/>
      <c r="W223"/>
      <c r="X223"/>
    </row>
    <row r="224" spans="1:24" x14ac:dyDescent="0.2">
      <c r="A224"/>
      <c r="B224" s="4"/>
      <c r="I224"/>
      <c r="P224"/>
      <c r="Q224"/>
      <c r="R224"/>
      <c r="S224"/>
      <c r="T224"/>
      <c r="U224"/>
      <c r="V224"/>
      <c r="W224"/>
      <c r="X224"/>
    </row>
    <row r="225" spans="1:24" x14ac:dyDescent="0.2">
      <c r="A225"/>
      <c r="B225" s="4"/>
      <c r="I225"/>
      <c r="P225"/>
      <c r="Q225"/>
      <c r="R225"/>
      <c r="S225"/>
      <c r="T225"/>
      <c r="U225"/>
      <c r="V225"/>
      <c r="W225"/>
      <c r="X225"/>
    </row>
    <row r="226" spans="1:24" x14ac:dyDescent="0.2">
      <c r="A226"/>
      <c r="B226" s="4"/>
      <c r="I226"/>
      <c r="P226"/>
      <c r="Q226"/>
      <c r="R226"/>
      <c r="S226"/>
      <c r="T226"/>
      <c r="U226"/>
      <c r="V226"/>
      <c r="W226"/>
      <c r="X226"/>
    </row>
    <row r="227" spans="1:24" x14ac:dyDescent="0.2">
      <c r="A227"/>
      <c r="B227" s="4"/>
      <c r="I227"/>
      <c r="P227"/>
      <c r="Q227"/>
      <c r="R227"/>
      <c r="S227"/>
      <c r="T227"/>
      <c r="U227"/>
      <c r="V227"/>
      <c r="W227"/>
      <c r="X227"/>
    </row>
    <row r="228" spans="1:24" x14ac:dyDescent="0.2">
      <c r="A228"/>
      <c r="B228" s="4"/>
      <c r="I228"/>
      <c r="P228"/>
      <c r="Q228"/>
      <c r="R228"/>
      <c r="S228"/>
      <c r="T228"/>
      <c r="U228"/>
      <c r="V228"/>
      <c r="W228"/>
      <c r="X228"/>
    </row>
    <row r="229" spans="1:24" x14ac:dyDescent="0.2">
      <c r="A229"/>
      <c r="B229" s="4"/>
      <c r="I229"/>
      <c r="P229"/>
      <c r="Q229"/>
      <c r="R229"/>
      <c r="S229"/>
      <c r="T229"/>
      <c r="U229"/>
      <c r="V229"/>
      <c r="W229"/>
      <c r="X229"/>
    </row>
    <row r="230" spans="1:24" x14ac:dyDescent="0.2">
      <c r="A230"/>
      <c r="B230" s="4"/>
      <c r="I230"/>
      <c r="P230"/>
      <c r="Q230"/>
      <c r="R230"/>
      <c r="S230"/>
      <c r="T230"/>
      <c r="U230"/>
      <c r="V230"/>
      <c r="W230"/>
      <c r="X230"/>
    </row>
    <row r="231" spans="1:24" x14ac:dyDescent="0.2">
      <c r="A231"/>
      <c r="B231" s="4"/>
      <c r="I231"/>
      <c r="P231"/>
      <c r="Q231"/>
      <c r="R231"/>
      <c r="S231"/>
      <c r="T231"/>
      <c r="U231"/>
      <c r="V231"/>
      <c r="W231"/>
      <c r="X231"/>
    </row>
    <row r="232" spans="1:24" x14ac:dyDescent="0.2">
      <c r="A232"/>
      <c r="B232" s="4"/>
      <c r="I232"/>
      <c r="P232"/>
      <c r="Q232"/>
      <c r="R232"/>
      <c r="S232"/>
      <c r="T232"/>
      <c r="U232"/>
      <c r="V232"/>
      <c r="W232"/>
      <c r="X232"/>
    </row>
    <row r="233" spans="1:24" x14ac:dyDescent="0.2">
      <c r="A233"/>
      <c r="B233" s="4"/>
      <c r="I233"/>
      <c r="P233"/>
      <c r="Q233"/>
      <c r="R233"/>
      <c r="S233"/>
      <c r="T233"/>
      <c r="U233"/>
      <c r="V233"/>
      <c r="W233"/>
      <c r="X233"/>
    </row>
    <row r="234" spans="1:24" x14ac:dyDescent="0.2">
      <c r="A234"/>
      <c r="B234" s="4"/>
      <c r="I234"/>
      <c r="P234"/>
      <c r="Q234"/>
      <c r="R234"/>
      <c r="S234"/>
      <c r="T234"/>
      <c r="U234"/>
      <c r="V234"/>
      <c r="W234"/>
      <c r="X234"/>
    </row>
    <row r="235" spans="1:24" x14ac:dyDescent="0.2">
      <c r="A235"/>
      <c r="B235" s="4"/>
      <c r="I235"/>
      <c r="P235"/>
      <c r="Q235"/>
      <c r="R235"/>
      <c r="S235"/>
      <c r="T235"/>
      <c r="U235"/>
      <c r="V235"/>
      <c r="W235"/>
      <c r="X235"/>
    </row>
    <row r="236" spans="1:24" x14ac:dyDescent="0.2">
      <c r="A236"/>
      <c r="B236" s="4"/>
      <c r="I236"/>
      <c r="P236"/>
      <c r="Q236"/>
      <c r="R236"/>
      <c r="S236"/>
      <c r="T236"/>
      <c r="U236"/>
      <c r="V236"/>
      <c r="W236"/>
      <c r="X236"/>
    </row>
    <row r="237" spans="1:24" x14ac:dyDescent="0.2">
      <c r="A237"/>
      <c r="B237" s="4"/>
      <c r="I237"/>
      <c r="P237"/>
      <c r="Q237"/>
      <c r="R237"/>
      <c r="S237"/>
      <c r="T237"/>
      <c r="U237"/>
      <c r="V237"/>
      <c r="W237"/>
      <c r="X237"/>
    </row>
    <row r="238" spans="1:24" x14ac:dyDescent="0.2">
      <c r="A238"/>
      <c r="B238" s="4"/>
      <c r="I238"/>
      <c r="P238"/>
      <c r="Q238"/>
      <c r="R238"/>
      <c r="S238"/>
      <c r="T238"/>
      <c r="U238"/>
      <c r="V238"/>
      <c r="W238"/>
      <c r="X238"/>
    </row>
    <row r="239" spans="1:24" x14ac:dyDescent="0.2">
      <c r="A239"/>
      <c r="B239" s="4"/>
      <c r="I239"/>
      <c r="P239"/>
      <c r="Q239"/>
      <c r="R239"/>
      <c r="S239"/>
      <c r="T239"/>
      <c r="U239"/>
      <c r="V239"/>
      <c r="W239"/>
      <c r="X239"/>
    </row>
    <row r="240" spans="1:24" x14ac:dyDescent="0.2">
      <c r="A240"/>
      <c r="B240" s="4"/>
      <c r="I240"/>
      <c r="P240"/>
      <c r="Q240"/>
      <c r="R240"/>
      <c r="S240"/>
      <c r="T240"/>
      <c r="U240"/>
      <c r="V240"/>
      <c r="W240"/>
      <c r="X240"/>
    </row>
    <row r="241" spans="1:24" x14ac:dyDescent="0.2">
      <c r="A241"/>
      <c r="B241" s="4"/>
      <c r="I241"/>
      <c r="P241"/>
      <c r="Q241"/>
      <c r="R241"/>
      <c r="S241"/>
      <c r="T241"/>
      <c r="U241"/>
      <c r="V241"/>
      <c r="W241"/>
      <c r="X241"/>
    </row>
    <row r="242" spans="1:24" x14ac:dyDescent="0.2">
      <c r="A242"/>
      <c r="B242" s="4"/>
      <c r="I242"/>
      <c r="P242"/>
      <c r="Q242"/>
      <c r="R242"/>
      <c r="S242"/>
      <c r="T242"/>
      <c r="U242"/>
      <c r="V242"/>
      <c r="W242"/>
      <c r="X242"/>
    </row>
    <row r="243" spans="1:24" x14ac:dyDescent="0.2">
      <c r="A243"/>
      <c r="B243" s="4"/>
      <c r="I243"/>
      <c r="P243"/>
      <c r="Q243"/>
      <c r="R243"/>
      <c r="S243"/>
      <c r="T243"/>
      <c r="U243"/>
      <c r="V243"/>
      <c r="W243"/>
      <c r="X243"/>
    </row>
    <row r="244" spans="1:24" x14ac:dyDescent="0.2">
      <c r="A244"/>
      <c r="B244" s="4"/>
      <c r="I244"/>
      <c r="P244"/>
      <c r="Q244"/>
      <c r="R244"/>
      <c r="S244"/>
      <c r="T244"/>
      <c r="U244"/>
      <c r="V244"/>
      <c r="W244"/>
      <c r="X244"/>
    </row>
    <row r="245" spans="1:24" x14ac:dyDescent="0.2">
      <c r="A245"/>
      <c r="B245" s="4"/>
      <c r="I245"/>
      <c r="P245"/>
      <c r="Q245"/>
      <c r="R245"/>
      <c r="S245"/>
      <c r="T245"/>
      <c r="U245"/>
      <c r="V245"/>
      <c r="W245"/>
      <c r="X245"/>
    </row>
    <row r="246" spans="1:24" x14ac:dyDescent="0.2">
      <c r="A246"/>
      <c r="B246" s="4"/>
      <c r="I246"/>
      <c r="P246"/>
      <c r="Q246"/>
      <c r="R246"/>
      <c r="S246"/>
      <c r="T246"/>
      <c r="U246"/>
      <c r="V246"/>
      <c r="W246"/>
      <c r="X246"/>
    </row>
    <row r="247" spans="1:24" x14ac:dyDescent="0.2">
      <c r="A247"/>
      <c r="B247" s="4"/>
      <c r="I247"/>
      <c r="P247"/>
      <c r="Q247"/>
      <c r="R247"/>
      <c r="S247"/>
      <c r="T247"/>
      <c r="U247"/>
      <c r="V247"/>
      <c r="W247"/>
      <c r="X247"/>
    </row>
    <row r="248" spans="1:24" x14ac:dyDescent="0.2">
      <c r="A248"/>
      <c r="B248" s="4"/>
      <c r="I248"/>
      <c r="P248"/>
      <c r="Q248"/>
      <c r="R248"/>
      <c r="S248"/>
      <c r="T248"/>
      <c r="U248"/>
      <c r="V248"/>
      <c r="W248"/>
      <c r="X248"/>
    </row>
    <row r="249" spans="1:24" x14ac:dyDescent="0.2">
      <c r="A249"/>
      <c r="B249" s="4"/>
      <c r="I249"/>
      <c r="P249"/>
      <c r="Q249"/>
      <c r="R249"/>
      <c r="S249"/>
      <c r="T249"/>
      <c r="U249"/>
      <c r="V249"/>
      <c r="W249"/>
      <c r="X249"/>
    </row>
    <row r="250" spans="1:24" x14ac:dyDescent="0.2">
      <c r="A250"/>
      <c r="B250" s="4"/>
      <c r="I250"/>
      <c r="P250"/>
      <c r="Q250"/>
      <c r="R250"/>
      <c r="S250"/>
      <c r="T250"/>
      <c r="U250"/>
      <c r="V250"/>
      <c r="W250"/>
      <c r="X250"/>
    </row>
    <row r="251" spans="1:24" x14ac:dyDescent="0.2">
      <c r="A251"/>
      <c r="B251" s="4"/>
      <c r="I251"/>
      <c r="P251"/>
      <c r="Q251"/>
      <c r="R251"/>
      <c r="S251"/>
      <c r="T251"/>
      <c r="U251"/>
      <c r="V251"/>
      <c r="W251"/>
      <c r="X251"/>
    </row>
    <row r="252" spans="1:24" x14ac:dyDescent="0.2">
      <c r="A252"/>
      <c r="B252" s="4"/>
      <c r="I252"/>
      <c r="P252"/>
      <c r="Q252"/>
      <c r="R252"/>
      <c r="S252"/>
      <c r="T252"/>
      <c r="U252"/>
      <c r="V252"/>
      <c r="W252"/>
      <c r="X252"/>
    </row>
    <row r="253" spans="1:24" x14ac:dyDescent="0.2">
      <c r="A253"/>
      <c r="B253" s="4"/>
      <c r="I253"/>
      <c r="P253"/>
      <c r="Q253"/>
      <c r="R253"/>
      <c r="S253"/>
      <c r="T253"/>
      <c r="U253"/>
      <c r="V253"/>
      <c r="W253"/>
      <c r="X253"/>
    </row>
    <row r="254" spans="1:24" x14ac:dyDescent="0.2">
      <c r="A254"/>
      <c r="B254" s="4"/>
      <c r="I254"/>
      <c r="P254"/>
      <c r="Q254"/>
      <c r="R254"/>
      <c r="S254"/>
      <c r="T254"/>
      <c r="U254"/>
      <c r="V254"/>
      <c r="W254"/>
      <c r="X254"/>
    </row>
    <row r="255" spans="1:24" x14ac:dyDescent="0.2">
      <c r="A255"/>
      <c r="B255" s="4"/>
      <c r="I255"/>
      <c r="P255"/>
      <c r="Q255"/>
      <c r="R255"/>
      <c r="S255"/>
      <c r="T255"/>
      <c r="U255"/>
      <c r="V255"/>
      <c r="W255"/>
      <c r="X255"/>
    </row>
    <row r="256" spans="1:24" x14ac:dyDescent="0.2">
      <c r="A256"/>
      <c r="B256" s="4"/>
      <c r="I256"/>
      <c r="P256"/>
      <c r="Q256"/>
      <c r="R256"/>
      <c r="S256"/>
      <c r="T256"/>
      <c r="U256"/>
      <c r="V256"/>
      <c r="W256"/>
      <c r="X256"/>
    </row>
    <row r="257" spans="1:24" x14ac:dyDescent="0.2">
      <c r="A257"/>
      <c r="B257" s="4"/>
      <c r="I257"/>
      <c r="P257"/>
      <c r="Q257"/>
      <c r="R257"/>
      <c r="S257"/>
      <c r="T257"/>
      <c r="U257"/>
      <c r="V257"/>
      <c r="W257"/>
      <c r="X257"/>
    </row>
    <row r="258" spans="1:24" x14ac:dyDescent="0.2">
      <c r="A258"/>
      <c r="B258" s="4"/>
      <c r="I258"/>
      <c r="P258"/>
      <c r="Q258"/>
      <c r="R258"/>
      <c r="S258"/>
      <c r="T258"/>
      <c r="U258"/>
      <c r="V258"/>
      <c r="W258"/>
      <c r="X258"/>
    </row>
    <row r="259" spans="1:24" x14ac:dyDescent="0.2">
      <c r="A259"/>
      <c r="B259" s="4"/>
      <c r="I259"/>
      <c r="P259"/>
      <c r="Q259"/>
      <c r="R259"/>
      <c r="S259"/>
      <c r="T259"/>
      <c r="U259"/>
      <c r="V259"/>
      <c r="W259"/>
      <c r="X259"/>
    </row>
    <row r="260" spans="1:24" x14ac:dyDescent="0.2">
      <c r="A260"/>
      <c r="B260" s="4"/>
      <c r="I260"/>
      <c r="P260"/>
      <c r="Q260"/>
      <c r="R260"/>
      <c r="S260"/>
      <c r="T260"/>
      <c r="U260"/>
      <c r="V260"/>
      <c r="W260"/>
      <c r="X260"/>
    </row>
    <row r="261" spans="1:24" x14ac:dyDescent="0.2">
      <c r="A261"/>
      <c r="B261" s="4"/>
      <c r="I261"/>
      <c r="P261"/>
      <c r="Q261"/>
      <c r="R261"/>
      <c r="S261"/>
      <c r="T261"/>
      <c r="U261"/>
      <c r="V261"/>
      <c r="W261"/>
      <c r="X261"/>
    </row>
    <row r="262" spans="1:24" x14ac:dyDescent="0.2">
      <c r="A262"/>
      <c r="B262" s="4"/>
      <c r="I262"/>
      <c r="P262"/>
      <c r="Q262"/>
      <c r="R262"/>
      <c r="S262"/>
      <c r="T262"/>
      <c r="U262"/>
      <c r="V262"/>
      <c r="W262"/>
      <c r="X262"/>
    </row>
    <row r="263" spans="1:24" x14ac:dyDescent="0.2">
      <c r="A263"/>
      <c r="B263" s="4"/>
      <c r="I263"/>
      <c r="P263"/>
      <c r="Q263"/>
      <c r="R263"/>
      <c r="S263"/>
      <c r="T263"/>
      <c r="U263"/>
      <c r="V263"/>
      <c r="W263"/>
      <c r="X263"/>
    </row>
    <row r="264" spans="1:24" x14ac:dyDescent="0.2">
      <c r="A264"/>
      <c r="B264" s="4"/>
      <c r="I264"/>
      <c r="P264"/>
      <c r="Q264"/>
      <c r="R264"/>
      <c r="S264"/>
      <c r="T264"/>
      <c r="U264"/>
      <c r="V264"/>
      <c r="W264"/>
      <c r="X264"/>
    </row>
    <row r="265" spans="1:24" x14ac:dyDescent="0.2">
      <c r="A265"/>
      <c r="B265" s="4"/>
      <c r="I265"/>
      <c r="P265"/>
      <c r="Q265"/>
      <c r="R265"/>
      <c r="S265"/>
      <c r="T265"/>
      <c r="U265"/>
      <c r="V265"/>
      <c r="W265"/>
      <c r="X265"/>
    </row>
    <row r="266" spans="1:24" x14ac:dyDescent="0.2">
      <c r="A266"/>
      <c r="B266" s="4"/>
      <c r="I266"/>
      <c r="P266"/>
      <c r="Q266"/>
      <c r="R266"/>
      <c r="S266"/>
      <c r="T266"/>
      <c r="U266"/>
      <c r="V266"/>
      <c r="W266"/>
      <c r="X266"/>
    </row>
    <row r="267" spans="1:24" x14ac:dyDescent="0.2">
      <c r="A267"/>
      <c r="B267" s="4"/>
      <c r="I267"/>
      <c r="P267"/>
      <c r="Q267"/>
      <c r="R267"/>
      <c r="S267"/>
      <c r="T267"/>
      <c r="U267"/>
      <c r="V267"/>
      <c r="W267"/>
      <c r="X267"/>
    </row>
    <row r="268" spans="1:24" x14ac:dyDescent="0.2">
      <c r="A268"/>
      <c r="B268" s="4"/>
      <c r="I268"/>
      <c r="P268"/>
      <c r="Q268"/>
      <c r="R268"/>
      <c r="S268"/>
      <c r="T268"/>
      <c r="U268"/>
      <c r="V268"/>
      <c r="W268"/>
      <c r="X268"/>
    </row>
    <row r="269" spans="1:24" x14ac:dyDescent="0.2">
      <c r="A269"/>
      <c r="B269" s="4"/>
      <c r="I269"/>
      <c r="P269"/>
      <c r="Q269"/>
      <c r="R269"/>
      <c r="S269"/>
      <c r="T269"/>
      <c r="U269"/>
      <c r="V269"/>
      <c r="W269"/>
      <c r="X269"/>
    </row>
    <row r="270" spans="1:24" x14ac:dyDescent="0.2">
      <c r="A270"/>
      <c r="B270" s="4"/>
      <c r="I270"/>
      <c r="P270"/>
      <c r="Q270"/>
      <c r="R270"/>
      <c r="S270"/>
      <c r="T270"/>
      <c r="U270"/>
      <c r="V270"/>
      <c r="W270"/>
      <c r="X270"/>
    </row>
    <row r="271" spans="1:24" x14ac:dyDescent="0.2">
      <c r="A271"/>
      <c r="B271" s="4"/>
      <c r="I271"/>
      <c r="P271"/>
      <c r="Q271"/>
      <c r="R271"/>
      <c r="S271"/>
      <c r="T271"/>
      <c r="U271"/>
      <c r="V271"/>
      <c r="W271"/>
      <c r="X271"/>
    </row>
    <row r="272" spans="1:24" x14ac:dyDescent="0.2">
      <c r="A272"/>
      <c r="B272" s="4"/>
      <c r="I272"/>
      <c r="P272"/>
      <c r="Q272"/>
      <c r="R272"/>
      <c r="S272"/>
      <c r="T272"/>
      <c r="U272"/>
      <c r="V272"/>
      <c r="W272"/>
      <c r="X272"/>
    </row>
    <row r="273" spans="1:24" x14ac:dyDescent="0.2">
      <c r="A273"/>
      <c r="B273" s="4"/>
      <c r="I273"/>
      <c r="P273"/>
      <c r="Q273"/>
      <c r="R273"/>
      <c r="S273"/>
      <c r="T273"/>
      <c r="U273"/>
      <c r="V273"/>
      <c r="W273"/>
      <c r="X273"/>
    </row>
    <row r="274" spans="1:24" x14ac:dyDescent="0.2">
      <c r="A274"/>
      <c r="B274" s="4"/>
      <c r="I274"/>
      <c r="P274"/>
      <c r="Q274"/>
      <c r="R274"/>
      <c r="S274"/>
      <c r="T274"/>
      <c r="U274"/>
      <c r="V274"/>
      <c r="W274"/>
      <c r="X274"/>
    </row>
    <row r="275" spans="1:24" x14ac:dyDescent="0.2">
      <c r="A275"/>
      <c r="B275" s="4"/>
      <c r="I275"/>
      <c r="P275"/>
      <c r="Q275"/>
      <c r="R275"/>
      <c r="S275"/>
      <c r="T275"/>
      <c r="U275"/>
      <c r="V275"/>
      <c r="W275"/>
      <c r="X275"/>
    </row>
    <row r="276" spans="1:24" x14ac:dyDescent="0.2">
      <c r="A276"/>
      <c r="B276" s="4"/>
      <c r="I276"/>
      <c r="P276"/>
      <c r="Q276"/>
      <c r="R276"/>
      <c r="S276"/>
      <c r="T276"/>
      <c r="U276"/>
      <c r="V276"/>
      <c r="W276"/>
      <c r="X276"/>
    </row>
    <row r="277" spans="1:24" x14ac:dyDescent="0.2">
      <c r="A277"/>
      <c r="B277" s="4"/>
      <c r="I277"/>
      <c r="P277"/>
      <c r="Q277"/>
      <c r="R277"/>
      <c r="S277"/>
      <c r="T277"/>
      <c r="U277"/>
      <c r="V277"/>
      <c r="W277"/>
      <c r="X277"/>
    </row>
    <row r="278" spans="1:24" x14ac:dyDescent="0.2">
      <c r="A278"/>
      <c r="B278" s="4"/>
      <c r="I278"/>
      <c r="P278"/>
      <c r="Q278"/>
      <c r="R278"/>
      <c r="S278"/>
      <c r="T278"/>
      <c r="U278"/>
      <c r="V278"/>
      <c r="W278"/>
      <c r="X278"/>
    </row>
    <row r="279" spans="1:24" x14ac:dyDescent="0.2">
      <c r="A279"/>
      <c r="B279" s="4"/>
      <c r="I279"/>
      <c r="P279"/>
      <c r="Q279"/>
      <c r="R279"/>
      <c r="S279"/>
      <c r="T279"/>
      <c r="U279"/>
      <c r="V279"/>
      <c r="W279"/>
      <c r="X279"/>
    </row>
    <row r="280" spans="1:24" x14ac:dyDescent="0.2">
      <c r="A280"/>
      <c r="B280" s="4"/>
      <c r="I280"/>
      <c r="P280"/>
      <c r="Q280"/>
      <c r="R280"/>
      <c r="S280"/>
      <c r="T280"/>
      <c r="U280"/>
      <c r="V280"/>
      <c r="W280"/>
      <c r="X280"/>
    </row>
    <row r="281" spans="1:24" x14ac:dyDescent="0.2">
      <c r="A281"/>
      <c r="B281" s="4"/>
      <c r="I281"/>
      <c r="P281"/>
      <c r="Q281"/>
      <c r="R281"/>
      <c r="S281"/>
      <c r="T281"/>
      <c r="U281"/>
      <c r="V281"/>
      <c r="W281"/>
      <c r="X281"/>
    </row>
    <row r="282" spans="1:24" x14ac:dyDescent="0.2">
      <c r="A282"/>
      <c r="B282" s="4"/>
      <c r="I282"/>
      <c r="P282"/>
      <c r="Q282"/>
      <c r="R282"/>
      <c r="S282"/>
      <c r="T282"/>
      <c r="U282"/>
      <c r="V282"/>
      <c r="W282"/>
      <c r="X282"/>
    </row>
    <row r="283" spans="1:24" x14ac:dyDescent="0.2">
      <c r="A283"/>
      <c r="B283" s="4"/>
      <c r="I283"/>
      <c r="P283"/>
      <c r="Q283"/>
      <c r="R283"/>
      <c r="S283"/>
      <c r="T283"/>
      <c r="U283"/>
      <c r="V283"/>
      <c r="W283"/>
      <c r="X283"/>
    </row>
    <row r="284" spans="1:24" x14ac:dyDescent="0.2">
      <c r="A284"/>
      <c r="B284" s="4"/>
      <c r="I284"/>
      <c r="P284"/>
      <c r="Q284"/>
      <c r="R284"/>
      <c r="S284"/>
      <c r="T284"/>
      <c r="U284"/>
      <c r="V284"/>
      <c r="W284"/>
      <c r="X284"/>
    </row>
    <row r="285" spans="1:24" x14ac:dyDescent="0.2">
      <c r="A285"/>
      <c r="B285" s="4"/>
      <c r="I285"/>
      <c r="P285"/>
      <c r="Q285"/>
      <c r="R285"/>
      <c r="S285"/>
      <c r="T285"/>
      <c r="U285"/>
      <c r="V285"/>
      <c r="W285"/>
      <c r="X285"/>
    </row>
    <row r="286" spans="1:24" x14ac:dyDescent="0.2">
      <c r="A286"/>
      <c r="B286" s="4"/>
      <c r="I286"/>
      <c r="P286"/>
      <c r="Q286"/>
      <c r="R286"/>
      <c r="S286"/>
      <c r="T286"/>
      <c r="U286"/>
      <c r="V286"/>
      <c r="W286"/>
      <c r="X286"/>
    </row>
    <row r="287" spans="1:24" x14ac:dyDescent="0.2">
      <c r="A287"/>
      <c r="B287" s="4"/>
      <c r="I287"/>
      <c r="P287"/>
      <c r="Q287"/>
      <c r="R287"/>
      <c r="S287"/>
      <c r="T287"/>
      <c r="U287"/>
      <c r="V287"/>
      <c r="W287"/>
      <c r="X287"/>
    </row>
    <row r="288" spans="1:24" x14ac:dyDescent="0.2">
      <c r="A288"/>
      <c r="B288" s="4"/>
      <c r="I288"/>
      <c r="P288"/>
      <c r="Q288"/>
      <c r="R288"/>
      <c r="S288"/>
      <c r="T288"/>
      <c r="U288"/>
      <c r="V288"/>
      <c r="W288"/>
      <c r="X288"/>
    </row>
    <row r="289" spans="1:24" x14ac:dyDescent="0.2">
      <c r="A289"/>
      <c r="B289" s="4"/>
      <c r="I289"/>
      <c r="P289"/>
      <c r="Q289"/>
      <c r="R289"/>
      <c r="S289"/>
      <c r="T289"/>
      <c r="U289"/>
      <c r="V289"/>
      <c r="W289"/>
      <c r="X289"/>
    </row>
    <row r="290" spans="1:24" x14ac:dyDescent="0.2">
      <c r="A290"/>
      <c r="B290" s="4"/>
      <c r="I290"/>
      <c r="P290"/>
      <c r="Q290"/>
      <c r="R290"/>
      <c r="S290"/>
      <c r="T290"/>
      <c r="U290"/>
      <c r="V290"/>
      <c r="W290"/>
      <c r="X290"/>
    </row>
    <row r="291" spans="1:24" x14ac:dyDescent="0.2">
      <c r="A291"/>
      <c r="B291" s="4"/>
      <c r="I291"/>
      <c r="P291"/>
      <c r="Q291"/>
      <c r="R291"/>
      <c r="S291"/>
      <c r="T291"/>
      <c r="U291"/>
      <c r="V291"/>
      <c r="W291"/>
      <c r="X291"/>
    </row>
    <row r="292" spans="1:24" x14ac:dyDescent="0.2">
      <c r="A292"/>
      <c r="B292" s="4"/>
      <c r="I292"/>
      <c r="P292"/>
      <c r="Q292"/>
      <c r="R292"/>
      <c r="S292"/>
      <c r="T292"/>
      <c r="U292"/>
      <c r="V292"/>
      <c r="W292"/>
      <c r="X292"/>
    </row>
    <row r="293" spans="1:24" x14ac:dyDescent="0.2">
      <c r="A293"/>
      <c r="B293" s="4"/>
      <c r="I293"/>
      <c r="P293"/>
      <c r="Q293"/>
      <c r="R293"/>
      <c r="S293"/>
      <c r="T293"/>
      <c r="U293"/>
      <c r="V293"/>
      <c r="W293"/>
      <c r="X293"/>
    </row>
    <row r="294" spans="1:24" x14ac:dyDescent="0.2">
      <c r="A294"/>
      <c r="B294" s="4"/>
      <c r="I294"/>
      <c r="P294"/>
      <c r="Q294"/>
      <c r="R294"/>
      <c r="S294"/>
      <c r="T294"/>
      <c r="U294"/>
      <c r="V294"/>
      <c r="W294"/>
      <c r="X294"/>
    </row>
    <row r="295" spans="1:24" x14ac:dyDescent="0.2">
      <c r="A295"/>
      <c r="B295" s="4"/>
      <c r="I295"/>
      <c r="P295"/>
      <c r="Q295"/>
      <c r="R295"/>
      <c r="S295"/>
      <c r="T295"/>
      <c r="U295"/>
      <c r="V295"/>
      <c r="W295"/>
      <c r="X295"/>
    </row>
    <row r="296" spans="1:24" x14ac:dyDescent="0.2">
      <c r="A296"/>
      <c r="B296" s="4"/>
      <c r="I296"/>
      <c r="P296"/>
      <c r="Q296"/>
      <c r="R296"/>
      <c r="S296"/>
      <c r="T296"/>
      <c r="U296"/>
      <c r="V296"/>
      <c r="W296"/>
      <c r="X296"/>
    </row>
    <row r="297" spans="1:24" x14ac:dyDescent="0.2">
      <c r="A297"/>
      <c r="B297" s="4"/>
      <c r="I297"/>
      <c r="P297"/>
      <c r="Q297"/>
      <c r="R297"/>
      <c r="S297"/>
      <c r="T297"/>
      <c r="U297"/>
      <c r="V297"/>
      <c r="W297"/>
      <c r="X297"/>
    </row>
    <row r="298" spans="1:24" x14ac:dyDescent="0.2">
      <c r="A298"/>
      <c r="B298" s="4"/>
      <c r="I298"/>
      <c r="P298"/>
      <c r="Q298"/>
      <c r="R298"/>
      <c r="S298"/>
      <c r="T298"/>
      <c r="U298"/>
      <c r="V298"/>
      <c r="W298"/>
      <c r="X298"/>
    </row>
    <row r="299" spans="1:24" x14ac:dyDescent="0.2">
      <c r="A299"/>
      <c r="B299" s="4"/>
      <c r="I299"/>
      <c r="P299"/>
      <c r="Q299"/>
      <c r="R299"/>
      <c r="S299"/>
      <c r="T299"/>
      <c r="U299"/>
      <c r="V299"/>
      <c r="W299"/>
      <c r="X299"/>
    </row>
    <row r="300" spans="1:24" x14ac:dyDescent="0.2">
      <c r="A300"/>
      <c r="B300" s="4"/>
      <c r="I300"/>
      <c r="P300"/>
      <c r="Q300"/>
      <c r="R300"/>
      <c r="S300"/>
      <c r="T300"/>
      <c r="U300"/>
      <c r="V300"/>
      <c r="W300"/>
      <c r="X300"/>
    </row>
    <row r="301" spans="1:24" x14ac:dyDescent="0.2">
      <c r="A301"/>
      <c r="B301" s="4"/>
      <c r="I301"/>
      <c r="P301"/>
      <c r="Q301"/>
      <c r="R301"/>
      <c r="S301"/>
      <c r="T301"/>
      <c r="U301"/>
      <c r="V301"/>
      <c r="W301"/>
      <c r="X301"/>
    </row>
    <row r="302" spans="1:24" x14ac:dyDescent="0.2">
      <c r="A302"/>
      <c r="B302" s="4"/>
      <c r="I302"/>
      <c r="P302"/>
      <c r="Q302"/>
      <c r="R302"/>
      <c r="S302"/>
      <c r="T302"/>
      <c r="U302"/>
      <c r="V302"/>
      <c r="W302"/>
      <c r="X302"/>
    </row>
    <row r="303" spans="1:24" x14ac:dyDescent="0.2">
      <c r="A303"/>
      <c r="B303" s="4"/>
      <c r="I303"/>
      <c r="P303"/>
      <c r="Q303"/>
      <c r="R303"/>
      <c r="S303"/>
      <c r="T303"/>
      <c r="U303"/>
      <c r="V303"/>
      <c r="W303"/>
      <c r="X303"/>
    </row>
    <row r="304" spans="1:24" x14ac:dyDescent="0.2">
      <c r="A304"/>
      <c r="B304" s="4"/>
      <c r="I304"/>
      <c r="P304"/>
      <c r="Q304"/>
      <c r="R304"/>
      <c r="S304"/>
      <c r="T304"/>
      <c r="U304"/>
      <c r="V304"/>
      <c r="W304"/>
      <c r="X304"/>
    </row>
    <row r="305" spans="1:24" x14ac:dyDescent="0.2">
      <c r="A305"/>
      <c r="B305" s="4"/>
      <c r="I305"/>
      <c r="P305"/>
      <c r="Q305"/>
      <c r="R305"/>
      <c r="S305"/>
      <c r="T305"/>
      <c r="U305"/>
      <c r="V305"/>
      <c r="W305"/>
      <c r="X305"/>
    </row>
    <row r="306" spans="1:24" x14ac:dyDescent="0.2">
      <c r="A306"/>
      <c r="B306" s="4"/>
      <c r="I306"/>
      <c r="P306"/>
      <c r="Q306"/>
      <c r="R306"/>
      <c r="S306"/>
      <c r="T306"/>
      <c r="U306"/>
      <c r="V306"/>
      <c r="W306"/>
      <c r="X306"/>
    </row>
    <row r="307" spans="1:24" x14ac:dyDescent="0.2">
      <c r="A307"/>
      <c r="B307" s="4"/>
      <c r="I307"/>
      <c r="P307"/>
      <c r="Q307"/>
      <c r="R307"/>
      <c r="S307"/>
      <c r="T307"/>
      <c r="U307"/>
      <c r="V307"/>
      <c r="W307"/>
      <c r="X307"/>
    </row>
    <row r="308" spans="1:24" x14ac:dyDescent="0.2">
      <c r="A308"/>
      <c r="B308" s="4"/>
      <c r="I308"/>
      <c r="P308"/>
      <c r="Q308"/>
      <c r="R308"/>
      <c r="S308"/>
      <c r="T308"/>
      <c r="U308"/>
      <c r="V308"/>
      <c r="W308"/>
      <c r="X308"/>
    </row>
    <row r="309" spans="1:24" x14ac:dyDescent="0.2">
      <c r="A309"/>
      <c r="B309" s="4"/>
      <c r="I309"/>
      <c r="P309"/>
      <c r="Q309"/>
      <c r="R309"/>
      <c r="S309"/>
      <c r="T309"/>
      <c r="U309"/>
      <c r="V309"/>
      <c r="W309"/>
      <c r="X309"/>
    </row>
    <row r="310" spans="1:24" x14ac:dyDescent="0.2">
      <c r="A310"/>
      <c r="B310" s="4"/>
      <c r="I310"/>
      <c r="P310"/>
      <c r="Q310"/>
      <c r="R310"/>
      <c r="S310"/>
      <c r="T310"/>
      <c r="U310"/>
      <c r="V310"/>
      <c r="W310"/>
      <c r="X310"/>
    </row>
    <row r="311" spans="1:24" x14ac:dyDescent="0.2">
      <c r="A311"/>
      <c r="B311" s="4"/>
      <c r="I311"/>
      <c r="P311"/>
      <c r="Q311"/>
      <c r="R311"/>
      <c r="S311"/>
      <c r="T311"/>
      <c r="U311"/>
      <c r="V311"/>
      <c r="W311"/>
      <c r="X311"/>
    </row>
    <row r="312" spans="1:24" x14ac:dyDescent="0.2">
      <c r="A312"/>
      <c r="B312" s="4"/>
      <c r="I312"/>
      <c r="P312"/>
      <c r="Q312"/>
      <c r="R312"/>
      <c r="S312"/>
      <c r="T312"/>
      <c r="U312"/>
      <c r="V312"/>
      <c r="W312"/>
      <c r="X312"/>
    </row>
    <row r="313" spans="1:24" x14ac:dyDescent="0.2">
      <c r="A313"/>
      <c r="B313" s="4"/>
      <c r="I313"/>
      <c r="P313"/>
      <c r="Q313"/>
      <c r="R313"/>
      <c r="S313"/>
      <c r="T313"/>
      <c r="U313"/>
      <c r="V313"/>
      <c r="W313"/>
      <c r="X313"/>
    </row>
    <row r="314" spans="1:24" x14ac:dyDescent="0.2">
      <c r="A314"/>
      <c r="B314" s="4"/>
      <c r="I314"/>
      <c r="P314"/>
      <c r="Q314"/>
      <c r="R314"/>
      <c r="S314"/>
      <c r="T314"/>
      <c r="U314"/>
      <c r="V314"/>
      <c r="W314"/>
      <c r="X314"/>
    </row>
    <row r="315" spans="1:24" x14ac:dyDescent="0.2">
      <c r="A315"/>
      <c r="B315" s="4"/>
      <c r="I315"/>
      <c r="P315"/>
      <c r="Q315"/>
      <c r="R315"/>
      <c r="S315"/>
      <c r="T315"/>
      <c r="U315"/>
      <c r="V315"/>
      <c r="W315"/>
      <c r="X315"/>
    </row>
    <row r="316" spans="1:24" x14ac:dyDescent="0.2">
      <c r="A316"/>
      <c r="B316" s="4"/>
      <c r="I316"/>
      <c r="P316"/>
      <c r="Q316"/>
      <c r="R316"/>
      <c r="S316"/>
      <c r="T316"/>
      <c r="U316"/>
      <c r="V316"/>
      <c r="W316"/>
      <c r="X316"/>
    </row>
    <row r="317" spans="1:24" x14ac:dyDescent="0.2">
      <c r="A317"/>
      <c r="B317" s="4"/>
      <c r="I317"/>
      <c r="P317"/>
      <c r="Q317"/>
      <c r="R317"/>
      <c r="S317"/>
      <c r="T317"/>
      <c r="U317"/>
      <c r="V317"/>
      <c r="W317"/>
      <c r="X317"/>
    </row>
    <row r="318" spans="1:24" x14ac:dyDescent="0.2">
      <c r="A318"/>
      <c r="B318" s="4"/>
      <c r="I318"/>
      <c r="P318"/>
      <c r="Q318"/>
      <c r="R318"/>
      <c r="S318"/>
      <c r="T318"/>
      <c r="U318"/>
      <c r="V318"/>
      <c r="W318"/>
      <c r="X318"/>
    </row>
    <row r="319" spans="1:24" x14ac:dyDescent="0.2">
      <c r="A319"/>
      <c r="B319" s="4"/>
      <c r="I319"/>
      <c r="P319"/>
      <c r="Q319"/>
      <c r="R319"/>
      <c r="S319"/>
      <c r="T319"/>
      <c r="U319"/>
      <c r="V319"/>
      <c r="W319"/>
      <c r="X319"/>
    </row>
    <row r="320" spans="1:24" x14ac:dyDescent="0.2">
      <c r="A320"/>
      <c r="B320" s="4"/>
      <c r="I320"/>
      <c r="P320"/>
      <c r="Q320"/>
      <c r="R320"/>
      <c r="S320"/>
      <c r="T320"/>
      <c r="U320"/>
      <c r="V320"/>
      <c r="W320"/>
      <c r="X320"/>
    </row>
    <row r="321" spans="1:24" x14ac:dyDescent="0.2">
      <c r="A321"/>
      <c r="B321" s="4"/>
      <c r="I321"/>
      <c r="P321"/>
      <c r="Q321"/>
      <c r="R321"/>
      <c r="S321"/>
      <c r="T321"/>
      <c r="U321"/>
      <c r="V321"/>
      <c r="W321"/>
      <c r="X321"/>
    </row>
    <row r="322" spans="1:24" x14ac:dyDescent="0.2">
      <c r="A322"/>
      <c r="B322" s="4"/>
      <c r="I322"/>
      <c r="P322"/>
      <c r="Q322"/>
      <c r="R322"/>
      <c r="S322"/>
      <c r="T322"/>
      <c r="U322"/>
      <c r="V322"/>
      <c r="W322"/>
      <c r="X322"/>
    </row>
    <row r="323" spans="1:24" x14ac:dyDescent="0.2">
      <c r="A323"/>
      <c r="B323" s="4"/>
      <c r="I323"/>
      <c r="P323"/>
      <c r="Q323"/>
      <c r="R323"/>
      <c r="S323"/>
      <c r="T323"/>
      <c r="U323"/>
      <c r="V323"/>
      <c r="W323"/>
      <c r="X323"/>
    </row>
    <row r="324" spans="1:24" x14ac:dyDescent="0.2">
      <c r="A324"/>
      <c r="B324" s="4"/>
      <c r="I324"/>
      <c r="P324"/>
      <c r="Q324"/>
      <c r="R324"/>
      <c r="S324"/>
      <c r="T324"/>
      <c r="U324"/>
      <c r="V324"/>
      <c r="W324"/>
      <c r="X324"/>
    </row>
    <row r="325" spans="1:24" x14ac:dyDescent="0.2">
      <c r="A325"/>
      <c r="B325" s="4"/>
      <c r="I325"/>
      <c r="P325"/>
      <c r="Q325"/>
      <c r="R325"/>
      <c r="S325"/>
      <c r="T325"/>
      <c r="U325"/>
      <c r="V325"/>
      <c r="W325"/>
      <c r="X325"/>
    </row>
    <row r="326" spans="1:24" x14ac:dyDescent="0.2">
      <c r="A326"/>
      <c r="B326" s="4"/>
      <c r="I326"/>
      <c r="P326"/>
      <c r="Q326"/>
      <c r="R326"/>
      <c r="S326"/>
      <c r="T326"/>
      <c r="U326"/>
      <c r="V326"/>
      <c r="W326"/>
      <c r="X326"/>
    </row>
    <row r="327" spans="1:24" x14ac:dyDescent="0.2">
      <c r="A327"/>
      <c r="B327" s="4"/>
      <c r="I327"/>
      <c r="P327"/>
      <c r="Q327"/>
      <c r="R327"/>
      <c r="S327"/>
      <c r="T327"/>
      <c r="U327"/>
      <c r="V327"/>
      <c r="W327"/>
      <c r="X327"/>
    </row>
    <row r="328" spans="1:24" x14ac:dyDescent="0.2">
      <c r="A328"/>
      <c r="B328" s="4"/>
      <c r="I328"/>
      <c r="P328"/>
      <c r="Q328"/>
      <c r="R328"/>
      <c r="S328"/>
      <c r="T328"/>
      <c r="U328"/>
      <c r="V328"/>
      <c r="W328"/>
      <c r="X328"/>
    </row>
    <row r="329" spans="1:24" x14ac:dyDescent="0.2">
      <c r="A329"/>
      <c r="B329" s="4"/>
      <c r="I329"/>
      <c r="P329"/>
      <c r="Q329"/>
      <c r="R329"/>
      <c r="S329"/>
      <c r="T329"/>
      <c r="U329"/>
      <c r="V329"/>
      <c r="W329"/>
      <c r="X329"/>
    </row>
    <row r="330" spans="1:24" x14ac:dyDescent="0.2">
      <c r="A330"/>
      <c r="B330" s="4"/>
      <c r="I330"/>
      <c r="P330"/>
      <c r="Q330"/>
      <c r="R330"/>
      <c r="S330"/>
      <c r="T330"/>
      <c r="U330"/>
      <c r="V330"/>
      <c r="W330"/>
      <c r="X330"/>
    </row>
    <row r="331" spans="1:24" x14ac:dyDescent="0.2">
      <c r="A331"/>
      <c r="B331" s="4"/>
      <c r="I331"/>
      <c r="P331"/>
      <c r="Q331"/>
      <c r="R331"/>
      <c r="S331"/>
      <c r="T331"/>
      <c r="U331"/>
      <c r="V331"/>
      <c r="W331"/>
      <c r="X331"/>
    </row>
    <row r="332" spans="1:24" x14ac:dyDescent="0.2">
      <c r="A332"/>
      <c r="B332" s="4"/>
      <c r="I332"/>
      <c r="P332"/>
      <c r="Q332"/>
      <c r="R332"/>
      <c r="S332"/>
      <c r="T332"/>
      <c r="U332"/>
      <c r="V332"/>
      <c r="W332"/>
      <c r="X332"/>
    </row>
    <row r="333" spans="1:24" x14ac:dyDescent="0.2">
      <c r="A333"/>
      <c r="B333" s="4"/>
      <c r="I333"/>
      <c r="P333"/>
      <c r="Q333"/>
      <c r="R333"/>
      <c r="S333"/>
      <c r="T333"/>
      <c r="U333"/>
      <c r="V333"/>
      <c r="W333"/>
      <c r="X333"/>
    </row>
    <row r="334" spans="1:24" x14ac:dyDescent="0.2">
      <c r="A334"/>
      <c r="B334" s="4"/>
      <c r="I334"/>
      <c r="P334"/>
      <c r="Q334"/>
      <c r="R334"/>
      <c r="S334"/>
      <c r="T334"/>
      <c r="U334"/>
      <c r="V334"/>
      <c r="W334"/>
      <c r="X334"/>
    </row>
    <row r="335" spans="1:24" x14ac:dyDescent="0.2">
      <c r="A335"/>
      <c r="B335" s="4"/>
      <c r="I335"/>
      <c r="P335"/>
      <c r="Q335"/>
      <c r="R335"/>
      <c r="S335"/>
      <c r="T335"/>
      <c r="U335"/>
      <c r="V335"/>
      <c r="W335"/>
      <c r="X335"/>
    </row>
    <row r="336" spans="1:24" x14ac:dyDescent="0.2">
      <c r="A336"/>
      <c r="B336" s="4"/>
      <c r="I336"/>
      <c r="P336"/>
      <c r="Q336"/>
      <c r="R336"/>
      <c r="S336"/>
      <c r="T336"/>
      <c r="U336"/>
      <c r="V336"/>
      <c r="W336"/>
      <c r="X336"/>
    </row>
    <row r="337" spans="1:24" x14ac:dyDescent="0.2">
      <c r="A337"/>
      <c r="B337" s="4"/>
      <c r="I337"/>
      <c r="P337"/>
      <c r="Q337"/>
      <c r="R337"/>
      <c r="S337"/>
      <c r="T337"/>
      <c r="U337"/>
      <c r="V337"/>
      <c r="W337"/>
      <c r="X337"/>
    </row>
    <row r="338" spans="1:24" x14ac:dyDescent="0.2">
      <c r="A338"/>
      <c r="B338" s="4"/>
      <c r="I338"/>
      <c r="P338"/>
      <c r="Q338"/>
      <c r="R338"/>
      <c r="S338"/>
      <c r="T338"/>
      <c r="U338"/>
      <c r="V338"/>
      <c r="W338"/>
      <c r="X338"/>
    </row>
    <row r="339" spans="1:24" x14ac:dyDescent="0.2">
      <c r="A339"/>
      <c r="B339" s="4"/>
      <c r="I339"/>
      <c r="P339"/>
      <c r="Q339"/>
      <c r="R339"/>
      <c r="S339"/>
      <c r="T339"/>
      <c r="U339"/>
      <c r="V339"/>
      <c r="W339"/>
      <c r="X339"/>
    </row>
    <row r="340" spans="1:24" x14ac:dyDescent="0.2">
      <c r="A340"/>
      <c r="B340" s="4"/>
      <c r="I340"/>
      <c r="P340"/>
      <c r="Q340"/>
      <c r="R340"/>
      <c r="S340"/>
      <c r="T340"/>
      <c r="U340"/>
      <c r="V340"/>
      <c r="W340"/>
      <c r="X340"/>
    </row>
    <row r="341" spans="1:24" x14ac:dyDescent="0.2">
      <c r="A341"/>
      <c r="B341" s="4"/>
      <c r="I341"/>
      <c r="P341"/>
      <c r="Q341"/>
      <c r="R341"/>
      <c r="S341"/>
      <c r="T341"/>
      <c r="U341"/>
      <c r="V341"/>
      <c r="W341"/>
      <c r="X341"/>
    </row>
    <row r="342" spans="1:24" x14ac:dyDescent="0.2">
      <c r="A342"/>
      <c r="B342" s="4"/>
      <c r="I342"/>
      <c r="P342"/>
      <c r="Q342"/>
      <c r="R342"/>
      <c r="S342"/>
      <c r="T342"/>
      <c r="U342"/>
      <c r="V342"/>
      <c r="W342"/>
      <c r="X342"/>
    </row>
    <row r="343" spans="1:24" x14ac:dyDescent="0.2">
      <c r="A343"/>
      <c r="B343" s="4"/>
      <c r="I343"/>
      <c r="P343"/>
      <c r="Q343"/>
      <c r="R343"/>
      <c r="S343"/>
      <c r="T343"/>
      <c r="U343"/>
      <c r="V343"/>
      <c r="W343"/>
      <c r="X343"/>
    </row>
    <row r="344" spans="1:24" x14ac:dyDescent="0.2">
      <c r="A344"/>
      <c r="B344" s="4"/>
      <c r="I344"/>
      <c r="P344"/>
      <c r="Q344"/>
      <c r="R344"/>
      <c r="S344"/>
      <c r="T344"/>
      <c r="U344"/>
      <c r="V344"/>
      <c r="W344"/>
      <c r="X344"/>
    </row>
    <row r="345" spans="1:24" x14ac:dyDescent="0.2">
      <c r="A345"/>
      <c r="B345" s="4"/>
      <c r="I345"/>
      <c r="P345"/>
      <c r="Q345"/>
      <c r="R345"/>
      <c r="S345"/>
      <c r="T345"/>
      <c r="U345"/>
      <c r="V345"/>
      <c r="W345"/>
      <c r="X345"/>
    </row>
    <row r="346" spans="1:24" x14ac:dyDescent="0.2">
      <c r="A346"/>
      <c r="B346" s="4"/>
      <c r="I346"/>
      <c r="P346"/>
      <c r="Q346"/>
      <c r="R346"/>
      <c r="S346"/>
      <c r="T346"/>
      <c r="U346"/>
      <c r="V346"/>
      <c r="W346"/>
      <c r="X346"/>
    </row>
    <row r="347" spans="1:24" x14ac:dyDescent="0.2">
      <c r="A347"/>
      <c r="B347" s="4"/>
      <c r="I347"/>
      <c r="P347"/>
      <c r="Q347"/>
      <c r="R347"/>
      <c r="S347"/>
      <c r="T347"/>
      <c r="U347"/>
      <c r="V347"/>
      <c r="W347"/>
      <c r="X347"/>
    </row>
    <row r="348" spans="1:24" x14ac:dyDescent="0.2">
      <c r="A348"/>
      <c r="B348" s="4"/>
      <c r="I348"/>
      <c r="P348"/>
      <c r="Q348"/>
      <c r="R348"/>
      <c r="S348"/>
      <c r="T348"/>
      <c r="U348"/>
      <c r="V348"/>
      <c r="W348"/>
      <c r="X348"/>
    </row>
    <row r="349" spans="1:24" x14ac:dyDescent="0.2">
      <c r="A349"/>
      <c r="B349" s="4"/>
      <c r="I349"/>
      <c r="P349"/>
      <c r="Q349"/>
      <c r="R349"/>
      <c r="S349"/>
      <c r="T349"/>
      <c r="U349"/>
      <c r="V349"/>
      <c r="W349"/>
      <c r="X349"/>
    </row>
    <row r="350" spans="1:24" x14ac:dyDescent="0.2">
      <c r="A350"/>
      <c r="B350" s="4"/>
      <c r="I350"/>
      <c r="P350"/>
      <c r="Q350"/>
      <c r="R350"/>
      <c r="S350"/>
      <c r="T350"/>
      <c r="U350"/>
      <c r="V350"/>
      <c r="W350"/>
      <c r="X350"/>
    </row>
    <row r="351" spans="1:24" x14ac:dyDescent="0.2">
      <c r="A351"/>
      <c r="B351" s="4"/>
      <c r="I351"/>
      <c r="P351"/>
      <c r="Q351"/>
      <c r="R351"/>
      <c r="S351"/>
      <c r="T351"/>
      <c r="U351"/>
      <c r="V351"/>
      <c r="W351"/>
      <c r="X351"/>
    </row>
    <row r="352" spans="1:24" x14ac:dyDescent="0.2">
      <c r="A352"/>
      <c r="B352" s="4"/>
      <c r="I352"/>
      <c r="P352"/>
      <c r="Q352"/>
      <c r="R352"/>
      <c r="S352"/>
      <c r="T352"/>
      <c r="U352"/>
      <c r="V352"/>
      <c r="W352"/>
      <c r="X352"/>
    </row>
    <row r="353" spans="1:24" x14ac:dyDescent="0.2">
      <c r="A353"/>
      <c r="B353" s="4"/>
      <c r="I353"/>
      <c r="P353"/>
      <c r="Q353"/>
      <c r="R353"/>
      <c r="S353"/>
      <c r="T353"/>
      <c r="U353"/>
      <c r="V353"/>
      <c r="W353"/>
      <c r="X353"/>
    </row>
    <row r="354" spans="1:24" x14ac:dyDescent="0.2">
      <c r="A354"/>
      <c r="B354" s="4"/>
      <c r="I354"/>
      <c r="P354"/>
      <c r="Q354"/>
      <c r="R354"/>
      <c r="S354"/>
      <c r="T354"/>
      <c r="U354"/>
      <c r="V354"/>
      <c r="W354"/>
      <c r="X354"/>
    </row>
    <row r="355" spans="1:24" x14ac:dyDescent="0.2">
      <c r="A355"/>
      <c r="B355" s="4"/>
      <c r="I355"/>
      <c r="P355"/>
      <c r="Q355"/>
      <c r="R355"/>
      <c r="S355"/>
      <c r="T355"/>
      <c r="U355"/>
      <c r="V355"/>
      <c r="W355"/>
      <c r="X355"/>
    </row>
    <row r="356" spans="1:24" x14ac:dyDescent="0.2">
      <c r="A356"/>
      <c r="B356" s="4"/>
      <c r="I356"/>
      <c r="P356"/>
      <c r="Q356"/>
      <c r="R356"/>
      <c r="S356"/>
      <c r="T356"/>
      <c r="U356"/>
      <c r="V356"/>
      <c r="W356"/>
      <c r="X356"/>
    </row>
    <row r="357" spans="1:24" x14ac:dyDescent="0.2">
      <c r="A357"/>
      <c r="B357" s="4"/>
      <c r="I357"/>
      <c r="P357"/>
      <c r="Q357"/>
      <c r="R357"/>
      <c r="S357"/>
      <c r="T357"/>
      <c r="U357"/>
      <c r="V357"/>
      <c r="W357"/>
      <c r="X357"/>
    </row>
    <row r="358" spans="1:24" x14ac:dyDescent="0.2">
      <c r="A358"/>
      <c r="B358" s="4"/>
      <c r="I358"/>
      <c r="P358"/>
      <c r="Q358"/>
      <c r="R358"/>
      <c r="S358"/>
      <c r="T358"/>
      <c r="U358"/>
      <c r="V358"/>
      <c r="W358"/>
      <c r="X358"/>
    </row>
  </sheetData>
  <sheetProtection formatCells="0" formatRows="0" insertRows="0" insertHyperlinks="0" deleteRows="0" selectLockedCells="1"/>
  <mergeCells count="50">
    <mergeCell ref="J34:Q34"/>
    <mergeCell ref="J35:Q35"/>
    <mergeCell ref="B17:C17"/>
    <mergeCell ref="D17:E17"/>
    <mergeCell ref="B20:Q20"/>
    <mergeCell ref="O42:Q42"/>
    <mergeCell ref="B38:Q38"/>
    <mergeCell ref="J23:Q23"/>
    <mergeCell ref="J24:Q24"/>
    <mergeCell ref="J25:Q25"/>
    <mergeCell ref="J30:Q30"/>
    <mergeCell ref="J31:Q31"/>
    <mergeCell ref="B14:C14"/>
    <mergeCell ref="D14:E14"/>
    <mergeCell ref="B15:C15"/>
    <mergeCell ref="D15:E15"/>
    <mergeCell ref="B16:C16"/>
    <mergeCell ref="D16:E16"/>
    <mergeCell ref="D11:E11"/>
    <mergeCell ref="B12:C12"/>
    <mergeCell ref="D12:E12"/>
    <mergeCell ref="B8:Q8"/>
    <mergeCell ref="B13:C13"/>
    <mergeCell ref="D13:E13"/>
    <mergeCell ref="O49:Q49"/>
    <mergeCell ref="O50:Q50"/>
    <mergeCell ref="B1:P1"/>
    <mergeCell ref="B2:P2"/>
    <mergeCell ref="G5:J5"/>
    <mergeCell ref="D6:M6"/>
    <mergeCell ref="B10:C10"/>
    <mergeCell ref="J22:Q22"/>
    <mergeCell ref="D10:E10"/>
    <mergeCell ref="B11:C11"/>
    <mergeCell ref="O40:Q40"/>
    <mergeCell ref="O41:Q41"/>
    <mergeCell ref="O43:Q43"/>
    <mergeCell ref="O44:Q44"/>
    <mergeCell ref="B46:Q46"/>
    <mergeCell ref="O48:Q48"/>
    <mergeCell ref="J26:Q26"/>
    <mergeCell ref="J27:Q27"/>
    <mergeCell ref="J36:Q36"/>
    <mergeCell ref="C54:Q54"/>
    <mergeCell ref="J32:Q32"/>
    <mergeCell ref="J33:Q33"/>
    <mergeCell ref="J28:Q28"/>
    <mergeCell ref="J29:Q29"/>
    <mergeCell ref="O51:Q51"/>
    <mergeCell ref="O52:Q52"/>
  </mergeCells>
  <conditionalFormatting sqref="G41:I41 G43:I43 G49:I49 H50:H52">
    <cfRule type="cellIs" dxfId="5" priority="99" stopIfTrue="1" operator="equal">
      <formula>0</formula>
    </cfRule>
  </conditionalFormatting>
  <conditionalFormatting sqref="G41 G49 G52 G43">
    <cfRule type="cellIs" dxfId="4" priority="98" stopIfTrue="1" operator="equal">
      <formula>1</formula>
    </cfRule>
  </conditionalFormatting>
  <conditionalFormatting sqref="G50:G51 I50:I51">
    <cfRule type="cellIs" dxfId="3" priority="4" stopIfTrue="1" operator="equal">
      <formula>0</formula>
    </cfRule>
  </conditionalFormatting>
  <conditionalFormatting sqref="G50:G51">
    <cfRule type="cellIs" dxfId="2" priority="3" stopIfTrue="1" operator="equal">
      <formula>1</formula>
    </cfRule>
  </conditionalFormatting>
  <conditionalFormatting sqref="G42:I42">
    <cfRule type="cellIs" dxfId="1" priority="2" stopIfTrue="1" operator="equal">
      <formula>0</formula>
    </cfRule>
  </conditionalFormatting>
  <conditionalFormatting sqref="G42">
    <cfRule type="cellIs" dxfId="0" priority="1" stopIfTrue="1" operator="equal">
      <formula>1</formula>
    </cfRule>
  </conditionalFormatting>
  <dataValidations count="8">
    <dataValidation type="list" allowBlank="1" showInputMessage="1" showErrorMessage="1" sqref="K49:K52 K41:K44">
      <formula1>lstTracked</formula1>
    </dataValidation>
    <dataValidation type="list" allowBlank="1" showInputMessage="1" showErrorMessage="1" sqref="L49:L52 L41:L44">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 type="textLength" operator="lessThan" allowBlank="1" showInputMessage="1" showErrorMessage="1" error="Over Limit" prompt="Max Length = 15" sqref="C23:C35 C51">
      <formula1>16</formula1>
    </dataValidation>
  </dataValidations>
  <pageMargins left="0.25" right="0.25" top="0.5" bottom="0.5" header="0.3" footer="0.3"/>
  <pageSetup paperSize="17" scale="84"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5604" r:id="rId4" name="CheckBox3">
          <controlPr defaultSize="0" autoFill="0" autoLine="0" r:id="rId5">
            <anchor moveWithCells="1">
              <from>
                <xdr:col>3</xdr:col>
                <xdr:colOff>2895600</xdr:colOff>
                <xdr:row>16</xdr:row>
                <xdr:rowOff>28575</xdr:rowOff>
              </from>
              <to>
                <xdr:col>4</xdr:col>
                <xdr:colOff>66675</xdr:colOff>
                <xdr:row>17</xdr:row>
                <xdr:rowOff>9525</xdr:rowOff>
              </to>
            </anchor>
          </controlPr>
        </control>
      </mc:Choice>
      <mc:Fallback>
        <control shapeId="25604" r:id="rId4" name="CheckBox3"/>
      </mc:Fallback>
    </mc:AlternateContent>
    <mc:AlternateContent xmlns:mc="http://schemas.openxmlformats.org/markup-compatibility/2006">
      <mc:Choice Requires="x14">
        <control shapeId="25603" r:id="rId6" name="CheckBox2">
          <controlPr defaultSize="0" autoFill="0" autoLine="0" r:id="rId7">
            <anchor moveWithCells="1">
              <from>
                <xdr:col>3</xdr:col>
                <xdr:colOff>1828800</xdr:colOff>
                <xdr:row>16</xdr:row>
                <xdr:rowOff>28575</xdr:rowOff>
              </from>
              <to>
                <xdr:col>3</xdr:col>
                <xdr:colOff>2781300</xdr:colOff>
                <xdr:row>17</xdr:row>
                <xdr:rowOff>9525</xdr:rowOff>
              </to>
            </anchor>
          </controlPr>
        </control>
      </mc:Choice>
      <mc:Fallback>
        <control shapeId="25603" r:id="rId6" name="CheckBox2"/>
      </mc:Fallback>
    </mc:AlternateContent>
    <mc:AlternateContent xmlns:mc="http://schemas.openxmlformats.org/markup-compatibility/2006">
      <mc:Choice Requires="x14">
        <control shapeId="25602" r:id="rId8" name="CheckBox1">
          <controlPr defaultSize="0" autoFill="0" autoLine="0" r:id="rId9">
            <anchor moveWithCells="1">
              <from>
                <xdr:col>3</xdr:col>
                <xdr:colOff>809625</xdr:colOff>
                <xdr:row>16</xdr:row>
                <xdr:rowOff>28575</xdr:rowOff>
              </from>
              <to>
                <xdr:col>3</xdr:col>
                <xdr:colOff>1685925</xdr:colOff>
                <xdr:row>17</xdr:row>
                <xdr:rowOff>9525</xdr:rowOff>
              </to>
            </anchor>
          </controlPr>
        </control>
      </mc:Choice>
      <mc:Fallback>
        <control shapeId="25602" r:id="rId8" name="CheckBox1"/>
      </mc:Fallback>
    </mc:AlternateContent>
    <mc:AlternateContent xmlns:mc="http://schemas.openxmlformats.org/markup-compatibility/2006">
      <mc:Choice Requires="x14">
        <control shapeId="25601" r:id="rId10" name="Process">
          <controlPr defaultSize="0" autoFill="0" autoLine="0" r:id="rId11">
            <anchor moveWithCells="1">
              <from>
                <xdr:col>3</xdr:col>
                <xdr:colOff>57150</xdr:colOff>
                <xdr:row>16</xdr:row>
                <xdr:rowOff>28575</xdr:rowOff>
              </from>
              <to>
                <xdr:col>3</xdr:col>
                <xdr:colOff>933450</xdr:colOff>
                <xdr:row>17</xdr:row>
                <xdr:rowOff>9525</xdr:rowOff>
              </to>
            </anchor>
          </controlPr>
        </control>
      </mc:Choice>
      <mc:Fallback>
        <control shapeId="25601" r:id="rId10" name="Proces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R65"/>
  <sheetViews>
    <sheetView zoomScale="70" zoomScaleNormal="70" workbookViewId="0">
      <pane xSplit="1" topLeftCell="L1" activePane="topRight" state="frozen"/>
      <selection sqref="A1:N1"/>
      <selection pane="topRight" activeCell="S2" sqref="S2"/>
    </sheetView>
  </sheetViews>
  <sheetFormatPr defaultColWidth="36.85546875" defaultRowHeight="12.75" customHeight="1" x14ac:dyDescent="0.2"/>
  <cols>
    <col min="1" max="1" width="25" style="95" customWidth="1"/>
    <col min="2" max="2" width="30.85546875" style="148" customWidth="1"/>
    <col min="3" max="4" width="30.7109375" style="95" customWidth="1"/>
    <col min="5" max="11" width="30.7109375" style="203" customWidth="1"/>
    <col min="12" max="17" width="30.7109375" style="95" customWidth="1"/>
    <col min="18" max="18" width="36.85546875" style="95"/>
    <col min="19" max="19" width="30.7109375" style="95" customWidth="1"/>
    <col min="20" max="34" width="36.85546875" style="95"/>
    <col min="35" max="35" width="37" style="95" customWidth="1"/>
    <col min="36" max="51" width="36.85546875" style="95"/>
    <col min="52" max="52" width="37.140625" style="95" customWidth="1"/>
    <col min="53" max="54" width="36.85546875" style="95"/>
    <col min="55" max="55" width="36.7109375" style="95" customWidth="1"/>
    <col min="56" max="57" width="36.85546875" style="95"/>
    <col min="58" max="58" width="36.7109375" style="95" customWidth="1"/>
    <col min="59" max="59" width="37" style="95" customWidth="1"/>
    <col min="60" max="78" width="36.85546875" style="95"/>
    <col min="79" max="79" width="37" style="95" customWidth="1"/>
    <col min="80" max="97" width="36.85546875" style="95"/>
    <col min="98" max="98" width="36.7109375" style="95" customWidth="1"/>
    <col min="99" max="111" width="36.85546875" style="95"/>
    <col min="112" max="112" width="36.7109375" style="95" customWidth="1"/>
    <col min="113" max="115" width="36.85546875" style="95"/>
    <col min="116" max="116" width="36.7109375" style="95" customWidth="1"/>
    <col min="117" max="124" width="36.85546875" style="95"/>
    <col min="125" max="125" width="36.7109375" style="95" customWidth="1"/>
    <col min="126" max="16384" width="36.85546875" style="95"/>
  </cols>
  <sheetData>
    <row r="1" spans="1:252" s="62" customFormat="1" ht="12.75" customHeight="1" x14ac:dyDescent="0.2">
      <c r="A1" s="61" t="s">
        <v>64</v>
      </c>
      <c r="B1" s="137"/>
      <c r="E1" s="196"/>
      <c r="F1" s="196"/>
      <c r="G1" s="196"/>
      <c r="H1" s="196"/>
      <c r="I1" s="196"/>
      <c r="J1" s="196"/>
      <c r="K1" s="196"/>
    </row>
    <row r="2" spans="1:252" s="64" customFormat="1" ht="12.75" customHeight="1" x14ac:dyDescent="0.2">
      <c r="A2" s="63" t="s">
        <v>65</v>
      </c>
      <c r="B2" s="138">
        <f>IF(B3="","",1)</f>
        <v>1</v>
      </c>
      <c r="C2" s="138">
        <v>2</v>
      </c>
      <c r="D2" s="138">
        <v>3</v>
      </c>
      <c r="E2" s="197" t="s">
        <v>466</v>
      </c>
      <c r="F2" s="197" t="s">
        <v>467</v>
      </c>
      <c r="G2" s="197" t="s">
        <v>468</v>
      </c>
      <c r="H2" s="197" t="s">
        <v>469</v>
      </c>
      <c r="I2" s="197" t="s">
        <v>470</v>
      </c>
      <c r="J2" s="197" t="s">
        <v>471</v>
      </c>
      <c r="K2" s="197" t="s">
        <v>472</v>
      </c>
      <c r="L2" s="138">
        <v>11</v>
      </c>
      <c r="M2" s="138">
        <v>12</v>
      </c>
      <c r="N2" s="138">
        <v>13</v>
      </c>
      <c r="O2" s="138">
        <v>14</v>
      </c>
      <c r="P2" s="138">
        <v>15</v>
      </c>
      <c r="Q2" s="64">
        <v>16</v>
      </c>
      <c r="R2" s="64">
        <v>17</v>
      </c>
      <c r="S2" s="138">
        <v>18</v>
      </c>
      <c r="AY2" s="64" t="str">
        <f t="shared" ref="AY2:BL2" si="0">IF(AY3="","",AX2+1)</f>
        <v/>
      </c>
      <c r="AZ2" s="64" t="str">
        <f t="shared" si="0"/>
        <v/>
      </c>
      <c r="BA2" s="64" t="str">
        <f t="shared" si="0"/>
        <v/>
      </c>
      <c r="BB2" s="64" t="str">
        <f t="shared" si="0"/>
        <v/>
      </c>
      <c r="BC2" s="64" t="str">
        <f t="shared" si="0"/>
        <v/>
      </c>
      <c r="BD2" s="64" t="str">
        <f t="shared" si="0"/>
        <v/>
      </c>
      <c r="BE2" s="64" t="str">
        <f t="shared" si="0"/>
        <v/>
      </c>
      <c r="BF2" s="64" t="str">
        <f t="shared" si="0"/>
        <v/>
      </c>
      <c r="BG2" s="64" t="str">
        <f t="shared" si="0"/>
        <v/>
      </c>
      <c r="BH2" s="64" t="str">
        <f t="shared" si="0"/>
        <v/>
      </c>
      <c r="BI2" s="64" t="str">
        <f t="shared" si="0"/>
        <v/>
      </c>
      <c r="BJ2" s="64" t="str">
        <f t="shared" si="0"/>
        <v/>
      </c>
      <c r="BK2" s="64" t="str">
        <f t="shared" si="0"/>
        <v/>
      </c>
      <c r="BL2" s="64" t="str">
        <f t="shared" si="0"/>
        <v/>
      </c>
      <c r="BM2" s="64" t="str">
        <f t="shared" ref="BM2:DX2" si="1">IF(BL3="","",BL2+1)</f>
        <v/>
      </c>
      <c r="BN2" s="64" t="str">
        <f t="shared" si="1"/>
        <v/>
      </c>
      <c r="BO2" s="64" t="str">
        <f t="shared" si="1"/>
        <v/>
      </c>
      <c r="BP2" s="64" t="str">
        <f t="shared" si="1"/>
        <v/>
      </c>
      <c r="BQ2" s="64" t="str">
        <f t="shared" si="1"/>
        <v/>
      </c>
      <c r="BR2" s="64" t="str">
        <f t="shared" si="1"/>
        <v/>
      </c>
      <c r="BS2" s="64" t="str">
        <f t="shared" si="1"/>
        <v/>
      </c>
      <c r="BT2" s="64" t="str">
        <f t="shared" si="1"/>
        <v/>
      </c>
      <c r="BU2" s="64" t="str">
        <f t="shared" si="1"/>
        <v/>
      </c>
      <c r="BV2" s="64" t="str">
        <f t="shared" si="1"/>
        <v/>
      </c>
      <c r="BW2" s="64" t="str">
        <f t="shared" si="1"/>
        <v/>
      </c>
      <c r="BX2" s="64" t="str">
        <f t="shared" si="1"/>
        <v/>
      </c>
      <c r="BY2" s="64" t="str">
        <f t="shared" si="1"/>
        <v/>
      </c>
      <c r="BZ2" s="64" t="str">
        <f t="shared" si="1"/>
        <v/>
      </c>
      <c r="CA2" s="64" t="str">
        <f t="shared" si="1"/>
        <v/>
      </c>
      <c r="CB2" s="64" t="str">
        <f t="shared" si="1"/>
        <v/>
      </c>
      <c r="CC2" s="64" t="str">
        <f t="shared" si="1"/>
        <v/>
      </c>
      <c r="CD2" s="64" t="str">
        <f t="shared" si="1"/>
        <v/>
      </c>
      <c r="CE2" s="64" t="str">
        <f t="shared" si="1"/>
        <v/>
      </c>
      <c r="CF2" s="64" t="str">
        <f t="shared" si="1"/>
        <v/>
      </c>
      <c r="CG2" s="64" t="str">
        <f t="shared" si="1"/>
        <v/>
      </c>
      <c r="CH2" s="64" t="str">
        <f t="shared" si="1"/>
        <v/>
      </c>
      <c r="CI2" s="64" t="str">
        <f t="shared" si="1"/>
        <v/>
      </c>
      <c r="CJ2" s="64" t="str">
        <f t="shared" si="1"/>
        <v/>
      </c>
      <c r="CK2" s="64" t="str">
        <f t="shared" si="1"/>
        <v/>
      </c>
      <c r="CL2" s="64" t="str">
        <f t="shared" si="1"/>
        <v/>
      </c>
      <c r="CM2" s="64" t="str">
        <f t="shared" si="1"/>
        <v/>
      </c>
      <c r="CN2" s="64" t="str">
        <f t="shared" si="1"/>
        <v/>
      </c>
      <c r="CO2" s="64" t="str">
        <f t="shared" si="1"/>
        <v/>
      </c>
      <c r="CP2" s="64" t="str">
        <f t="shared" si="1"/>
        <v/>
      </c>
      <c r="CQ2" s="64" t="str">
        <f t="shared" si="1"/>
        <v/>
      </c>
      <c r="CR2" s="64" t="str">
        <f t="shared" si="1"/>
        <v/>
      </c>
      <c r="CS2" s="64" t="str">
        <f t="shared" si="1"/>
        <v/>
      </c>
      <c r="CT2" s="64" t="str">
        <f t="shared" si="1"/>
        <v/>
      </c>
      <c r="CU2" s="64" t="str">
        <f t="shared" si="1"/>
        <v/>
      </c>
      <c r="CV2" s="64" t="str">
        <f t="shared" si="1"/>
        <v/>
      </c>
      <c r="CW2" s="64" t="str">
        <f t="shared" si="1"/>
        <v/>
      </c>
      <c r="CX2" s="64" t="str">
        <f t="shared" si="1"/>
        <v/>
      </c>
      <c r="CY2" s="64" t="str">
        <f t="shared" si="1"/>
        <v/>
      </c>
      <c r="CZ2" s="64" t="str">
        <f t="shared" si="1"/>
        <v/>
      </c>
      <c r="DA2" s="64" t="str">
        <f t="shared" si="1"/>
        <v/>
      </c>
      <c r="DB2" s="64" t="str">
        <f t="shared" si="1"/>
        <v/>
      </c>
      <c r="DC2" s="64" t="str">
        <f t="shared" si="1"/>
        <v/>
      </c>
      <c r="DD2" s="64" t="str">
        <f t="shared" si="1"/>
        <v/>
      </c>
      <c r="DE2" s="64" t="str">
        <f t="shared" si="1"/>
        <v/>
      </c>
      <c r="DF2" s="64" t="str">
        <f t="shared" si="1"/>
        <v/>
      </c>
      <c r="DG2" s="64" t="str">
        <f t="shared" si="1"/>
        <v/>
      </c>
      <c r="DH2" s="64" t="str">
        <f t="shared" si="1"/>
        <v/>
      </c>
      <c r="DI2" s="64" t="str">
        <f t="shared" si="1"/>
        <v/>
      </c>
      <c r="DJ2" s="64" t="str">
        <f t="shared" si="1"/>
        <v/>
      </c>
      <c r="DK2" s="64" t="str">
        <f t="shared" si="1"/>
        <v/>
      </c>
      <c r="DL2" s="64" t="str">
        <f t="shared" si="1"/>
        <v/>
      </c>
      <c r="DM2" s="64" t="str">
        <f t="shared" si="1"/>
        <v/>
      </c>
      <c r="DN2" s="64" t="str">
        <f t="shared" si="1"/>
        <v/>
      </c>
      <c r="DO2" s="64" t="str">
        <f t="shared" si="1"/>
        <v/>
      </c>
      <c r="DP2" s="64" t="str">
        <f t="shared" si="1"/>
        <v/>
      </c>
      <c r="DQ2" s="64" t="str">
        <f t="shared" si="1"/>
        <v/>
      </c>
      <c r="DR2" s="64" t="str">
        <f t="shared" si="1"/>
        <v/>
      </c>
      <c r="DS2" s="64" t="str">
        <f t="shared" si="1"/>
        <v/>
      </c>
      <c r="DT2" s="64" t="str">
        <f t="shared" si="1"/>
        <v/>
      </c>
      <c r="DU2" s="64" t="str">
        <f t="shared" si="1"/>
        <v/>
      </c>
      <c r="DV2" s="64" t="str">
        <f t="shared" si="1"/>
        <v/>
      </c>
      <c r="DW2" s="64" t="str">
        <f t="shared" si="1"/>
        <v/>
      </c>
      <c r="DX2" s="64" t="str">
        <f t="shared" si="1"/>
        <v/>
      </c>
      <c r="DY2" s="64" t="str">
        <f t="shared" ref="DY2:GJ2" si="2">IF(DX3="","",DX2+1)</f>
        <v/>
      </c>
      <c r="DZ2" s="64" t="str">
        <f t="shared" si="2"/>
        <v/>
      </c>
      <c r="EA2" s="64" t="str">
        <f t="shared" si="2"/>
        <v/>
      </c>
      <c r="EB2" s="64" t="str">
        <f t="shared" si="2"/>
        <v/>
      </c>
      <c r="EC2" s="64" t="str">
        <f t="shared" si="2"/>
        <v/>
      </c>
      <c r="ED2" s="64" t="str">
        <f t="shared" si="2"/>
        <v/>
      </c>
      <c r="EE2" s="64" t="str">
        <f t="shared" si="2"/>
        <v/>
      </c>
      <c r="EF2" s="64" t="str">
        <f t="shared" si="2"/>
        <v/>
      </c>
      <c r="EG2" s="64" t="str">
        <f t="shared" si="2"/>
        <v/>
      </c>
      <c r="EH2" s="64" t="str">
        <f t="shared" si="2"/>
        <v/>
      </c>
      <c r="EI2" s="64" t="str">
        <f t="shared" si="2"/>
        <v/>
      </c>
      <c r="EJ2" s="64" t="str">
        <f t="shared" si="2"/>
        <v/>
      </c>
      <c r="EK2" s="64" t="str">
        <f t="shared" si="2"/>
        <v/>
      </c>
      <c r="EL2" s="64" t="str">
        <f t="shared" si="2"/>
        <v/>
      </c>
      <c r="EM2" s="64" t="str">
        <f t="shared" si="2"/>
        <v/>
      </c>
      <c r="EN2" s="64" t="str">
        <f t="shared" si="2"/>
        <v/>
      </c>
      <c r="EO2" s="64" t="str">
        <f t="shared" si="2"/>
        <v/>
      </c>
      <c r="EP2" s="64" t="str">
        <f t="shared" si="2"/>
        <v/>
      </c>
      <c r="EQ2" s="64" t="str">
        <f t="shared" si="2"/>
        <v/>
      </c>
      <c r="ER2" s="64" t="str">
        <f t="shared" si="2"/>
        <v/>
      </c>
      <c r="ES2" s="64" t="str">
        <f t="shared" si="2"/>
        <v/>
      </c>
      <c r="ET2" s="64" t="str">
        <f t="shared" si="2"/>
        <v/>
      </c>
      <c r="EU2" s="64" t="str">
        <f t="shared" si="2"/>
        <v/>
      </c>
      <c r="EV2" s="64" t="str">
        <f t="shared" si="2"/>
        <v/>
      </c>
      <c r="EW2" s="64" t="str">
        <f t="shared" si="2"/>
        <v/>
      </c>
      <c r="EX2" s="64" t="str">
        <f t="shared" si="2"/>
        <v/>
      </c>
      <c r="EY2" s="64" t="str">
        <f t="shared" si="2"/>
        <v/>
      </c>
      <c r="EZ2" s="64" t="str">
        <f t="shared" si="2"/>
        <v/>
      </c>
      <c r="FA2" s="64" t="str">
        <f t="shared" si="2"/>
        <v/>
      </c>
      <c r="FB2" s="64" t="str">
        <f t="shared" si="2"/>
        <v/>
      </c>
      <c r="FC2" s="64" t="str">
        <f t="shared" si="2"/>
        <v/>
      </c>
      <c r="FD2" s="64" t="str">
        <f t="shared" si="2"/>
        <v/>
      </c>
      <c r="FE2" s="64" t="str">
        <f t="shared" si="2"/>
        <v/>
      </c>
      <c r="FF2" s="64" t="str">
        <f t="shared" si="2"/>
        <v/>
      </c>
      <c r="FG2" s="64" t="str">
        <f t="shared" si="2"/>
        <v/>
      </c>
      <c r="FH2" s="64" t="str">
        <f t="shared" si="2"/>
        <v/>
      </c>
      <c r="FI2" s="64" t="str">
        <f t="shared" si="2"/>
        <v/>
      </c>
      <c r="FJ2" s="64" t="str">
        <f t="shared" si="2"/>
        <v/>
      </c>
      <c r="FK2" s="64" t="str">
        <f t="shared" si="2"/>
        <v/>
      </c>
      <c r="FL2" s="64" t="str">
        <f t="shared" si="2"/>
        <v/>
      </c>
      <c r="FM2" s="64" t="str">
        <f t="shared" si="2"/>
        <v/>
      </c>
      <c r="FN2" s="64" t="str">
        <f t="shared" si="2"/>
        <v/>
      </c>
      <c r="FO2" s="64" t="str">
        <f t="shared" si="2"/>
        <v/>
      </c>
      <c r="FP2" s="64" t="str">
        <f t="shared" si="2"/>
        <v/>
      </c>
      <c r="FQ2" s="64" t="str">
        <f t="shared" si="2"/>
        <v/>
      </c>
      <c r="FR2" s="64" t="str">
        <f t="shared" si="2"/>
        <v/>
      </c>
      <c r="FS2" s="64" t="str">
        <f t="shared" si="2"/>
        <v/>
      </c>
      <c r="FT2" s="64" t="str">
        <f t="shared" si="2"/>
        <v/>
      </c>
      <c r="FU2" s="64" t="str">
        <f t="shared" si="2"/>
        <v/>
      </c>
      <c r="FV2" s="64" t="str">
        <f t="shared" si="2"/>
        <v/>
      </c>
      <c r="FW2" s="64" t="str">
        <f t="shared" si="2"/>
        <v/>
      </c>
      <c r="FX2" s="64" t="str">
        <f t="shared" si="2"/>
        <v/>
      </c>
      <c r="FY2" s="64" t="str">
        <f t="shared" si="2"/>
        <v/>
      </c>
      <c r="FZ2" s="64" t="str">
        <f t="shared" si="2"/>
        <v/>
      </c>
      <c r="GA2" s="64" t="str">
        <f t="shared" si="2"/>
        <v/>
      </c>
      <c r="GB2" s="64" t="str">
        <f t="shared" si="2"/>
        <v/>
      </c>
      <c r="GC2" s="64" t="str">
        <f t="shared" si="2"/>
        <v/>
      </c>
      <c r="GD2" s="64" t="str">
        <f t="shared" si="2"/>
        <v/>
      </c>
      <c r="GE2" s="64" t="str">
        <f t="shared" si="2"/>
        <v/>
      </c>
      <c r="GF2" s="64" t="str">
        <f t="shared" si="2"/>
        <v/>
      </c>
      <c r="GG2" s="64" t="str">
        <f t="shared" si="2"/>
        <v/>
      </c>
      <c r="GH2" s="64" t="str">
        <f t="shared" si="2"/>
        <v/>
      </c>
      <c r="GI2" s="64" t="str">
        <f t="shared" si="2"/>
        <v/>
      </c>
      <c r="GJ2" s="64" t="str">
        <f t="shared" si="2"/>
        <v/>
      </c>
      <c r="GK2" s="64" t="str">
        <f t="shared" ref="GK2:IR2" si="3">IF(GJ3="","",GJ2+1)</f>
        <v/>
      </c>
      <c r="GL2" s="64" t="str">
        <f t="shared" si="3"/>
        <v/>
      </c>
      <c r="GM2" s="64" t="str">
        <f t="shared" si="3"/>
        <v/>
      </c>
      <c r="GN2" s="64" t="str">
        <f t="shared" si="3"/>
        <v/>
      </c>
      <c r="GO2" s="64" t="str">
        <f t="shared" si="3"/>
        <v/>
      </c>
      <c r="GP2" s="64" t="str">
        <f t="shared" si="3"/>
        <v/>
      </c>
      <c r="GQ2" s="64" t="str">
        <f t="shared" si="3"/>
        <v/>
      </c>
      <c r="GR2" s="64" t="str">
        <f t="shared" si="3"/>
        <v/>
      </c>
      <c r="GS2" s="64" t="str">
        <f t="shared" si="3"/>
        <v/>
      </c>
      <c r="GT2" s="64" t="str">
        <f t="shared" si="3"/>
        <v/>
      </c>
      <c r="GU2" s="64" t="str">
        <f t="shared" si="3"/>
        <v/>
      </c>
      <c r="GV2" s="64" t="str">
        <f t="shared" si="3"/>
        <v/>
      </c>
      <c r="GW2" s="64" t="str">
        <f t="shared" si="3"/>
        <v/>
      </c>
      <c r="GX2" s="64" t="str">
        <f t="shared" si="3"/>
        <v/>
      </c>
      <c r="GY2" s="64" t="str">
        <f t="shared" si="3"/>
        <v/>
      </c>
      <c r="GZ2" s="64" t="str">
        <f t="shared" si="3"/>
        <v/>
      </c>
      <c r="HA2" s="64" t="str">
        <f t="shared" si="3"/>
        <v/>
      </c>
      <c r="HB2" s="64" t="str">
        <f t="shared" si="3"/>
        <v/>
      </c>
      <c r="HC2" s="64" t="str">
        <f t="shared" si="3"/>
        <v/>
      </c>
      <c r="HD2" s="64" t="str">
        <f t="shared" si="3"/>
        <v/>
      </c>
      <c r="HE2" s="64" t="str">
        <f t="shared" si="3"/>
        <v/>
      </c>
      <c r="HF2" s="64" t="str">
        <f t="shared" si="3"/>
        <v/>
      </c>
      <c r="HG2" s="64" t="str">
        <f t="shared" si="3"/>
        <v/>
      </c>
      <c r="HH2" s="64" t="str">
        <f t="shared" si="3"/>
        <v/>
      </c>
      <c r="HI2" s="64" t="str">
        <f t="shared" si="3"/>
        <v/>
      </c>
      <c r="HJ2" s="64" t="str">
        <f t="shared" si="3"/>
        <v/>
      </c>
      <c r="HK2" s="64" t="str">
        <f t="shared" si="3"/>
        <v/>
      </c>
      <c r="HL2" s="64" t="str">
        <f t="shared" si="3"/>
        <v/>
      </c>
      <c r="HM2" s="64" t="str">
        <f t="shared" si="3"/>
        <v/>
      </c>
      <c r="HN2" s="64" t="str">
        <f t="shared" si="3"/>
        <v/>
      </c>
      <c r="HO2" s="64" t="str">
        <f t="shared" si="3"/>
        <v/>
      </c>
      <c r="HP2" s="64" t="str">
        <f t="shared" si="3"/>
        <v/>
      </c>
      <c r="HQ2" s="64" t="str">
        <f t="shared" si="3"/>
        <v/>
      </c>
      <c r="HR2" s="64" t="str">
        <f t="shared" si="3"/>
        <v/>
      </c>
      <c r="HS2" s="64" t="str">
        <f t="shared" si="3"/>
        <v/>
      </c>
      <c r="HT2" s="64" t="str">
        <f t="shared" si="3"/>
        <v/>
      </c>
      <c r="HU2" s="64" t="str">
        <f t="shared" si="3"/>
        <v/>
      </c>
      <c r="HV2" s="64" t="str">
        <f t="shared" si="3"/>
        <v/>
      </c>
      <c r="HW2" s="64" t="str">
        <f t="shared" si="3"/>
        <v/>
      </c>
      <c r="HX2" s="64" t="str">
        <f t="shared" si="3"/>
        <v/>
      </c>
      <c r="HY2" s="64" t="str">
        <f t="shared" si="3"/>
        <v/>
      </c>
      <c r="HZ2" s="64" t="str">
        <f t="shared" si="3"/>
        <v/>
      </c>
      <c r="IA2" s="64" t="str">
        <f t="shared" si="3"/>
        <v/>
      </c>
      <c r="IB2" s="64" t="str">
        <f t="shared" si="3"/>
        <v/>
      </c>
      <c r="IC2" s="64" t="str">
        <f t="shared" si="3"/>
        <v/>
      </c>
      <c r="ID2" s="64" t="str">
        <f t="shared" si="3"/>
        <v/>
      </c>
      <c r="IE2" s="64" t="str">
        <f t="shared" si="3"/>
        <v/>
      </c>
      <c r="IF2" s="64" t="str">
        <f t="shared" si="3"/>
        <v/>
      </c>
      <c r="IG2" s="64" t="str">
        <f t="shared" si="3"/>
        <v/>
      </c>
      <c r="IH2" s="64" t="str">
        <f t="shared" si="3"/>
        <v/>
      </c>
      <c r="II2" s="64" t="str">
        <f t="shared" si="3"/>
        <v/>
      </c>
      <c r="IJ2" s="64" t="str">
        <f t="shared" si="3"/>
        <v/>
      </c>
      <c r="IK2" s="64" t="str">
        <f t="shared" si="3"/>
        <v/>
      </c>
      <c r="IL2" s="64" t="str">
        <f t="shared" si="3"/>
        <v/>
      </c>
      <c r="IM2" s="64" t="str">
        <f t="shared" si="3"/>
        <v/>
      </c>
      <c r="IN2" s="64" t="str">
        <f t="shared" si="3"/>
        <v/>
      </c>
      <c r="IO2" s="64" t="str">
        <f t="shared" si="3"/>
        <v/>
      </c>
      <c r="IP2" s="64" t="str">
        <f t="shared" si="3"/>
        <v/>
      </c>
      <c r="IQ2" s="64" t="str">
        <f t="shared" si="3"/>
        <v/>
      </c>
      <c r="IR2" s="64" t="str">
        <f t="shared" si="3"/>
        <v/>
      </c>
    </row>
    <row r="3" spans="1:252" s="66" customFormat="1" ht="12.75" customHeight="1" x14ac:dyDescent="0.2">
      <c r="A3" s="65" t="s">
        <v>66</v>
      </c>
      <c r="B3" s="139" t="s">
        <v>67</v>
      </c>
      <c r="C3" s="66" t="s">
        <v>68</v>
      </c>
      <c r="D3" s="66" t="s">
        <v>68</v>
      </c>
      <c r="E3" s="198" t="s">
        <v>67</v>
      </c>
      <c r="F3" s="198" t="s">
        <v>67</v>
      </c>
      <c r="G3" s="198" t="s">
        <v>67</v>
      </c>
      <c r="H3" s="198" t="s">
        <v>69</v>
      </c>
      <c r="I3" s="198" t="s">
        <v>67</v>
      </c>
      <c r="J3" s="198" t="s">
        <v>68</v>
      </c>
      <c r="K3" s="198" t="s">
        <v>67</v>
      </c>
      <c r="L3" s="66" t="s">
        <v>67</v>
      </c>
      <c r="M3" s="66" t="s">
        <v>67</v>
      </c>
      <c r="N3" s="66" t="s">
        <v>67</v>
      </c>
      <c r="O3" s="66" t="s">
        <v>67</v>
      </c>
      <c r="P3" s="66" t="s">
        <v>67</v>
      </c>
      <c r="Q3" s="66" t="s">
        <v>68</v>
      </c>
      <c r="R3" s="92" t="s">
        <v>67</v>
      </c>
      <c r="S3" s="92" t="s">
        <v>509</v>
      </c>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row>
    <row r="4" spans="1:252" s="66" customFormat="1" ht="63.75" x14ac:dyDescent="0.2">
      <c r="A4" s="65" t="s">
        <v>72</v>
      </c>
      <c r="B4" s="92" t="s">
        <v>253</v>
      </c>
      <c r="C4" s="66" t="s">
        <v>254</v>
      </c>
      <c r="D4" s="66" t="s">
        <v>255</v>
      </c>
      <c r="E4" s="198" t="s">
        <v>256</v>
      </c>
      <c r="F4" s="198" t="s">
        <v>257</v>
      </c>
      <c r="G4" s="198" t="s">
        <v>258</v>
      </c>
      <c r="H4" s="198" t="s">
        <v>259</v>
      </c>
      <c r="I4" s="198" t="s">
        <v>260</v>
      </c>
      <c r="J4" s="198" t="s">
        <v>261</v>
      </c>
      <c r="K4" s="198" t="s">
        <v>262</v>
      </c>
      <c r="L4" s="66" t="s">
        <v>263</v>
      </c>
      <c r="M4" s="66" t="s">
        <v>264</v>
      </c>
      <c r="N4" s="68" t="s">
        <v>265</v>
      </c>
      <c r="O4" s="66" t="s">
        <v>266</v>
      </c>
      <c r="P4" s="66" t="s">
        <v>267</v>
      </c>
      <c r="Q4" s="66" t="s">
        <v>446</v>
      </c>
      <c r="R4" s="92" t="s">
        <v>458</v>
      </c>
      <c r="S4" s="92" t="s">
        <v>510</v>
      </c>
      <c r="AF4" s="68"/>
      <c r="AG4" s="68"/>
      <c r="AH4" s="68"/>
      <c r="AW4" s="68"/>
      <c r="AX4" s="68"/>
      <c r="AY4" s="68"/>
      <c r="AZ4" s="68"/>
      <c r="BA4" s="68"/>
      <c r="BB4" s="68"/>
      <c r="BC4" s="68"/>
      <c r="GG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row>
    <row r="5" spans="1:252" s="70" customFormat="1" ht="25.5" x14ac:dyDescent="0.2">
      <c r="A5" s="69" t="s">
        <v>73</v>
      </c>
      <c r="B5" s="140" t="s">
        <v>268</v>
      </c>
      <c r="C5" s="70" t="s">
        <v>269</v>
      </c>
      <c r="D5" s="70" t="s">
        <v>269</v>
      </c>
      <c r="E5" s="198" t="s">
        <v>270</v>
      </c>
      <c r="F5" s="198" t="s">
        <v>271</v>
      </c>
      <c r="G5" s="198" t="s">
        <v>272</v>
      </c>
      <c r="H5" s="198" t="s">
        <v>273</v>
      </c>
      <c r="I5" s="198" t="s">
        <v>274</v>
      </c>
      <c r="J5" s="198" t="s">
        <v>273</v>
      </c>
      <c r="K5" s="198" t="s">
        <v>270</v>
      </c>
      <c r="L5" s="70" t="s">
        <v>275</v>
      </c>
      <c r="M5" s="70" t="s">
        <v>276</v>
      </c>
      <c r="N5" s="70" t="s">
        <v>277</v>
      </c>
      <c r="O5" s="70" t="s">
        <v>278</v>
      </c>
      <c r="P5" s="70" t="s">
        <v>278</v>
      </c>
      <c r="Q5" s="70" t="s">
        <v>269</v>
      </c>
      <c r="R5" s="143" t="s">
        <v>459</v>
      </c>
      <c r="S5" s="143" t="s">
        <v>511</v>
      </c>
      <c r="DU5" s="71"/>
      <c r="GI5" s="72"/>
      <c r="GJ5" s="72"/>
      <c r="GK5" s="72"/>
      <c r="GL5" s="72"/>
      <c r="GM5" s="72"/>
      <c r="GN5" s="72"/>
      <c r="GO5" s="72"/>
      <c r="GP5" s="72"/>
      <c r="GQ5" s="72"/>
      <c r="GR5" s="72"/>
      <c r="GS5" s="72"/>
      <c r="GT5" s="72"/>
      <c r="GU5" s="72"/>
      <c r="GV5" s="72"/>
      <c r="GW5" s="72"/>
      <c r="GX5" s="72"/>
      <c r="GY5" s="72"/>
      <c r="GZ5" s="72"/>
      <c r="HA5" s="72"/>
      <c r="HB5" s="72"/>
      <c r="HC5" s="73"/>
      <c r="HD5" s="72"/>
      <c r="HE5" s="72"/>
      <c r="HF5" s="72"/>
      <c r="HG5" s="72"/>
      <c r="HH5" s="72"/>
    </row>
    <row r="6" spans="1:252" s="70" customFormat="1" ht="12.75" customHeight="1" x14ac:dyDescent="0.2">
      <c r="A6" s="69" t="s">
        <v>74</v>
      </c>
      <c r="B6" s="140" t="s">
        <v>279</v>
      </c>
      <c r="E6" s="198"/>
      <c r="F6" s="198"/>
      <c r="G6" s="198"/>
      <c r="H6" s="198"/>
      <c r="I6" s="198"/>
      <c r="J6" s="198"/>
      <c r="K6" s="198"/>
      <c r="R6" s="140"/>
      <c r="S6" s="140"/>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row>
    <row r="7" spans="1:252" s="74" customFormat="1" ht="12.75" customHeight="1" x14ac:dyDescent="0.2">
      <c r="A7" s="65" t="s">
        <v>75</v>
      </c>
      <c r="B7" s="141" t="s">
        <v>280</v>
      </c>
      <c r="C7" s="74" t="s">
        <v>143</v>
      </c>
      <c r="D7" s="74" t="s">
        <v>143</v>
      </c>
      <c r="E7" s="199" t="s">
        <v>281</v>
      </c>
      <c r="F7" s="199" t="s">
        <v>282</v>
      </c>
      <c r="G7" s="199" t="s">
        <v>280</v>
      </c>
      <c r="H7" s="199" t="s">
        <v>143</v>
      </c>
      <c r="I7" s="199" t="s">
        <v>281</v>
      </c>
      <c r="J7" s="199" t="s">
        <v>143</v>
      </c>
      <c r="K7" s="199" t="s">
        <v>283</v>
      </c>
      <c r="L7" s="74" t="s">
        <v>282</v>
      </c>
      <c r="M7" s="74" t="s">
        <v>143</v>
      </c>
      <c r="N7" s="74" t="s">
        <v>281</v>
      </c>
      <c r="O7" s="74" t="s">
        <v>143</v>
      </c>
      <c r="P7" s="74" t="s">
        <v>284</v>
      </c>
      <c r="Q7" s="74" t="s">
        <v>329</v>
      </c>
      <c r="R7" s="193" t="s">
        <v>328</v>
      </c>
      <c r="S7" s="193" t="s">
        <v>512</v>
      </c>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row>
    <row r="8" spans="1:252" s="74" customFormat="1" ht="12.75" customHeight="1" x14ac:dyDescent="0.2">
      <c r="A8" s="65" t="s">
        <v>88</v>
      </c>
      <c r="B8" s="141" t="s">
        <v>285</v>
      </c>
      <c r="E8" s="199" t="s">
        <v>286</v>
      </c>
      <c r="F8" s="199" t="s">
        <v>287</v>
      </c>
      <c r="G8" s="199" t="s">
        <v>288</v>
      </c>
      <c r="H8" s="199"/>
      <c r="I8" s="199" t="s">
        <v>289</v>
      </c>
      <c r="J8" s="199"/>
      <c r="K8" s="199"/>
      <c r="L8" s="74" t="s">
        <v>290</v>
      </c>
      <c r="N8" s="74" t="s">
        <v>291</v>
      </c>
      <c r="O8" s="74" t="s">
        <v>292</v>
      </c>
      <c r="P8" s="74" t="s">
        <v>293</v>
      </c>
      <c r="R8" s="193"/>
      <c r="S8" s="193"/>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row>
    <row r="9" spans="1:252" s="70" customFormat="1" ht="12.75" customHeight="1" x14ac:dyDescent="0.2">
      <c r="A9" s="69" t="s">
        <v>76</v>
      </c>
      <c r="B9" s="142" t="s">
        <v>294</v>
      </c>
      <c r="C9" s="142" t="s">
        <v>146</v>
      </c>
      <c r="D9" s="142" t="s">
        <v>146</v>
      </c>
      <c r="E9" s="200" t="s">
        <v>295</v>
      </c>
      <c r="F9" s="200" t="s">
        <v>295</v>
      </c>
      <c r="G9" s="200" t="s">
        <v>296</v>
      </c>
      <c r="H9" s="200" t="s">
        <v>146</v>
      </c>
      <c r="I9" s="200" t="s">
        <v>297</v>
      </c>
      <c r="J9" s="200" t="s">
        <v>146</v>
      </c>
      <c r="K9" s="200" t="s">
        <v>295</v>
      </c>
      <c r="L9" s="142" t="s">
        <v>298</v>
      </c>
      <c r="M9" s="142" t="s">
        <v>146</v>
      </c>
      <c r="N9" s="142" t="s">
        <v>146</v>
      </c>
      <c r="O9" s="142" t="s">
        <v>299</v>
      </c>
      <c r="P9" s="142" t="s">
        <v>299</v>
      </c>
      <c r="Q9" s="142" t="s">
        <v>146</v>
      </c>
      <c r="R9" s="143" t="s">
        <v>299</v>
      </c>
      <c r="S9" s="143"/>
      <c r="BE9" s="71"/>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row>
    <row r="10" spans="1:252" s="70" customFormat="1" ht="12.75" customHeight="1" x14ac:dyDescent="0.2">
      <c r="A10" s="69" t="s">
        <v>77</v>
      </c>
      <c r="B10" s="143" t="s">
        <v>300</v>
      </c>
      <c r="C10" s="70" t="s">
        <v>269</v>
      </c>
      <c r="D10" s="70" t="s">
        <v>269</v>
      </c>
      <c r="E10" s="198"/>
      <c r="F10" s="198" t="s">
        <v>301</v>
      </c>
      <c r="G10" s="198" t="s">
        <v>302</v>
      </c>
      <c r="H10" s="198" t="s">
        <v>303</v>
      </c>
      <c r="I10" s="198" t="s">
        <v>274</v>
      </c>
      <c r="J10" s="198" t="s">
        <v>304</v>
      </c>
      <c r="K10" s="198" t="s">
        <v>305</v>
      </c>
      <c r="L10" s="70" t="s">
        <v>306</v>
      </c>
      <c r="M10" s="70" t="s">
        <v>276</v>
      </c>
      <c r="N10" s="70" t="s">
        <v>307</v>
      </c>
      <c r="O10" s="70" t="s">
        <v>308</v>
      </c>
      <c r="P10" s="70" t="s">
        <v>308</v>
      </c>
      <c r="Q10" s="70" t="s">
        <v>269</v>
      </c>
      <c r="R10" s="143" t="s">
        <v>308</v>
      </c>
      <c r="S10" s="140"/>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row>
    <row r="11" spans="1:252" s="74" customFormat="1" ht="12.75" customHeight="1" x14ac:dyDescent="0.2">
      <c r="A11" s="65" t="s">
        <v>78</v>
      </c>
      <c r="B11" s="141" t="s">
        <v>309</v>
      </c>
      <c r="E11" s="199"/>
      <c r="F11" s="199" t="s">
        <v>310</v>
      </c>
      <c r="G11" s="199"/>
      <c r="H11" s="199"/>
      <c r="I11" s="199" t="s">
        <v>311</v>
      </c>
      <c r="J11" s="199"/>
      <c r="K11" s="199"/>
      <c r="L11" s="74" t="s">
        <v>312</v>
      </c>
      <c r="N11" s="74" t="s">
        <v>313</v>
      </c>
      <c r="O11" s="74" t="s">
        <v>314</v>
      </c>
      <c r="R11" s="141"/>
      <c r="S11" s="141"/>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row>
    <row r="12" spans="1:252" s="74" customFormat="1" ht="12.75" customHeight="1" x14ac:dyDescent="0.2">
      <c r="A12" s="65" t="s">
        <v>79</v>
      </c>
      <c r="B12" s="141"/>
      <c r="E12" s="199"/>
      <c r="F12" s="199" t="s">
        <v>315</v>
      </c>
      <c r="G12" s="199"/>
      <c r="H12" s="199"/>
      <c r="I12" s="199"/>
      <c r="J12" s="199" t="s">
        <v>316</v>
      </c>
      <c r="K12" s="199" t="s">
        <v>317</v>
      </c>
      <c r="L12" s="74" t="s">
        <v>318</v>
      </c>
      <c r="N12" s="74" t="s">
        <v>319</v>
      </c>
      <c r="R12" s="141"/>
      <c r="S12" s="141"/>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row>
    <row r="13" spans="1:252" s="70" customFormat="1" ht="12.75" customHeight="1" x14ac:dyDescent="0.2">
      <c r="A13" s="69" t="s">
        <v>80</v>
      </c>
      <c r="B13" s="140"/>
      <c r="E13" s="198"/>
      <c r="F13" s="198"/>
      <c r="G13" s="198"/>
      <c r="H13" s="198"/>
      <c r="I13" s="198"/>
      <c r="J13" s="198"/>
      <c r="K13" s="198"/>
      <c r="R13" s="140"/>
      <c r="S13" s="140"/>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row>
    <row r="14" spans="1:252" s="70" customFormat="1" ht="12.75" customHeight="1" x14ac:dyDescent="0.2">
      <c r="A14" s="69" t="s">
        <v>81</v>
      </c>
      <c r="B14" s="140"/>
      <c r="E14" s="198"/>
      <c r="F14" s="198"/>
      <c r="G14" s="198"/>
      <c r="H14" s="198"/>
      <c r="I14" s="198"/>
      <c r="J14" s="198"/>
      <c r="K14" s="198"/>
      <c r="R14" s="140"/>
      <c r="S14" s="140"/>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row>
    <row r="15" spans="1:252" s="66" customFormat="1" ht="12.75" customHeight="1" x14ac:dyDescent="0.2">
      <c r="A15" s="65" t="s">
        <v>82</v>
      </c>
      <c r="B15" s="139"/>
      <c r="E15" s="198"/>
      <c r="F15" s="198"/>
      <c r="G15" s="198"/>
      <c r="H15" s="198"/>
      <c r="I15" s="198"/>
      <c r="J15" s="198"/>
      <c r="K15" s="198"/>
      <c r="R15" s="139"/>
      <c r="S15" s="139"/>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row>
    <row r="16" spans="1:252" s="74" customFormat="1" ht="12.75" customHeight="1" x14ac:dyDescent="0.2">
      <c r="A16" s="65" t="s">
        <v>83</v>
      </c>
      <c r="B16" s="141"/>
      <c r="E16" s="199"/>
      <c r="F16" s="199" t="s">
        <v>320</v>
      </c>
      <c r="G16" s="199"/>
      <c r="H16" s="199"/>
      <c r="I16" s="199"/>
      <c r="J16" s="199"/>
      <c r="K16" s="199"/>
      <c r="R16" s="141"/>
      <c r="S16" s="141"/>
      <c r="CI16" s="66"/>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row>
    <row r="17" spans="1:216" s="76" customFormat="1" ht="12.75" customHeight="1" x14ac:dyDescent="0.2">
      <c r="A17" s="69" t="s">
        <v>84</v>
      </c>
      <c r="B17" s="144"/>
      <c r="E17" s="199"/>
      <c r="F17" s="199" t="s">
        <v>321</v>
      </c>
      <c r="G17" s="199"/>
      <c r="H17" s="199"/>
      <c r="I17" s="199"/>
      <c r="J17" s="199"/>
      <c r="K17" s="199"/>
      <c r="R17" s="144"/>
      <c r="S17" s="144"/>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row>
    <row r="18" spans="1:216" s="76" customFormat="1" ht="12.75" customHeight="1" x14ac:dyDescent="0.2">
      <c r="A18" s="69" t="s">
        <v>89</v>
      </c>
      <c r="B18" s="144"/>
      <c r="E18" s="199" t="s">
        <v>322</v>
      </c>
      <c r="F18" s="199"/>
      <c r="G18" s="199"/>
      <c r="H18" s="199"/>
      <c r="I18" s="199"/>
      <c r="J18" s="199"/>
      <c r="K18" s="199"/>
      <c r="R18" s="144"/>
      <c r="S18" s="144"/>
      <c r="GI18" s="77"/>
      <c r="GJ18" s="77"/>
      <c r="GK18" s="77"/>
      <c r="GL18" s="77"/>
      <c r="GM18" s="77"/>
      <c r="GN18" s="77"/>
      <c r="GO18" s="77"/>
      <c r="GP18" s="77"/>
      <c r="GQ18" s="77"/>
      <c r="GR18" s="77"/>
      <c r="GS18" s="77"/>
      <c r="GT18" s="77"/>
      <c r="GU18" s="77"/>
      <c r="GV18" s="77"/>
      <c r="GW18" s="77"/>
      <c r="GX18" s="77"/>
      <c r="GY18" s="77"/>
      <c r="GZ18" s="77"/>
      <c r="HA18" s="77"/>
      <c r="HB18" s="77"/>
      <c r="HC18" s="77"/>
      <c r="HD18" s="77"/>
      <c r="HE18" s="77"/>
      <c r="HF18" s="77"/>
      <c r="HG18" s="77"/>
      <c r="HH18" s="77"/>
    </row>
    <row r="19" spans="1:216" s="66" customFormat="1" ht="12.75" customHeight="1" x14ac:dyDescent="0.2">
      <c r="A19" s="65" t="s">
        <v>85</v>
      </c>
      <c r="B19" s="139"/>
      <c r="E19" s="198"/>
      <c r="F19" s="198"/>
      <c r="G19" s="198"/>
      <c r="H19" s="198"/>
      <c r="I19" s="198"/>
      <c r="J19" s="198"/>
      <c r="K19" s="198"/>
      <c r="R19" s="139"/>
      <c r="S19" s="139"/>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row>
    <row r="20" spans="1:216" s="81" customFormat="1" ht="38.25" x14ac:dyDescent="0.2">
      <c r="A20" s="78" t="s">
        <v>86</v>
      </c>
      <c r="B20" s="104"/>
      <c r="C20" t="s">
        <v>323</v>
      </c>
      <c r="D20" t="s">
        <v>324</v>
      </c>
      <c r="E20" s="201"/>
      <c r="F20" s="201"/>
      <c r="G20" s="201"/>
      <c r="H20" s="201" t="s">
        <v>325</v>
      </c>
      <c r="I20" s="201" t="s">
        <v>326</v>
      </c>
      <c r="J20" s="201" t="s">
        <v>327</v>
      </c>
      <c r="K20" s="201"/>
      <c r="L20"/>
      <c r="M20"/>
      <c r="N20"/>
      <c r="O20"/>
      <c r="P20"/>
      <c r="Q20" t="s">
        <v>447</v>
      </c>
      <c r="R20" s="194" t="s">
        <v>460</v>
      </c>
      <c r="S20" s="236" t="s">
        <v>513</v>
      </c>
      <c r="T20" s="79"/>
      <c r="U20" s="79"/>
      <c r="V20" s="79"/>
      <c r="W20" s="79"/>
      <c r="X20" s="79"/>
      <c r="Y20" s="79"/>
      <c r="Z20" s="79"/>
      <c r="AA20" s="80"/>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80"/>
      <c r="BA20" s="79"/>
      <c r="BB20" s="79"/>
      <c r="BC20" s="79"/>
      <c r="BD20" s="79"/>
      <c r="BE20" s="79"/>
      <c r="BF20" s="79"/>
      <c r="BG20" s="79"/>
      <c r="BH20" s="79"/>
      <c r="BI20" s="79"/>
      <c r="BJ20" s="79"/>
      <c r="BK20" s="79"/>
      <c r="BL20" s="79"/>
      <c r="BM20" s="79"/>
      <c r="BN20" s="79"/>
      <c r="BO20" s="79"/>
      <c r="BP20" s="79"/>
      <c r="BQ20" s="79"/>
      <c r="BR20" s="79"/>
      <c r="BS20" s="79"/>
      <c r="BT20" s="79"/>
      <c r="BU20" s="79"/>
      <c r="BV20" s="80"/>
      <c r="BW20" s="80"/>
      <c r="BX20" s="80"/>
      <c r="BY20" s="80"/>
      <c r="BZ20" s="80"/>
      <c r="CA20" s="80"/>
      <c r="CB20" s="80"/>
      <c r="CC20" s="80"/>
      <c r="CD20" s="79"/>
      <c r="CE20" s="79"/>
      <c r="CF20" s="79"/>
      <c r="CG20" s="79"/>
      <c r="CH20" s="79"/>
      <c r="CI20" s="79"/>
      <c r="CJ20" s="79"/>
      <c r="CK20" s="79"/>
      <c r="CL20" s="79"/>
      <c r="CM20" s="79"/>
      <c r="CN20" s="79"/>
      <c r="CO20" s="79"/>
      <c r="CP20" s="80"/>
      <c r="CQ20" s="79"/>
      <c r="CR20" s="79"/>
      <c r="CS20" s="80"/>
      <c r="CT20" s="79"/>
      <c r="CU20" s="79"/>
      <c r="CV20" s="79"/>
      <c r="CW20" s="79"/>
      <c r="CX20" s="79"/>
      <c r="CY20" s="79"/>
      <c r="CZ20" s="79"/>
      <c r="DA20" s="79"/>
      <c r="DB20" s="80"/>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80"/>
      <c r="EB20" s="80"/>
      <c r="EC20" s="80"/>
      <c r="ED20" s="80"/>
      <c r="EE20" s="80"/>
      <c r="EF20" s="80"/>
      <c r="EG20" s="80"/>
      <c r="EH20" s="80"/>
      <c r="EI20" s="80"/>
      <c r="EJ20" s="80"/>
      <c r="EK20" s="80"/>
      <c r="EL20" s="80"/>
      <c r="EM20" s="80"/>
      <c r="EN20" s="80"/>
      <c r="EO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2"/>
      <c r="GJ20" s="83"/>
      <c r="GK20" s="82"/>
      <c r="GL20" s="83"/>
      <c r="GM20" s="83"/>
      <c r="GN20" s="83"/>
      <c r="GO20" s="82"/>
      <c r="GP20" s="82"/>
      <c r="GQ20" s="82"/>
      <c r="GR20" s="83"/>
      <c r="GS20" s="82"/>
      <c r="GT20" s="82"/>
      <c r="GU20" s="82"/>
      <c r="GV20" s="84"/>
      <c r="GW20" s="82"/>
      <c r="GX20" s="82"/>
      <c r="GY20" s="82"/>
      <c r="GZ20" s="82"/>
      <c r="HA20" s="82"/>
      <c r="HB20" s="82"/>
      <c r="HC20" s="82"/>
      <c r="HD20" s="82"/>
      <c r="HE20" s="82"/>
      <c r="HF20" s="84"/>
      <c r="HG20" s="82"/>
      <c r="HH20" s="82"/>
    </row>
    <row r="21" spans="1:216" s="87" customFormat="1" x14ac:dyDescent="0.2">
      <c r="A21" s="85" t="s">
        <v>145</v>
      </c>
      <c r="B21" s="145" t="s">
        <v>59</v>
      </c>
      <c r="C21" s="86" t="s">
        <v>61</v>
      </c>
      <c r="D21" s="86" t="s">
        <v>61</v>
      </c>
      <c r="E21" s="202" t="s">
        <v>59</v>
      </c>
      <c r="F21" s="202" t="s">
        <v>62</v>
      </c>
      <c r="G21" s="202" t="s">
        <v>61</v>
      </c>
      <c r="H21" s="202" t="s">
        <v>61</v>
      </c>
      <c r="I21" s="202" t="s">
        <v>61</v>
      </c>
      <c r="J21" s="202" t="s">
        <v>61</v>
      </c>
      <c r="K21" s="202" t="s">
        <v>59</v>
      </c>
      <c r="L21" s="86" t="s">
        <v>59</v>
      </c>
      <c r="M21" s="86" t="s">
        <v>59</v>
      </c>
      <c r="N21" s="86" t="s">
        <v>59</v>
      </c>
      <c r="O21" s="86" t="s">
        <v>60</v>
      </c>
      <c r="P21" s="87" t="s">
        <v>60</v>
      </c>
      <c r="Q21" s="86" t="s">
        <v>61</v>
      </c>
      <c r="R21" s="145"/>
      <c r="S21" s="145"/>
      <c r="T21" s="86"/>
      <c r="U21" s="86"/>
      <c r="V21" s="86"/>
      <c r="W21" s="86"/>
      <c r="X21" s="86"/>
      <c r="Y21" s="86"/>
      <c r="Z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BA21" s="86"/>
      <c r="BB21" s="86"/>
      <c r="BC21" s="86"/>
      <c r="BD21" s="86"/>
      <c r="BE21" s="86"/>
      <c r="BF21" s="86"/>
      <c r="BG21" s="86"/>
      <c r="BH21" s="86"/>
      <c r="BI21" s="86"/>
      <c r="BJ21" s="86"/>
      <c r="BK21" s="86"/>
      <c r="BL21" s="86"/>
      <c r="BM21" s="86"/>
      <c r="BN21" s="86"/>
      <c r="BO21" s="86"/>
      <c r="BP21" s="86"/>
      <c r="BQ21" s="86"/>
      <c r="BR21" s="86"/>
      <c r="BS21" s="86"/>
      <c r="BT21" s="86"/>
      <c r="BU21" s="86"/>
      <c r="CD21" s="86"/>
      <c r="CE21" s="86"/>
      <c r="CF21" s="86"/>
      <c r="CG21" s="86"/>
      <c r="CH21" s="86"/>
      <c r="CI21" s="86"/>
      <c r="CJ21" s="86"/>
      <c r="CK21" s="86"/>
      <c r="CL21" s="86"/>
      <c r="CM21" s="86"/>
      <c r="CN21" s="86"/>
      <c r="CO21" s="86"/>
      <c r="CQ21" s="86"/>
      <c r="CR21" s="86"/>
      <c r="CT21" s="86"/>
      <c r="CU21" s="86"/>
      <c r="CV21" s="86"/>
      <c r="CW21" s="86"/>
      <c r="CX21" s="86"/>
      <c r="CY21" s="86"/>
      <c r="CZ21" s="86"/>
      <c r="DA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GI21" s="88"/>
      <c r="GJ21" s="89"/>
      <c r="GK21" s="88"/>
      <c r="GL21" s="89"/>
      <c r="GM21" s="89"/>
      <c r="GN21" s="89"/>
      <c r="GO21" s="88"/>
      <c r="GP21" s="88"/>
      <c r="GQ21" s="88"/>
      <c r="GR21" s="89"/>
      <c r="GS21" s="88"/>
      <c r="GT21" s="88"/>
      <c r="GU21" s="88"/>
      <c r="GV21" s="88"/>
      <c r="GW21" s="88"/>
      <c r="GX21" s="88"/>
      <c r="GY21" s="88"/>
      <c r="GZ21" s="88"/>
      <c r="HA21" s="88"/>
      <c r="HB21" s="88"/>
      <c r="HC21" s="88"/>
      <c r="HD21" s="88"/>
      <c r="HE21" s="88"/>
      <c r="HF21" s="88"/>
      <c r="HG21" s="88"/>
      <c r="HH21" s="88"/>
    </row>
    <row r="22" spans="1:216" s="70" customFormat="1" ht="12.75" customHeight="1" x14ac:dyDescent="0.2">
      <c r="A22" s="69" t="s">
        <v>5</v>
      </c>
      <c r="B22" s="140">
        <v>2005</v>
      </c>
      <c r="C22" s="70" t="s">
        <v>143</v>
      </c>
      <c r="D22" s="70" t="s">
        <v>143</v>
      </c>
      <c r="E22" s="198">
        <v>2007</v>
      </c>
      <c r="F22" s="198" t="s">
        <v>328</v>
      </c>
      <c r="G22" s="198" t="s">
        <v>280</v>
      </c>
      <c r="H22" s="198" t="s">
        <v>329</v>
      </c>
      <c r="I22" s="198" t="s">
        <v>281</v>
      </c>
      <c r="J22" s="198" t="s">
        <v>330</v>
      </c>
      <c r="K22" s="198">
        <v>2006</v>
      </c>
      <c r="L22" s="70" t="s">
        <v>282</v>
      </c>
      <c r="M22" s="70" t="s">
        <v>284</v>
      </c>
      <c r="N22" s="70" t="s">
        <v>281</v>
      </c>
      <c r="O22" s="70" t="s">
        <v>143</v>
      </c>
      <c r="P22" s="70" t="s">
        <v>284</v>
      </c>
      <c r="Q22" s="140">
        <v>2010</v>
      </c>
      <c r="R22" s="143" t="s">
        <v>61</v>
      </c>
      <c r="S22" s="140"/>
      <c r="GI22" s="72"/>
      <c r="GJ22" s="72"/>
      <c r="GK22" s="72"/>
      <c r="GL22" s="72"/>
      <c r="GM22" s="72"/>
      <c r="GN22" s="72"/>
      <c r="GO22" s="72"/>
      <c r="GP22" s="72"/>
      <c r="GQ22" s="72"/>
      <c r="GR22" s="72"/>
      <c r="GS22" s="72"/>
      <c r="GT22" s="72"/>
      <c r="GU22" s="72"/>
      <c r="GV22" s="72"/>
      <c r="GW22" s="72"/>
      <c r="GX22" s="72"/>
      <c r="GY22" s="72"/>
      <c r="GZ22" s="72"/>
      <c r="HA22" s="72"/>
      <c r="HB22" s="72"/>
      <c r="HC22" s="72"/>
      <c r="HD22" s="72"/>
      <c r="HE22" s="72"/>
      <c r="HF22" s="72"/>
      <c r="HG22" s="72"/>
      <c r="HH22" s="72"/>
    </row>
    <row r="23" spans="1:216" s="74" customFormat="1" ht="12.75" customHeight="1" x14ac:dyDescent="0.2">
      <c r="A23" s="65" t="s">
        <v>0</v>
      </c>
      <c r="B23" s="139" t="s">
        <v>174</v>
      </c>
      <c r="C23" s="66" t="s">
        <v>174</v>
      </c>
      <c r="D23" s="66" t="s">
        <v>174</v>
      </c>
      <c r="E23" s="198" t="s">
        <v>174</v>
      </c>
      <c r="F23" s="198" t="s">
        <v>174</v>
      </c>
      <c r="G23" s="198" t="s">
        <v>174</v>
      </c>
      <c r="H23" s="198" t="s">
        <v>174</v>
      </c>
      <c r="I23" s="198" t="s">
        <v>174</v>
      </c>
      <c r="J23" s="198" t="s">
        <v>174</v>
      </c>
      <c r="K23" s="198" t="s">
        <v>174</v>
      </c>
      <c r="L23" s="66" t="s">
        <v>331</v>
      </c>
      <c r="M23" s="66" t="s">
        <v>332</v>
      </c>
      <c r="N23" s="66" t="s">
        <v>332</v>
      </c>
      <c r="O23" s="74" t="s">
        <v>174</v>
      </c>
      <c r="P23" s="74" t="s">
        <v>174</v>
      </c>
      <c r="Q23" s="66" t="s">
        <v>174</v>
      </c>
      <c r="R23" s="193" t="s">
        <v>143</v>
      </c>
      <c r="S23" s="141"/>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row>
    <row r="24" spans="1:216" s="74" customFormat="1" ht="12.75" customHeight="1" x14ac:dyDescent="0.2">
      <c r="A24" s="65" t="s">
        <v>1</v>
      </c>
      <c r="B24" s="139" t="s">
        <v>333</v>
      </c>
      <c r="C24" s="66" t="s">
        <v>334</v>
      </c>
      <c r="D24" s="66" t="s">
        <v>334</v>
      </c>
      <c r="E24" s="198" t="s">
        <v>335</v>
      </c>
      <c r="F24" s="198" t="s">
        <v>336</v>
      </c>
      <c r="G24" s="198" t="s">
        <v>337</v>
      </c>
      <c r="H24" s="198" t="s">
        <v>338</v>
      </c>
      <c r="I24" s="198" t="s">
        <v>339</v>
      </c>
      <c r="J24" s="198" t="s">
        <v>340</v>
      </c>
      <c r="K24" s="198" t="s">
        <v>335</v>
      </c>
      <c r="L24" s="66" t="s">
        <v>341</v>
      </c>
      <c r="M24" s="66" t="s">
        <v>332</v>
      </c>
      <c r="N24" s="66" t="s">
        <v>332</v>
      </c>
      <c r="O24" s="74" t="s">
        <v>174</v>
      </c>
      <c r="P24" s="74" t="s">
        <v>174</v>
      </c>
      <c r="Q24" s="66" t="s">
        <v>334</v>
      </c>
      <c r="R24" s="193" t="s">
        <v>308</v>
      </c>
      <c r="S24" s="193" t="s">
        <v>174</v>
      </c>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row>
    <row r="25" spans="1:216" s="70" customFormat="1" ht="114.75" x14ac:dyDescent="0.2">
      <c r="A25" s="69" t="s">
        <v>2</v>
      </c>
      <c r="B25" s="143" t="s">
        <v>342</v>
      </c>
      <c r="C25" s="70" t="s">
        <v>343</v>
      </c>
      <c r="D25" s="70" t="s">
        <v>344</v>
      </c>
      <c r="E25" s="198" t="s">
        <v>345</v>
      </c>
      <c r="F25" s="198" t="s">
        <v>346</v>
      </c>
      <c r="G25" s="198" t="s">
        <v>347</v>
      </c>
      <c r="H25" s="198" t="s">
        <v>348</v>
      </c>
      <c r="I25" s="198" t="s">
        <v>349</v>
      </c>
      <c r="J25" s="198" t="s">
        <v>350</v>
      </c>
      <c r="K25" s="198" t="s">
        <v>351</v>
      </c>
      <c r="L25" s="70" t="s">
        <v>352</v>
      </c>
      <c r="M25" s="70" t="s">
        <v>353</v>
      </c>
      <c r="N25" s="70" t="s">
        <v>354</v>
      </c>
      <c r="O25" s="70" t="s">
        <v>355</v>
      </c>
      <c r="P25" s="70" t="s">
        <v>356</v>
      </c>
      <c r="Q25" s="70" t="s">
        <v>448</v>
      </c>
      <c r="R25" s="195" t="s">
        <v>461</v>
      </c>
      <c r="S25" s="140"/>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row>
    <row r="26" spans="1:216" s="70" customFormat="1" ht="114.75" x14ac:dyDescent="0.2">
      <c r="A26" s="70" t="s">
        <v>3</v>
      </c>
      <c r="B26" s="146"/>
      <c r="C26" s="69"/>
      <c r="D26" s="69"/>
      <c r="E26" s="196"/>
      <c r="F26" s="196"/>
      <c r="G26" s="196"/>
      <c r="H26" s="196"/>
      <c r="I26" s="196"/>
      <c r="J26" s="196"/>
      <c r="K26" s="196"/>
      <c r="L26" s="69"/>
      <c r="M26" s="69"/>
      <c r="N26" s="69"/>
      <c r="O26" s="90"/>
      <c r="P26" s="71"/>
      <c r="Q26" s="69"/>
      <c r="S26" s="143" t="s">
        <v>514</v>
      </c>
      <c r="T26" s="71"/>
      <c r="U26" s="71"/>
      <c r="V26" s="90"/>
      <c r="W26" s="90"/>
      <c r="X26" s="90"/>
      <c r="Y26" s="71"/>
      <c r="Z26" s="71"/>
      <c r="AA26" s="71"/>
      <c r="AB26" s="90"/>
      <c r="AC26" s="71"/>
      <c r="AD26" s="90"/>
      <c r="AE26" s="90"/>
      <c r="AF26" s="90"/>
      <c r="AG26" s="90"/>
      <c r="AH26" s="90"/>
      <c r="AI26" s="90"/>
      <c r="AJ26" s="71"/>
      <c r="AK26" s="90"/>
      <c r="AL26" s="90"/>
      <c r="AM26" s="90"/>
      <c r="AN26" s="90"/>
      <c r="AO26" s="90"/>
      <c r="AP26" s="71"/>
      <c r="AQ26" s="90"/>
      <c r="AR26" s="90"/>
      <c r="AS26" s="90"/>
      <c r="AT26" s="90"/>
      <c r="AU26" s="90"/>
      <c r="AV26" s="90"/>
      <c r="AW26" s="90"/>
      <c r="AX26" s="90"/>
      <c r="AY26" s="90"/>
      <c r="BA26" s="71"/>
      <c r="BB26" s="71"/>
      <c r="BC26" s="71"/>
      <c r="BD26" s="71"/>
      <c r="BR26" s="90"/>
      <c r="DY26" s="71"/>
      <c r="DZ26" s="71"/>
      <c r="GI26" s="72"/>
      <c r="GJ26" s="72"/>
      <c r="GK26" s="72"/>
      <c r="GL26" s="72"/>
      <c r="GM26" s="72"/>
      <c r="GN26" s="72"/>
      <c r="GO26" s="72"/>
      <c r="GP26" s="72"/>
      <c r="GQ26" s="73"/>
      <c r="GR26" s="72"/>
      <c r="GS26" s="72"/>
      <c r="GT26" s="72"/>
      <c r="GU26" s="72"/>
      <c r="GV26" s="72"/>
      <c r="GW26" s="72"/>
      <c r="GX26" s="72"/>
      <c r="GY26" s="72"/>
      <c r="GZ26" s="72"/>
      <c r="HA26" s="72"/>
      <c r="HB26" s="72"/>
      <c r="HC26" s="72"/>
      <c r="HD26" s="72"/>
      <c r="HE26" s="72"/>
      <c r="HF26" s="72"/>
      <c r="HG26" s="91"/>
      <c r="HH26" s="91"/>
    </row>
    <row r="27" spans="1:216" s="66" customFormat="1" ht="60" x14ac:dyDescent="0.25">
      <c r="A27" s="65" t="s">
        <v>4</v>
      </c>
      <c r="B27" s="92"/>
      <c r="E27" s="205" t="s">
        <v>473</v>
      </c>
      <c r="F27" s="205" t="s">
        <v>473</v>
      </c>
      <c r="G27" s="205" t="s">
        <v>473</v>
      </c>
      <c r="H27" s="205" t="s">
        <v>473</v>
      </c>
      <c r="I27" s="205" t="s">
        <v>473</v>
      </c>
      <c r="J27" s="205" t="s">
        <v>473</v>
      </c>
      <c r="K27" s="205" t="s">
        <v>473</v>
      </c>
      <c r="R27" s="92" t="s">
        <v>462</v>
      </c>
      <c r="S27" s="139"/>
    </row>
    <row r="28" spans="1:216" s="93" customFormat="1" ht="12.75" customHeight="1" x14ac:dyDescent="0.2">
      <c r="B28" s="147"/>
      <c r="E28" s="203"/>
      <c r="F28" s="203"/>
      <c r="G28" s="203"/>
      <c r="H28" s="203"/>
      <c r="I28" s="203"/>
      <c r="J28" s="203"/>
      <c r="K28" s="203"/>
    </row>
    <row r="29" spans="1:216" s="93" customFormat="1" ht="12.75" customHeight="1" x14ac:dyDescent="0.2">
      <c r="B29" s="147"/>
      <c r="E29" s="203"/>
      <c r="F29" s="203"/>
      <c r="G29" s="203"/>
      <c r="H29" s="203"/>
      <c r="I29" s="203"/>
      <c r="J29" s="203"/>
      <c r="K29" s="203"/>
    </row>
    <row r="30" spans="1:216" s="93" customFormat="1" ht="12.75" customHeight="1" x14ac:dyDescent="0.2">
      <c r="B30" s="147"/>
      <c r="E30" s="203"/>
      <c r="F30" s="203"/>
      <c r="G30" s="203"/>
      <c r="H30" s="203"/>
      <c r="I30" s="203"/>
      <c r="J30" s="203"/>
      <c r="K30" s="203"/>
    </row>
    <row r="31" spans="1:216" s="93" customFormat="1" ht="12.75" customHeight="1" x14ac:dyDescent="0.2">
      <c r="B31" s="147"/>
      <c r="E31" s="203"/>
      <c r="F31" s="203"/>
      <c r="G31" s="203"/>
      <c r="H31" s="203"/>
      <c r="I31" s="203"/>
      <c r="J31" s="203"/>
      <c r="K31" s="203"/>
    </row>
    <row r="32" spans="1:216" s="93" customFormat="1" ht="12.75" customHeight="1" x14ac:dyDescent="0.2">
      <c r="B32" s="147"/>
      <c r="E32" s="203"/>
      <c r="F32" s="203"/>
      <c r="G32" s="203"/>
      <c r="H32" s="203"/>
      <c r="I32" s="203"/>
      <c r="J32" s="203"/>
      <c r="K32" s="203"/>
    </row>
    <row r="33" spans="2:11" s="93" customFormat="1" ht="12.75" customHeight="1" x14ac:dyDescent="0.2">
      <c r="B33" s="147"/>
      <c r="E33" s="203"/>
      <c r="F33" s="203"/>
      <c r="G33" s="203"/>
      <c r="H33" s="203"/>
      <c r="I33" s="203"/>
      <c r="J33" s="203"/>
      <c r="K33" s="203"/>
    </row>
    <row r="34" spans="2:11" s="93" customFormat="1" ht="12.75" customHeight="1" x14ac:dyDescent="0.2">
      <c r="B34" s="147"/>
      <c r="E34" s="203"/>
      <c r="F34" s="203"/>
      <c r="G34" s="203"/>
      <c r="H34" s="203"/>
      <c r="I34" s="203"/>
      <c r="J34" s="203"/>
      <c r="K34" s="203"/>
    </row>
    <row r="35" spans="2:11" s="93" customFormat="1" ht="12.75" customHeight="1" x14ac:dyDescent="0.2">
      <c r="B35" s="147"/>
      <c r="E35" s="203"/>
      <c r="F35" s="203"/>
      <c r="G35" s="203"/>
      <c r="H35" s="203"/>
      <c r="I35" s="203"/>
      <c r="J35" s="203"/>
      <c r="K35" s="203"/>
    </row>
    <row r="36" spans="2:11" s="93" customFormat="1" ht="12.75" customHeight="1" x14ac:dyDescent="0.2">
      <c r="B36" s="147"/>
      <c r="E36" s="203"/>
      <c r="F36" s="203"/>
      <c r="G36" s="203"/>
      <c r="H36" s="203"/>
      <c r="I36" s="203"/>
      <c r="J36" s="203"/>
      <c r="K36" s="203"/>
    </row>
    <row r="37" spans="2:11" s="93" customFormat="1" ht="12.75" customHeight="1" x14ac:dyDescent="0.2">
      <c r="B37" s="147"/>
      <c r="E37" s="203"/>
      <c r="F37" s="203"/>
      <c r="G37" s="203"/>
      <c r="H37" s="203"/>
      <c r="I37" s="203"/>
      <c r="J37" s="203"/>
      <c r="K37" s="203"/>
    </row>
    <row r="38" spans="2:11" s="93" customFormat="1" ht="12.75" customHeight="1" x14ac:dyDescent="0.2">
      <c r="B38" s="147"/>
      <c r="E38" s="203"/>
      <c r="F38" s="203"/>
      <c r="G38" s="203"/>
      <c r="H38" s="203"/>
      <c r="I38" s="203"/>
      <c r="J38" s="203"/>
      <c r="K38" s="203"/>
    </row>
    <row r="39" spans="2:11" s="93" customFormat="1" ht="12.75" customHeight="1" x14ac:dyDescent="0.2">
      <c r="B39" s="147"/>
      <c r="E39" s="203"/>
      <c r="F39" s="203"/>
      <c r="G39" s="203"/>
      <c r="H39" s="203"/>
      <c r="I39" s="203"/>
      <c r="J39" s="203"/>
      <c r="K39" s="203"/>
    </row>
    <row r="40" spans="2:11" s="93" customFormat="1" ht="12.75" customHeight="1" x14ac:dyDescent="0.2">
      <c r="B40" s="147"/>
      <c r="E40" s="203"/>
      <c r="F40" s="203"/>
      <c r="G40" s="203"/>
      <c r="H40" s="203"/>
      <c r="I40" s="203"/>
      <c r="J40" s="203"/>
      <c r="K40" s="203"/>
    </row>
    <row r="50" spans="1:11" ht="12.75" customHeight="1" x14ac:dyDescent="0.2">
      <c r="A50" s="94" t="s">
        <v>9</v>
      </c>
    </row>
    <row r="51" spans="1:11" s="96" customFormat="1" ht="12.75" customHeight="1" x14ac:dyDescent="0.2">
      <c r="B51" s="149" t="s">
        <v>6</v>
      </c>
      <c r="E51" s="204"/>
      <c r="F51" s="204"/>
      <c r="G51" s="204"/>
      <c r="H51" s="204"/>
      <c r="I51" s="204"/>
      <c r="J51" s="204"/>
      <c r="K51" s="204"/>
    </row>
    <row r="52" spans="1:11" ht="12.75" customHeight="1" x14ac:dyDescent="0.2">
      <c r="B52" s="150" t="s">
        <v>63</v>
      </c>
    </row>
    <row r="53" spans="1:11" ht="12.75" customHeight="1" x14ac:dyDescent="0.2">
      <c r="B53" s="151" t="s">
        <v>68</v>
      </c>
    </row>
    <row r="54" spans="1:11" ht="12.75" customHeight="1" x14ac:dyDescent="0.2">
      <c r="B54" s="151" t="s">
        <v>69</v>
      </c>
    </row>
    <row r="55" spans="1:11" ht="12.75" customHeight="1" x14ac:dyDescent="0.2">
      <c r="B55" s="151" t="s">
        <v>70</v>
      </c>
    </row>
    <row r="56" spans="1:11" ht="12.75" customHeight="1" x14ac:dyDescent="0.2">
      <c r="B56" s="151" t="s">
        <v>67</v>
      </c>
    </row>
    <row r="57" spans="1:11" ht="12.75" customHeight="1" x14ac:dyDescent="0.2">
      <c r="B57" s="151" t="s">
        <v>7</v>
      </c>
    </row>
    <row r="58" spans="1:11" ht="12.75" customHeight="1" x14ac:dyDescent="0.2">
      <c r="B58" s="151" t="s">
        <v>71</v>
      </c>
    </row>
    <row r="59" spans="1:11" ht="12.75" customHeight="1" x14ac:dyDescent="0.2">
      <c r="B59" s="151" t="s">
        <v>8</v>
      </c>
    </row>
    <row r="60" spans="1:11" ht="12.75" customHeight="1" x14ac:dyDescent="0.2">
      <c r="B60" s="151"/>
    </row>
    <row r="63" spans="1:11" ht="12.75" customHeight="1" x14ac:dyDescent="0.2">
      <c r="B63" s="152"/>
    </row>
    <row r="64" spans="1:11" ht="12.75" customHeight="1" x14ac:dyDescent="0.2">
      <c r="B64" s="153"/>
    </row>
    <row r="65" spans="2:14" ht="12.75" customHeight="1" x14ac:dyDescent="0.2">
      <c r="B65" s="154"/>
      <c r="N65" s="98"/>
    </row>
  </sheetData>
  <sheetProtection formatCells="0" insertHyperlinks="0"/>
  <dataValidations count="4">
    <dataValidation type="list" allowBlank="1" showInputMessage="1" showErrorMessage="1" prompt="Select from list." sqref="B22:IV22">
      <formula1>lstOrigin</formula1>
    </dataValidation>
    <dataValidation type="list" allowBlank="1" showInputMessage="1" showErrorMessage="1" prompt="Select from List." sqref="GI3:HH3">
      <formula1>LstSourseType</formula1>
    </dataValidation>
    <dataValidation type="list" allowBlank="1" showInputMessage="1" showErrorMessage="1" prompt="Select from list." sqref="CI16 B19:IV19">
      <formula1>"Yes, No"</formula1>
    </dataValidation>
    <dataValidation type="list" allowBlank="1" showInputMessage="1" showErrorMessage="1" prompt="Select from List." sqref="HI3:IV3 B3:GH3">
      <formula1>lstSourceType</formula1>
    </dataValidation>
  </dataValidations>
  <hyperlinks>
    <hyperlink ref="D20" r:id="rId1"/>
    <hyperlink ref="S20" r:id="rId2"/>
  </hyperlinks>
  <pageMargins left="0.25" right="0.25" top="0.5" bottom="0.5" header="0.3" footer="0.3"/>
  <pageSetup orientation="landscape" r:id="rId3"/>
  <headerFooter alignWithMargins="0">
    <oddFooter>Page &amp;P&amp;R&amp;F</oddFooter>
  </headerFooter>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
  <sheetViews>
    <sheetView zoomScaleNormal="100" workbookViewId="0">
      <selection activeCell="D11" sqref="D11"/>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10" max="10" width="16.7109375" customWidth="1"/>
    <col min="11" max="11" width="15.28515625" customWidth="1"/>
  </cols>
  <sheetData>
    <row r="1" spans="1:40" ht="20.25" x14ac:dyDescent="0.3">
      <c r="A1" s="287" t="s">
        <v>160</v>
      </c>
      <c r="B1" s="287"/>
      <c r="C1" s="287"/>
      <c r="D1" s="287"/>
      <c r="E1" s="287"/>
      <c r="F1" s="287"/>
      <c r="G1" s="287"/>
      <c r="H1" s="287"/>
      <c r="I1" s="287"/>
      <c r="J1" s="287"/>
      <c r="K1" s="287"/>
      <c r="L1" s="287"/>
      <c r="P1" s="20"/>
      <c r="Q1" s="20"/>
      <c r="R1" s="20"/>
      <c r="S1" s="20"/>
      <c r="T1" s="20"/>
      <c r="U1" s="20"/>
      <c r="V1" s="20"/>
      <c r="W1" s="20"/>
      <c r="X1" s="20"/>
      <c r="Y1" s="20"/>
      <c r="Z1" s="20"/>
      <c r="AA1" s="20"/>
      <c r="AB1" s="20"/>
      <c r="AC1" s="20"/>
      <c r="AD1" s="20"/>
      <c r="AE1" s="20"/>
      <c r="AF1" s="20"/>
      <c r="AG1" s="20"/>
      <c r="AH1" s="20"/>
      <c r="AI1" s="20"/>
      <c r="AJ1" s="20"/>
      <c r="AK1" s="20"/>
      <c r="AL1" s="20"/>
      <c r="AM1" s="20"/>
      <c r="AN1" s="20"/>
    </row>
    <row r="2" spans="1:40" ht="30" customHeight="1" x14ac:dyDescent="0.25">
      <c r="A2" s="100" t="s">
        <v>140</v>
      </c>
      <c r="C2" s="101"/>
      <c r="D2" s="101"/>
      <c r="E2" s="101"/>
      <c r="F2" s="101"/>
      <c r="G2" s="101"/>
      <c r="H2" s="101"/>
    </row>
    <row r="3" spans="1:40" ht="41.25" customHeight="1" x14ac:dyDescent="0.2">
      <c r="B3" s="34" t="s">
        <v>181</v>
      </c>
      <c r="C3" s="136" t="s">
        <v>198</v>
      </c>
      <c r="D3" s="102" t="s">
        <v>102</v>
      </c>
      <c r="E3" s="102" t="s">
        <v>48</v>
      </c>
      <c r="F3" s="102" t="s">
        <v>118</v>
      </c>
      <c r="G3" s="102" t="s">
        <v>123</v>
      </c>
      <c r="H3" s="102" t="s">
        <v>134</v>
      </c>
      <c r="I3" s="103" t="s">
        <v>133</v>
      </c>
      <c r="J3" s="102" t="s">
        <v>141</v>
      </c>
      <c r="K3" s="102" t="s">
        <v>142</v>
      </c>
    </row>
    <row r="4" spans="1:40" x14ac:dyDescent="0.2">
      <c r="B4" s="136" t="s">
        <v>444</v>
      </c>
      <c r="C4" s="157" t="s">
        <v>182</v>
      </c>
      <c r="D4" s="136">
        <v>1</v>
      </c>
      <c r="E4" s="136">
        <v>1</v>
      </c>
      <c r="F4" s="136">
        <v>1</v>
      </c>
      <c r="G4" s="136">
        <v>2</v>
      </c>
      <c r="H4" s="136">
        <v>2</v>
      </c>
      <c r="I4" s="136" t="s">
        <v>357</v>
      </c>
      <c r="J4" s="136" t="s">
        <v>183</v>
      </c>
      <c r="K4" s="157" t="s">
        <v>184</v>
      </c>
    </row>
    <row r="5" spans="1:40" x14ac:dyDescent="0.2">
      <c r="B5" s="157" t="s">
        <v>444</v>
      </c>
      <c r="C5" s="157" t="s">
        <v>358</v>
      </c>
      <c r="D5" s="158">
        <v>1</v>
      </c>
      <c r="E5" s="136">
        <v>1</v>
      </c>
      <c r="F5" s="136">
        <v>1</v>
      </c>
      <c r="G5" s="136">
        <v>2</v>
      </c>
      <c r="H5" s="136">
        <v>1</v>
      </c>
      <c r="I5" s="136" t="s">
        <v>359</v>
      </c>
      <c r="J5" s="136" t="s">
        <v>183</v>
      </c>
      <c r="K5" s="157" t="s">
        <v>184</v>
      </c>
    </row>
    <row r="6" spans="1:40" x14ac:dyDescent="0.2">
      <c r="B6" s="157" t="s">
        <v>444</v>
      </c>
      <c r="C6" s="157" t="s">
        <v>360</v>
      </c>
      <c r="D6" s="158">
        <v>1</v>
      </c>
      <c r="E6" s="136">
        <v>1</v>
      </c>
      <c r="F6" s="136">
        <v>1</v>
      </c>
      <c r="G6" s="136">
        <v>2</v>
      </c>
      <c r="H6" s="136">
        <v>1</v>
      </c>
      <c r="I6" s="136" t="s">
        <v>359</v>
      </c>
      <c r="J6" s="136" t="s">
        <v>183</v>
      </c>
      <c r="K6" s="157" t="s">
        <v>184</v>
      </c>
    </row>
    <row r="7" spans="1:40" x14ac:dyDescent="0.2">
      <c r="B7" s="157" t="s">
        <v>445</v>
      </c>
      <c r="C7" s="157" t="s">
        <v>361</v>
      </c>
      <c r="D7" s="136">
        <v>2</v>
      </c>
      <c r="E7" s="136">
        <v>3</v>
      </c>
      <c r="F7" s="136">
        <v>2</v>
      </c>
      <c r="G7" s="136">
        <v>3</v>
      </c>
      <c r="H7" s="136">
        <v>3</v>
      </c>
      <c r="I7" s="136" t="s">
        <v>224</v>
      </c>
      <c r="J7" s="136" t="s">
        <v>183</v>
      </c>
      <c r="K7" s="157" t="s">
        <v>184</v>
      </c>
    </row>
    <row r="8" spans="1:40" x14ac:dyDescent="0.2">
      <c r="B8" s="157" t="s">
        <v>220</v>
      </c>
      <c r="C8" s="157" t="s">
        <v>464</v>
      </c>
      <c r="D8" s="136">
        <v>2</v>
      </c>
      <c r="E8" s="136">
        <v>1</v>
      </c>
      <c r="F8" s="136">
        <v>1</v>
      </c>
      <c r="G8" s="136">
        <v>1</v>
      </c>
      <c r="H8" s="136">
        <v>1</v>
      </c>
      <c r="I8" s="159" t="s">
        <v>465</v>
      </c>
      <c r="J8" s="136" t="s">
        <v>183</v>
      </c>
      <c r="K8" s="157" t="s">
        <v>184</v>
      </c>
    </row>
    <row r="9" spans="1:40" s="104" customFormat="1" x14ac:dyDescent="0.2">
      <c r="B9" s="105" t="s">
        <v>185</v>
      </c>
      <c r="C9" s="106"/>
      <c r="D9" s="106"/>
      <c r="E9" s="106"/>
      <c r="F9" s="106"/>
      <c r="G9" s="106"/>
      <c r="H9" s="106"/>
      <c r="I9" s="107" t="s">
        <v>224</v>
      </c>
      <c r="J9" s="288" t="s">
        <v>184</v>
      </c>
      <c r="K9" s="288"/>
    </row>
    <row r="10" spans="1:40" ht="20.25" x14ac:dyDescent="0.3">
      <c r="B10" s="20"/>
      <c r="C10" s="20"/>
      <c r="D10" s="20"/>
      <c r="E10" s="20"/>
      <c r="F10" s="20"/>
      <c r="G10" s="20"/>
      <c r="H10" s="20"/>
      <c r="I10" s="108"/>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40" ht="20.25" x14ac:dyDescent="0.3">
      <c r="A11" s="109" t="s">
        <v>186</v>
      </c>
      <c r="C11" s="20"/>
      <c r="D11" s="20"/>
      <c r="E11" s="20"/>
      <c r="F11" s="20"/>
      <c r="G11" s="20"/>
      <c r="H11" s="108"/>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row>
    <row r="12" spans="1:40" s="30" customFormat="1" ht="13.5" thickBot="1" x14ac:dyDescent="0.25">
      <c r="A12" s="110" t="s">
        <v>187</v>
      </c>
    </row>
    <row r="13" spans="1:40" ht="13.5" thickBot="1" x14ac:dyDescent="0.25">
      <c r="B13" s="289" t="s">
        <v>100</v>
      </c>
      <c r="C13" s="291" t="s">
        <v>101</v>
      </c>
      <c r="D13" s="292"/>
      <c r="E13" s="292"/>
      <c r="F13" s="292"/>
      <c r="G13" s="293"/>
    </row>
    <row r="14" spans="1:40" ht="13.5" thickBot="1" x14ac:dyDescent="0.25">
      <c r="B14" s="290"/>
      <c r="C14" s="26">
        <v>1</v>
      </c>
      <c r="D14" s="26">
        <v>2</v>
      </c>
      <c r="E14" s="26">
        <v>3</v>
      </c>
      <c r="F14" s="26">
        <v>4</v>
      </c>
      <c r="G14" s="26">
        <v>5</v>
      </c>
    </row>
    <row r="15" spans="1:40" ht="60.75" thickBot="1" x14ac:dyDescent="0.25">
      <c r="B15" s="294" t="s">
        <v>188</v>
      </c>
      <c r="C15" s="28" t="s">
        <v>103</v>
      </c>
      <c r="D15" s="28" t="s">
        <v>104</v>
      </c>
      <c r="E15" s="28" t="s">
        <v>105</v>
      </c>
      <c r="F15" s="28" t="s">
        <v>106</v>
      </c>
      <c r="G15" s="28" t="s">
        <v>107</v>
      </c>
    </row>
    <row r="16" spans="1:40" ht="13.5" thickBot="1" x14ac:dyDescent="0.25">
      <c r="B16" s="295"/>
      <c r="C16" s="297" t="s">
        <v>108</v>
      </c>
      <c r="D16" s="298"/>
      <c r="E16" s="297" t="s">
        <v>109</v>
      </c>
      <c r="F16" s="299"/>
      <c r="G16" s="298"/>
    </row>
    <row r="17" spans="1:18" ht="36.75" thickBot="1" x14ac:dyDescent="0.25">
      <c r="B17" s="296"/>
      <c r="C17" s="32" t="s">
        <v>110</v>
      </c>
      <c r="D17" s="300" t="s">
        <v>111</v>
      </c>
      <c r="E17" s="301"/>
      <c r="F17" s="302" t="s">
        <v>112</v>
      </c>
      <c r="G17" s="303"/>
    </row>
    <row r="18" spans="1:18" ht="60.75" thickBot="1" x14ac:dyDescent="0.25">
      <c r="B18" s="29" t="s">
        <v>48</v>
      </c>
      <c r="C18" s="28" t="s">
        <v>113</v>
      </c>
      <c r="D18" s="28" t="s">
        <v>114</v>
      </c>
      <c r="E18" s="28" t="s">
        <v>115</v>
      </c>
      <c r="F18" s="28" t="s">
        <v>116</v>
      </c>
      <c r="G18" s="28" t="s">
        <v>117</v>
      </c>
    </row>
    <row r="19" spans="1:18" ht="36.75" thickBot="1" x14ac:dyDescent="0.25">
      <c r="B19" s="29" t="s">
        <v>118</v>
      </c>
      <c r="C19" s="28" t="s">
        <v>135</v>
      </c>
      <c r="D19" s="28" t="s">
        <v>119</v>
      </c>
      <c r="E19" s="28" t="s">
        <v>120</v>
      </c>
      <c r="F19" s="28" t="s">
        <v>121</v>
      </c>
      <c r="G19" s="28" t="s">
        <v>122</v>
      </c>
    </row>
    <row r="20" spans="1:18" ht="36.75" thickBot="1" x14ac:dyDescent="0.25">
      <c r="B20" s="29" t="s">
        <v>123</v>
      </c>
      <c r="C20" s="28" t="s">
        <v>124</v>
      </c>
      <c r="D20" s="28" t="s">
        <v>136</v>
      </c>
      <c r="E20" s="28" t="s">
        <v>125</v>
      </c>
      <c r="F20" s="28" t="s">
        <v>126</v>
      </c>
      <c r="G20" s="28" t="s">
        <v>127</v>
      </c>
    </row>
    <row r="21" spans="1:18" ht="48.75" thickBot="1" x14ac:dyDescent="0.25">
      <c r="B21" s="29" t="s">
        <v>189</v>
      </c>
      <c r="C21" s="28" t="s">
        <v>128</v>
      </c>
      <c r="D21" s="297" t="s">
        <v>129</v>
      </c>
      <c r="E21" s="298"/>
      <c r="F21" s="28" t="s">
        <v>130</v>
      </c>
      <c r="G21" s="28" t="s">
        <v>131</v>
      </c>
    </row>
    <row r="22" spans="1:18" x14ac:dyDescent="0.2">
      <c r="B22" s="111"/>
      <c r="C22" s="112"/>
      <c r="D22" s="112"/>
      <c r="E22" s="112"/>
      <c r="F22" s="112"/>
      <c r="G22" s="112"/>
    </row>
    <row r="23" spans="1:18" x14ac:dyDescent="0.2">
      <c r="B23" s="111"/>
      <c r="C23" s="112"/>
      <c r="D23" s="112"/>
      <c r="E23" s="112"/>
      <c r="F23" s="112"/>
      <c r="G23" s="112"/>
    </row>
    <row r="24" spans="1:18" x14ac:dyDescent="0.2">
      <c r="A24" s="113" t="s">
        <v>190</v>
      </c>
      <c r="C24" s="39"/>
      <c r="D24" s="39"/>
      <c r="E24" s="39"/>
      <c r="F24" s="39"/>
      <c r="G24" s="39"/>
      <c r="H24" s="39"/>
      <c r="I24" s="39"/>
      <c r="J24" s="39"/>
      <c r="K24" s="39"/>
      <c r="L24" s="39"/>
      <c r="M24" s="39"/>
      <c r="N24" s="39"/>
      <c r="O24" s="39"/>
      <c r="P24" s="39"/>
      <c r="Q24" s="39"/>
      <c r="R24" s="39"/>
    </row>
    <row r="25" spans="1:18" x14ac:dyDescent="0.2">
      <c r="B25" s="114" t="s">
        <v>191</v>
      </c>
      <c r="C25" s="115"/>
      <c r="D25" s="115"/>
      <c r="E25" s="115"/>
      <c r="F25" s="115"/>
      <c r="G25" s="115"/>
      <c r="H25" s="116"/>
      <c r="I25" s="39"/>
      <c r="J25" s="39"/>
      <c r="K25" s="39"/>
      <c r="L25" s="39"/>
      <c r="M25" s="39"/>
      <c r="N25" s="39"/>
      <c r="O25" s="39"/>
      <c r="P25" s="39"/>
      <c r="Q25" s="39"/>
      <c r="R25" s="39"/>
    </row>
    <row r="26" spans="1:18" ht="65.25" customHeight="1" x14ac:dyDescent="0.2">
      <c r="B26" s="117"/>
      <c r="C26" s="304" t="s">
        <v>199</v>
      </c>
      <c r="D26" s="305"/>
      <c r="E26" s="305"/>
      <c r="F26" s="305"/>
      <c r="G26" s="305"/>
      <c r="H26" s="306"/>
      <c r="N26" s="27"/>
      <c r="O26" s="27"/>
      <c r="P26" s="27"/>
      <c r="Q26" s="27"/>
      <c r="R26" s="27"/>
    </row>
    <row r="27" spans="1:18" x14ac:dyDescent="0.2">
      <c r="B27" s="117"/>
      <c r="C27" s="118" t="s">
        <v>200</v>
      </c>
      <c r="D27" s="119"/>
      <c r="E27" s="119"/>
      <c r="F27" s="119"/>
      <c r="G27" s="119"/>
      <c r="H27" s="120"/>
      <c r="I27" s="39"/>
      <c r="J27" s="39"/>
      <c r="K27" s="39"/>
      <c r="L27" s="39"/>
      <c r="M27" s="39"/>
      <c r="N27" s="39"/>
      <c r="O27" s="39"/>
      <c r="P27" s="39"/>
      <c r="Q27" s="39"/>
      <c r="R27" s="39"/>
    </row>
    <row r="28" spans="1:18" x14ac:dyDescent="0.2">
      <c r="B28" s="117"/>
      <c r="C28" s="121" t="s">
        <v>201</v>
      </c>
      <c r="D28" s="122"/>
      <c r="E28" s="122"/>
      <c r="F28" s="122"/>
      <c r="G28" s="122"/>
      <c r="H28" s="123"/>
      <c r="I28" s="39"/>
      <c r="J28" s="39"/>
      <c r="K28" s="39"/>
      <c r="L28" s="39"/>
      <c r="M28" s="39"/>
      <c r="N28" s="39"/>
      <c r="O28" s="39"/>
      <c r="P28" s="39"/>
      <c r="Q28" s="39"/>
      <c r="R28" s="39"/>
    </row>
    <row r="29" spans="1:18" x14ac:dyDescent="0.2">
      <c r="B29" s="117"/>
      <c r="C29" s="121" t="s">
        <v>202</v>
      </c>
      <c r="D29" s="122"/>
      <c r="E29" s="122"/>
      <c r="F29" s="122"/>
      <c r="G29" s="122"/>
      <c r="H29" s="123"/>
      <c r="I29" s="39"/>
      <c r="J29" s="39"/>
      <c r="K29" s="39"/>
      <c r="L29" s="39"/>
      <c r="M29" s="39"/>
      <c r="N29" s="39"/>
      <c r="O29" s="39"/>
      <c r="P29" s="39"/>
      <c r="Q29" s="39"/>
      <c r="R29" s="39"/>
    </row>
    <row r="30" spans="1:18" x14ac:dyDescent="0.2">
      <c r="B30" s="117"/>
      <c r="C30" s="121" t="s">
        <v>203</v>
      </c>
      <c r="D30" s="122"/>
      <c r="E30" s="122"/>
      <c r="F30" s="122"/>
      <c r="G30" s="122"/>
      <c r="H30" s="123"/>
      <c r="I30" s="39"/>
      <c r="J30" s="39"/>
      <c r="K30" s="39"/>
      <c r="L30" s="39"/>
      <c r="M30" s="39"/>
      <c r="N30" s="39"/>
      <c r="O30" s="39"/>
      <c r="P30" s="39"/>
      <c r="Q30" s="39"/>
      <c r="R30" s="39"/>
    </row>
    <row r="31" spans="1:18" x14ac:dyDescent="0.2">
      <c r="B31" s="117"/>
      <c r="C31" s="121" t="s">
        <v>204</v>
      </c>
      <c r="D31" s="122"/>
      <c r="E31" s="122"/>
      <c r="F31" s="122"/>
      <c r="G31" s="122"/>
      <c r="H31" s="123"/>
      <c r="I31" s="39"/>
      <c r="J31" s="39"/>
      <c r="K31" s="39"/>
      <c r="L31" s="39"/>
      <c r="M31" s="39"/>
      <c r="N31" s="39"/>
      <c r="O31" s="39"/>
      <c r="P31" s="39"/>
      <c r="Q31" s="39"/>
      <c r="R31" s="39"/>
    </row>
    <row r="32" spans="1:18" ht="41.25" customHeight="1" x14ac:dyDescent="0.2">
      <c r="B32" s="117"/>
      <c r="C32" s="307" t="s">
        <v>137</v>
      </c>
      <c r="D32" s="308"/>
      <c r="E32" s="308"/>
      <c r="F32" s="308"/>
      <c r="G32" s="308"/>
      <c r="H32" s="309"/>
      <c r="N32" s="124"/>
      <c r="O32" s="124"/>
      <c r="P32" s="124"/>
      <c r="Q32" s="39"/>
      <c r="R32" s="39"/>
    </row>
    <row r="33" spans="1:18" ht="38.25" customHeight="1" x14ac:dyDescent="0.2">
      <c r="B33" s="125"/>
      <c r="C33" s="304" t="s">
        <v>205</v>
      </c>
      <c r="D33" s="305"/>
      <c r="E33" s="305"/>
      <c r="F33" s="305"/>
      <c r="G33" s="305"/>
      <c r="H33" s="306"/>
      <c r="N33" s="27"/>
      <c r="O33" s="27"/>
      <c r="P33" s="27"/>
      <c r="Q33" s="27"/>
      <c r="R33" s="39"/>
    </row>
    <row r="34" spans="1:18" ht="43.5" customHeight="1" x14ac:dyDescent="0.2">
      <c r="B34" s="304" t="s">
        <v>192</v>
      </c>
      <c r="C34" s="305"/>
      <c r="D34" s="305"/>
      <c r="E34" s="305"/>
      <c r="F34" s="305"/>
      <c r="G34" s="305"/>
      <c r="H34" s="306"/>
      <c r="I34" s="39"/>
      <c r="J34" s="39"/>
      <c r="K34" s="39"/>
      <c r="L34" s="39"/>
      <c r="M34" s="39"/>
      <c r="N34" s="39"/>
      <c r="O34" s="39"/>
      <c r="P34" s="39"/>
      <c r="Q34" s="39"/>
      <c r="R34" s="39"/>
    </row>
    <row r="35" spans="1:18" ht="49.5" customHeight="1" x14ac:dyDescent="0.25">
      <c r="B35" s="304" t="s">
        <v>206</v>
      </c>
      <c r="C35" s="305"/>
      <c r="D35" s="305"/>
      <c r="E35" s="305"/>
      <c r="F35" s="305"/>
      <c r="G35" s="305"/>
      <c r="H35" s="306"/>
      <c r="I35" s="31"/>
    </row>
    <row r="36" spans="1:18" ht="46.5" customHeight="1" x14ac:dyDescent="0.25">
      <c r="B36" s="304" t="s">
        <v>193</v>
      </c>
      <c r="C36" s="305"/>
      <c r="D36" s="305"/>
      <c r="E36" s="305"/>
      <c r="F36" s="305"/>
      <c r="G36" s="305"/>
      <c r="H36" s="306"/>
      <c r="I36" s="31"/>
    </row>
    <row r="37" spans="1:18" ht="30" customHeight="1" x14ac:dyDescent="0.25">
      <c r="B37" s="304" t="s">
        <v>194</v>
      </c>
      <c r="C37" s="305"/>
      <c r="D37" s="305"/>
      <c r="E37" s="305"/>
      <c r="F37" s="305"/>
      <c r="G37" s="305"/>
      <c r="H37" s="306"/>
      <c r="I37" s="31"/>
    </row>
    <row r="38" spans="1:18" ht="26.25" customHeight="1" x14ac:dyDescent="0.25">
      <c r="A38" s="126" t="s">
        <v>195</v>
      </c>
      <c r="B38" s="126"/>
      <c r="I38" s="33"/>
    </row>
    <row r="39" spans="1:18" ht="30" customHeight="1" x14ac:dyDescent="0.2">
      <c r="B39" s="310" t="s">
        <v>207</v>
      </c>
      <c r="C39" s="311"/>
      <c r="D39" s="311"/>
      <c r="E39" s="311"/>
      <c r="F39" s="311"/>
      <c r="G39" s="311"/>
      <c r="H39" s="312"/>
    </row>
    <row r="40" spans="1:18" ht="12.75" customHeight="1" x14ac:dyDescent="0.2">
      <c r="B40" s="313" t="s">
        <v>208</v>
      </c>
      <c r="C40" s="314"/>
      <c r="D40" s="314"/>
      <c r="E40" s="314"/>
      <c r="F40" s="314"/>
      <c r="G40" s="127"/>
      <c r="H40" s="128"/>
    </row>
    <row r="41" spans="1:18" ht="29.25" customHeight="1" x14ac:dyDescent="0.2">
      <c r="B41" s="315" t="s">
        <v>209</v>
      </c>
      <c r="C41" s="316"/>
      <c r="D41" s="316"/>
      <c r="E41" s="316"/>
      <c r="F41" s="316"/>
      <c r="G41" s="316"/>
      <c r="H41" s="317"/>
    </row>
    <row r="42" spans="1:18" ht="15" customHeight="1" x14ac:dyDescent="0.2">
      <c r="B42" s="129" t="s">
        <v>132</v>
      </c>
      <c r="C42" s="127"/>
      <c r="D42" s="127"/>
      <c r="E42" s="127"/>
      <c r="F42" s="127"/>
      <c r="G42" s="127"/>
      <c r="H42" s="128"/>
    </row>
    <row r="43" spans="1:18" ht="30.75" customHeight="1" x14ac:dyDescent="0.2">
      <c r="B43" s="315" t="s">
        <v>138</v>
      </c>
      <c r="C43" s="316"/>
      <c r="D43" s="316"/>
      <c r="E43" s="316"/>
      <c r="F43" s="316"/>
      <c r="G43" s="316"/>
      <c r="H43" s="317"/>
    </row>
    <row r="44" spans="1:18" ht="12.75" customHeight="1" x14ac:dyDescent="0.2">
      <c r="B44" s="318" t="s">
        <v>210</v>
      </c>
      <c r="C44" s="319"/>
      <c r="D44" s="319"/>
      <c r="E44" s="319"/>
      <c r="F44" s="319"/>
      <c r="G44" s="319"/>
      <c r="H44" s="128"/>
    </row>
    <row r="45" spans="1:18" ht="35.25" customHeight="1" x14ac:dyDescent="0.2">
      <c r="B45" s="315" t="s">
        <v>211</v>
      </c>
      <c r="C45" s="316"/>
      <c r="D45" s="316"/>
      <c r="E45" s="316"/>
      <c r="F45" s="316"/>
      <c r="G45" s="316"/>
      <c r="H45" s="317"/>
    </row>
    <row r="46" spans="1:18" ht="24.75" customHeight="1" x14ac:dyDescent="0.2">
      <c r="B46" s="320" t="s">
        <v>212</v>
      </c>
      <c r="C46" s="321"/>
      <c r="D46" s="321"/>
      <c r="E46" s="321"/>
      <c r="F46" s="321"/>
      <c r="G46" s="321"/>
      <c r="H46" s="322"/>
    </row>
    <row r="47" spans="1:18" ht="27.75" customHeight="1" x14ac:dyDescent="0.2">
      <c r="B47" s="307" t="s">
        <v>139</v>
      </c>
      <c r="C47" s="308"/>
      <c r="D47" s="308"/>
      <c r="E47" s="308"/>
      <c r="F47" s="308"/>
      <c r="G47" s="308"/>
      <c r="H47" s="309"/>
    </row>
    <row r="48" spans="1:18" ht="21" customHeight="1" x14ac:dyDescent="0.2">
      <c r="B48" s="304" t="s">
        <v>213</v>
      </c>
      <c r="C48" s="305"/>
      <c r="D48" s="305"/>
      <c r="E48" s="305"/>
      <c r="F48" s="305"/>
      <c r="G48" s="305"/>
      <c r="H48" s="306"/>
    </row>
    <row r="49" spans="2:12" ht="26.25" customHeight="1" x14ac:dyDescent="0.2">
      <c r="B49" s="323" t="s">
        <v>214</v>
      </c>
      <c r="C49" s="323"/>
      <c r="D49" s="323"/>
      <c r="E49" s="323"/>
      <c r="F49" s="323"/>
      <c r="G49" s="323"/>
      <c r="H49" s="323"/>
    </row>
    <row r="51" spans="2:12" x14ac:dyDescent="0.2">
      <c r="B51" s="99"/>
      <c r="C51" s="99"/>
      <c r="D51" s="99"/>
      <c r="E51" s="99"/>
      <c r="F51" s="99"/>
      <c r="G51" s="99"/>
      <c r="H51" s="97"/>
      <c r="I51" s="99"/>
      <c r="J51" s="130"/>
      <c r="K51" s="131"/>
      <c r="L51" s="39"/>
    </row>
  </sheetData>
  <mergeCells count="27">
    <mergeCell ref="B44:G44"/>
    <mergeCell ref="B45:H45"/>
    <mergeCell ref="B46:H46"/>
    <mergeCell ref="B47:H47"/>
    <mergeCell ref="B48:H48"/>
    <mergeCell ref="B49:H49"/>
    <mergeCell ref="B36:H36"/>
    <mergeCell ref="B37:H37"/>
    <mergeCell ref="B39:H39"/>
    <mergeCell ref="B40:F40"/>
    <mergeCell ref="B41:H41"/>
    <mergeCell ref="B43:H43"/>
    <mergeCell ref="D21:E21"/>
    <mergeCell ref="C26:H26"/>
    <mergeCell ref="C32:H32"/>
    <mergeCell ref="C33:H33"/>
    <mergeCell ref="B34:H34"/>
    <mergeCell ref="B35:H35"/>
    <mergeCell ref="A1:L1"/>
    <mergeCell ref="J9:K9"/>
    <mergeCell ref="B13:B14"/>
    <mergeCell ref="C13:G13"/>
    <mergeCell ref="B15:B17"/>
    <mergeCell ref="C16:D16"/>
    <mergeCell ref="E16:G16"/>
    <mergeCell ref="D17:E17"/>
    <mergeCell ref="F17:G17"/>
  </mergeCells>
  <pageMargins left="0.7" right="0.7" top="0.75" bottom="0.75" header="0.3" footer="0.3"/>
  <pageSetup paperSize="17" orientation="landscape" r:id="rId1"/>
  <headerFooter>
    <oddFooter>&amp;CPage &amp;P&amp;R&amp;F</oddFooter>
  </headerFooter>
  <rowBreaks count="1" manualBreakCount="1">
    <brk id="23"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85" zoomScaleNormal="85" workbookViewId="0"/>
  </sheetViews>
  <sheetFormatPr defaultRowHeight="12.75" x14ac:dyDescent="0.2"/>
  <cols>
    <col min="3" max="3" width="14.140625" customWidth="1"/>
    <col min="4" max="4" width="21.140625" customWidth="1"/>
    <col min="5" max="5" width="32.5703125" style="160" customWidth="1"/>
    <col min="6" max="6" width="13.7109375" customWidth="1"/>
    <col min="7" max="7" width="57.42578125" customWidth="1"/>
  </cols>
  <sheetData>
    <row r="1" spans="1:8" ht="20.25" x14ac:dyDescent="0.3">
      <c r="B1" s="287" t="s">
        <v>362</v>
      </c>
      <c r="C1" s="287"/>
      <c r="D1" s="287"/>
      <c r="E1" s="287"/>
      <c r="F1" s="287"/>
      <c r="G1" s="287"/>
    </row>
    <row r="2" spans="1:8" ht="18" x14ac:dyDescent="0.25">
      <c r="B2" s="109" t="s">
        <v>161</v>
      </c>
      <c r="G2" s="109" t="s">
        <v>10</v>
      </c>
    </row>
    <row r="3" spans="1:8" x14ac:dyDescent="0.2">
      <c r="B3" s="39" t="s">
        <v>363</v>
      </c>
    </row>
    <row r="4" spans="1:8" x14ac:dyDescent="0.2">
      <c r="B4" s="39"/>
    </row>
    <row r="5" spans="1:8" x14ac:dyDescent="0.2">
      <c r="B5" s="39"/>
    </row>
    <row r="6" spans="1:8" x14ac:dyDescent="0.2">
      <c r="B6" s="161" t="s">
        <v>364</v>
      </c>
      <c r="C6" s="161" t="s">
        <v>37</v>
      </c>
      <c r="D6" s="161" t="s">
        <v>44</v>
      </c>
      <c r="E6" s="162" t="s">
        <v>154</v>
      </c>
      <c r="F6" s="163" t="s">
        <v>163</v>
      </c>
      <c r="G6" s="161" t="s">
        <v>365</v>
      </c>
    </row>
    <row r="7" spans="1:8" x14ac:dyDescent="0.2">
      <c r="B7" s="39" t="s">
        <v>366</v>
      </c>
    </row>
    <row r="8" spans="1:8" ht="25.5" x14ac:dyDescent="0.2">
      <c r="C8" s="164" t="s">
        <v>367</v>
      </c>
      <c r="D8" s="164" t="s">
        <v>368</v>
      </c>
      <c r="E8" s="124" t="s">
        <v>369</v>
      </c>
      <c r="G8" s="39" t="s">
        <v>370</v>
      </c>
    </row>
    <row r="9" spans="1:8" ht="12.75" customHeight="1" x14ac:dyDescent="0.2">
      <c r="C9">
        <f>AVERAGE(10,14)</f>
        <v>12</v>
      </c>
      <c r="D9" s="164" t="s">
        <v>371</v>
      </c>
      <c r="E9" s="124" t="s">
        <v>372</v>
      </c>
      <c r="G9" s="39" t="s">
        <v>373</v>
      </c>
    </row>
    <row r="10" spans="1:8" ht="12.75" customHeight="1" x14ac:dyDescent="0.2">
      <c r="A10" s="39"/>
      <c r="C10">
        <v>177</v>
      </c>
      <c r="D10" s="164" t="s">
        <v>374</v>
      </c>
      <c r="E10" s="124" t="s">
        <v>375</v>
      </c>
      <c r="G10" s="39" t="s">
        <v>376</v>
      </c>
      <c r="H10" s="191"/>
    </row>
    <row r="11" spans="1:8" ht="12.75" customHeight="1" x14ac:dyDescent="0.2">
      <c r="C11">
        <f>C10/12</f>
        <v>14.75</v>
      </c>
      <c r="D11" s="164" t="s">
        <v>377</v>
      </c>
      <c r="E11" s="124" t="s">
        <v>375</v>
      </c>
      <c r="G11" s="39" t="s">
        <v>373</v>
      </c>
    </row>
    <row r="12" spans="1:8" ht="12.75" customHeight="1" x14ac:dyDescent="0.2">
      <c r="C12">
        <v>4.2</v>
      </c>
      <c r="D12" s="164" t="s">
        <v>378</v>
      </c>
      <c r="E12" s="124" t="s">
        <v>379</v>
      </c>
      <c r="F12" s="165">
        <v>6</v>
      </c>
      <c r="G12" s="39" t="s">
        <v>449</v>
      </c>
      <c r="H12" s="39"/>
    </row>
    <row r="13" spans="1:8" ht="12.75" customHeight="1" x14ac:dyDescent="0.2">
      <c r="C13" s="166">
        <f>C12*C11*Conversions!D6/Conversions!D7</f>
        <v>7.5090909090909088</v>
      </c>
      <c r="D13" s="164" t="s">
        <v>380</v>
      </c>
      <c r="E13" s="124" t="s">
        <v>381</v>
      </c>
      <c r="G13" s="39" t="s">
        <v>373</v>
      </c>
    </row>
    <row r="14" spans="1:8" ht="12.75" customHeight="1" x14ac:dyDescent="0.2">
      <c r="C14" s="167">
        <f>C9/C13</f>
        <v>1.5980629539951574</v>
      </c>
      <c r="D14" s="164" t="s">
        <v>382</v>
      </c>
      <c r="E14" s="168" t="s">
        <v>383</v>
      </c>
      <c r="G14" s="164" t="s">
        <v>373</v>
      </c>
    </row>
    <row r="15" spans="1:8" x14ac:dyDescent="0.2">
      <c r="D15" s="135"/>
    </row>
    <row r="16" spans="1:8" x14ac:dyDescent="0.2">
      <c r="D16" s="135"/>
    </row>
    <row r="17" spans="2:8" x14ac:dyDescent="0.2">
      <c r="D17" s="135"/>
    </row>
    <row r="18" spans="2:8" x14ac:dyDescent="0.2">
      <c r="D18" s="135"/>
    </row>
    <row r="19" spans="2:8" x14ac:dyDescent="0.2">
      <c r="D19" s="135"/>
    </row>
    <row r="20" spans="2:8" x14ac:dyDescent="0.2">
      <c r="B20" s="39" t="s">
        <v>384</v>
      </c>
      <c r="D20" s="135"/>
    </row>
    <row r="21" spans="2:8" ht="25.5" x14ac:dyDescent="0.2">
      <c r="C21" s="164" t="s">
        <v>385</v>
      </c>
      <c r="D21" s="164" t="s">
        <v>368</v>
      </c>
      <c r="E21" s="124" t="s">
        <v>386</v>
      </c>
      <c r="G21" s="39" t="s">
        <v>370</v>
      </c>
    </row>
    <row r="22" spans="2:8" ht="12.75" customHeight="1" x14ac:dyDescent="0.2">
      <c r="C22">
        <f>AVERAGE(15,20)</f>
        <v>17.5</v>
      </c>
      <c r="D22" s="164" t="s">
        <v>368</v>
      </c>
      <c r="E22" s="124" t="s">
        <v>372</v>
      </c>
      <c r="G22" s="39" t="s">
        <v>373</v>
      </c>
    </row>
    <row r="23" spans="2:8" ht="12.75" customHeight="1" x14ac:dyDescent="0.2">
      <c r="C23">
        <v>14</v>
      </c>
      <c r="D23" s="164" t="s">
        <v>377</v>
      </c>
      <c r="E23" s="124" t="s">
        <v>387</v>
      </c>
      <c r="G23" s="39" t="s">
        <v>388</v>
      </c>
    </row>
    <row r="24" spans="2:8" ht="12.75" customHeight="1" x14ac:dyDescent="0.2">
      <c r="C24">
        <v>5</v>
      </c>
      <c r="D24" s="164" t="s">
        <v>378</v>
      </c>
      <c r="E24" s="124" t="s">
        <v>389</v>
      </c>
      <c r="F24" s="165">
        <v>7</v>
      </c>
      <c r="G24" s="39" t="s">
        <v>390</v>
      </c>
      <c r="H24" s="39"/>
    </row>
    <row r="25" spans="2:8" ht="12.75" customHeight="1" x14ac:dyDescent="0.2">
      <c r="C25" s="166">
        <f>C24*Conversions!D6*DieselUse!C23/Conversions!D7</f>
        <v>8.4848484848484844</v>
      </c>
      <c r="D25" s="164" t="s">
        <v>380</v>
      </c>
      <c r="E25" s="124" t="s">
        <v>391</v>
      </c>
      <c r="G25" s="39" t="s">
        <v>373</v>
      </c>
    </row>
    <row r="26" spans="2:8" ht="12.75" customHeight="1" x14ac:dyDescent="0.2">
      <c r="C26" s="135">
        <f>C22/C25</f>
        <v>2.0625</v>
      </c>
      <c r="D26" s="164" t="s">
        <v>382</v>
      </c>
      <c r="E26" s="164" t="s">
        <v>383</v>
      </c>
      <c r="G26" s="39" t="s">
        <v>373</v>
      </c>
    </row>
    <row r="27" spans="2:8" x14ac:dyDescent="0.2">
      <c r="D27" s="135"/>
    </row>
    <row r="28" spans="2:8" x14ac:dyDescent="0.2">
      <c r="D28" s="135"/>
    </row>
    <row r="29" spans="2:8" x14ac:dyDescent="0.2">
      <c r="D29" s="135"/>
    </row>
    <row r="30" spans="2:8" x14ac:dyDescent="0.2">
      <c r="B30" s="39" t="s">
        <v>392</v>
      </c>
      <c r="D30" s="135"/>
    </row>
    <row r="31" spans="2:8" ht="25.5" x14ac:dyDescent="0.2">
      <c r="C31" s="169">
        <f>C14+2*C26</f>
        <v>5.7230629539951572</v>
      </c>
      <c r="D31" s="164" t="s">
        <v>393</v>
      </c>
      <c r="E31" s="124" t="s">
        <v>394</v>
      </c>
      <c r="F31" s="170">
        <v>1</v>
      </c>
      <c r="G31" s="39" t="s">
        <v>373</v>
      </c>
    </row>
    <row r="32" spans="2:8" ht="25.5" x14ac:dyDescent="0.2">
      <c r="C32" s="171">
        <f>C31*Conversions!D11</f>
        <v>21.664149923734865</v>
      </c>
      <c r="D32" s="164" t="s">
        <v>395</v>
      </c>
      <c r="E32" s="124" t="s">
        <v>394</v>
      </c>
      <c r="G32" s="39" t="s">
        <v>373</v>
      </c>
    </row>
    <row r="33" spans="3:5" x14ac:dyDescent="0.2">
      <c r="C33" s="20">
        <f>C31*Conversions!D11/'Biomass Yield'!C7</f>
        <v>2.0233632132002301E-4</v>
      </c>
      <c r="D33" s="135" t="s">
        <v>396</v>
      </c>
      <c r="E33"/>
    </row>
  </sheetData>
  <mergeCells count="1">
    <mergeCell ref="B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Normal="100" workbookViewId="0">
      <selection activeCell="C9" sqref="C9"/>
    </sheetView>
  </sheetViews>
  <sheetFormatPr defaultRowHeight="12.75" x14ac:dyDescent="0.2"/>
  <cols>
    <col min="2" max="2" width="20.28515625" customWidth="1"/>
    <col min="3" max="3" width="10.28515625" customWidth="1"/>
    <col min="4" max="4" width="15.7109375" bestFit="1" customWidth="1"/>
    <col min="5" max="5" width="41.42578125" style="160" customWidth="1"/>
    <col min="6" max="6" width="12.28515625" bestFit="1" customWidth="1"/>
    <col min="7" max="7" width="50.28515625" customWidth="1"/>
  </cols>
  <sheetData>
    <row r="1" spans="1:7" ht="20.25" x14ac:dyDescent="0.3">
      <c r="B1" s="287" t="s">
        <v>398</v>
      </c>
      <c r="C1" s="287"/>
      <c r="D1" s="287"/>
      <c r="E1" s="287"/>
      <c r="F1" s="287"/>
      <c r="G1" s="287"/>
    </row>
    <row r="2" spans="1:7" ht="18" x14ac:dyDescent="0.25">
      <c r="B2" s="109" t="s">
        <v>161</v>
      </c>
      <c r="G2" s="109" t="s">
        <v>10</v>
      </c>
    </row>
    <row r="4" spans="1:7" x14ac:dyDescent="0.2">
      <c r="A4" s="1"/>
      <c r="B4" s="161" t="s">
        <v>397</v>
      </c>
      <c r="C4" s="161" t="s">
        <v>37</v>
      </c>
      <c r="D4" s="161" t="s">
        <v>44</v>
      </c>
      <c r="E4" s="162" t="s">
        <v>154</v>
      </c>
      <c r="F4" s="161" t="s">
        <v>163</v>
      </c>
      <c r="G4" s="163" t="s">
        <v>365</v>
      </c>
    </row>
    <row r="5" spans="1:7" ht="20.25" customHeight="1" x14ac:dyDescent="0.2">
      <c r="B5" s="39" t="s">
        <v>399</v>
      </c>
      <c r="C5">
        <v>4.5999999999999996</v>
      </c>
      <c r="D5" s="39" t="s">
        <v>400</v>
      </c>
      <c r="E5" s="124" t="s">
        <v>401</v>
      </c>
      <c r="F5">
        <v>4</v>
      </c>
      <c r="G5" s="39" t="s">
        <v>402</v>
      </c>
    </row>
    <row r="6" spans="1:7" ht="20.25" customHeight="1" x14ac:dyDescent="0.2">
      <c r="B6" s="39" t="s">
        <v>403</v>
      </c>
      <c r="C6" s="173">
        <f>C5*2</f>
        <v>9.1999999999999993</v>
      </c>
      <c r="D6" s="39" t="s">
        <v>404</v>
      </c>
      <c r="E6" s="124" t="s">
        <v>405</v>
      </c>
      <c r="F6">
        <v>1</v>
      </c>
      <c r="G6" s="39" t="s">
        <v>373</v>
      </c>
    </row>
    <row r="7" spans="1:7" ht="20.25" customHeight="1" x14ac:dyDescent="0.2">
      <c r="B7" s="39" t="s">
        <v>406</v>
      </c>
      <c r="C7">
        <f>C5*1</f>
        <v>4.5999999999999996</v>
      </c>
      <c r="D7" s="39" t="s">
        <v>404</v>
      </c>
      <c r="E7" s="124" t="s">
        <v>407</v>
      </c>
      <c r="F7">
        <v>1</v>
      </c>
      <c r="G7" s="39" t="s">
        <v>373</v>
      </c>
    </row>
    <row r="8" spans="1:7" ht="10.5" customHeight="1" x14ac:dyDescent="0.2">
      <c r="E8" s="27"/>
    </row>
    <row r="9" spans="1:7" ht="21.75" customHeight="1" x14ac:dyDescent="0.2">
      <c r="B9" t="s">
        <v>408</v>
      </c>
      <c r="C9" s="20">
        <f>(SUM(C6:C7))*Conversions!D12</f>
        <v>6.2595747059999995</v>
      </c>
      <c r="D9" t="s">
        <v>409</v>
      </c>
      <c r="E9" s="160" t="s">
        <v>410</v>
      </c>
      <c r="G9" t="s">
        <v>373</v>
      </c>
    </row>
    <row r="10" spans="1:7" ht="20.25" customHeight="1" x14ac:dyDescent="0.2">
      <c r="B10" t="s">
        <v>408</v>
      </c>
      <c r="C10" s="53">
        <f>C9/30</f>
        <v>0.20865249019999998</v>
      </c>
      <c r="D10" t="s">
        <v>506</v>
      </c>
      <c r="E10" s="160" t="s">
        <v>410</v>
      </c>
      <c r="G10" t="s">
        <v>373</v>
      </c>
    </row>
    <row r="11" spans="1:7" ht="20.25" customHeight="1" x14ac:dyDescent="0.2">
      <c r="C11">
        <f>C9/'Biomass Yield'!C7</f>
        <v>5.846245172317175E-5</v>
      </c>
      <c r="D11" t="s">
        <v>411</v>
      </c>
      <c r="E11" s="160" t="s">
        <v>412</v>
      </c>
      <c r="G11" t="s">
        <v>373</v>
      </c>
    </row>
    <row r="13" spans="1:7" x14ac:dyDescent="0.2">
      <c r="B13" s="229" t="s">
        <v>498</v>
      </c>
      <c r="C13" s="53">
        <v>0.15</v>
      </c>
      <c r="D13" s="39" t="s">
        <v>487</v>
      </c>
      <c r="E13"/>
      <c r="G13" s="39" t="s">
        <v>499</v>
      </c>
    </row>
  </sheetData>
  <mergeCells count="1">
    <mergeCell ref="B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2"/>
  <sheetViews>
    <sheetView zoomScale="85" zoomScaleNormal="85" workbookViewId="0">
      <selection activeCell="G7" sqref="G7"/>
    </sheetView>
  </sheetViews>
  <sheetFormatPr defaultRowHeight="12.75" x14ac:dyDescent="0.2"/>
  <cols>
    <col min="1" max="1" width="4.42578125" customWidth="1"/>
    <col min="2" max="2" width="32.5703125" customWidth="1"/>
    <col min="3" max="3" width="16.5703125" bestFit="1" customWidth="1"/>
    <col min="4" max="4" width="16.85546875" customWidth="1"/>
    <col min="5" max="5" width="14.85546875" style="165" customWidth="1"/>
    <col min="7" max="7" width="35.140625" customWidth="1"/>
  </cols>
  <sheetData>
    <row r="1" spans="2:8" ht="20.25" x14ac:dyDescent="0.3">
      <c r="B1" s="287" t="s">
        <v>413</v>
      </c>
      <c r="C1" s="287"/>
      <c r="D1" s="287"/>
      <c r="E1" s="287"/>
      <c r="F1" s="287"/>
      <c r="G1" s="287"/>
    </row>
    <row r="2" spans="2:8" ht="18" x14ac:dyDescent="0.25">
      <c r="B2" s="109" t="s">
        <v>161</v>
      </c>
      <c r="G2" s="109" t="s">
        <v>10</v>
      </c>
    </row>
    <row r="3" spans="2:8" x14ac:dyDescent="0.2">
      <c r="B3" s="39"/>
      <c r="E3" s="133"/>
      <c r="G3" s="39"/>
    </row>
    <row r="4" spans="2:8" x14ac:dyDescent="0.2">
      <c r="B4" s="161" t="s">
        <v>154</v>
      </c>
      <c r="C4" s="161" t="s">
        <v>37</v>
      </c>
      <c r="D4" s="161" t="s">
        <v>44</v>
      </c>
      <c r="E4" s="163" t="s">
        <v>163</v>
      </c>
      <c r="G4" s="1" t="s">
        <v>365</v>
      </c>
    </row>
    <row r="5" spans="2:8" x14ac:dyDescent="0.2">
      <c r="B5" s="39"/>
      <c r="D5" s="39"/>
    </row>
    <row r="6" spans="2:8" x14ac:dyDescent="0.2">
      <c r="C6" s="185">
        <v>3569</v>
      </c>
      <c r="D6" s="39" t="s">
        <v>226</v>
      </c>
      <c r="G6" s="39" t="s">
        <v>463</v>
      </c>
    </row>
    <row r="7" spans="2:8" x14ac:dyDescent="0.2">
      <c r="C7" s="176">
        <f>C6*30</f>
        <v>107070</v>
      </c>
      <c r="D7" s="39" t="s">
        <v>414</v>
      </c>
      <c r="E7" s="174">
        <v>8</v>
      </c>
    </row>
    <row r="8" spans="2:8" x14ac:dyDescent="0.2">
      <c r="C8" s="20"/>
      <c r="E8" s="174"/>
    </row>
    <row r="9" spans="2:8" x14ac:dyDescent="0.2">
      <c r="C9" s="132"/>
      <c r="D9" s="39"/>
      <c r="E9" s="174"/>
      <c r="G9" s="132"/>
      <c r="H9" s="39"/>
    </row>
    <row r="10" spans="2:8" x14ac:dyDescent="0.2">
      <c r="C10" s="176"/>
      <c r="D10" s="39"/>
      <c r="E10" s="174"/>
      <c r="F10" s="39"/>
    </row>
    <row r="11" spans="2:8" x14ac:dyDescent="0.2">
      <c r="C11" s="176"/>
      <c r="D11" s="132"/>
      <c r="E11" s="174"/>
    </row>
    <row r="12" spans="2:8" x14ac:dyDescent="0.2">
      <c r="C12" s="175"/>
      <c r="D12" s="132"/>
      <c r="E12" s="174"/>
    </row>
    <row r="13" spans="2:8" x14ac:dyDescent="0.2">
      <c r="C13" s="176"/>
      <c r="D13" s="132"/>
      <c r="E13" s="174"/>
    </row>
    <row r="14" spans="2:8" x14ac:dyDescent="0.2">
      <c r="C14" s="20"/>
      <c r="D14" s="20"/>
      <c r="E14" s="174"/>
    </row>
    <row r="15" spans="2:8" x14ac:dyDescent="0.2">
      <c r="B15" s="39"/>
      <c r="C15" s="20"/>
      <c r="D15" s="20"/>
      <c r="E15" s="174"/>
    </row>
    <row r="16" spans="2:8" x14ac:dyDescent="0.2">
      <c r="C16" s="177"/>
      <c r="D16" s="132"/>
      <c r="E16" s="133"/>
    </row>
    <row r="17" spans="3:5" x14ac:dyDescent="0.2">
      <c r="C17" s="177"/>
      <c r="D17" s="132"/>
      <c r="E17" s="133"/>
    </row>
    <row r="18" spans="3:5" x14ac:dyDescent="0.2">
      <c r="C18" s="178"/>
      <c r="D18" s="132"/>
      <c r="E18" s="133"/>
    </row>
    <row r="19" spans="3:5" x14ac:dyDescent="0.2">
      <c r="C19" s="179"/>
      <c r="D19" s="20"/>
      <c r="E19" s="174"/>
    </row>
    <row r="20" spans="3:5" x14ac:dyDescent="0.2">
      <c r="E20" s="174"/>
    </row>
    <row r="21" spans="3:5" x14ac:dyDescent="0.2">
      <c r="E21" s="174"/>
    </row>
    <row r="22" spans="3:5" x14ac:dyDescent="0.2">
      <c r="E22" s="174"/>
    </row>
    <row r="23" spans="3:5" x14ac:dyDescent="0.2">
      <c r="E23" s="174"/>
    </row>
    <row r="24" spans="3:5" x14ac:dyDescent="0.2">
      <c r="E24" s="174"/>
    </row>
    <row r="25" spans="3:5" x14ac:dyDescent="0.2">
      <c r="E25" s="174"/>
    </row>
    <row r="26" spans="3:5" x14ac:dyDescent="0.2">
      <c r="E26" s="174"/>
    </row>
    <row r="27" spans="3:5" x14ac:dyDescent="0.2">
      <c r="E27" s="174"/>
    </row>
    <row r="28" spans="3:5" x14ac:dyDescent="0.2">
      <c r="E28" s="174"/>
    </row>
    <row r="29" spans="3:5" x14ac:dyDescent="0.2">
      <c r="E29" s="174"/>
    </row>
    <row r="58" spans="3:6" x14ac:dyDescent="0.2">
      <c r="C58">
        <f>AVERAGE(5.04,5.41,4.39,5.09)</f>
        <v>4.9824999999999999</v>
      </c>
      <c r="D58" t="s">
        <v>415</v>
      </c>
      <c r="E58" s="165">
        <f>C58</f>
        <v>4.9824999999999999</v>
      </c>
      <c r="F58" t="s">
        <v>415</v>
      </c>
    </row>
    <row r="59" spans="3:6" x14ac:dyDescent="0.2">
      <c r="C59">
        <v>6.6</v>
      </c>
      <c r="D59" t="s">
        <v>416</v>
      </c>
      <c r="E59" s="165">
        <v>2.94</v>
      </c>
      <c r="F59" t="s">
        <v>415</v>
      </c>
    </row>
    <row r="60" spans="3:6" x14ac:dyDescent="0.2">
      <c r="D60" t="s">
        <v>417</v>
      </c>
      <c r="E60" s="165">
        <f>AVERAGE(E58:E59)</f>
        <v>3.9612499999999997</v>
      </c>
      <c r="F60" t="s">
        <v>415</v>
      </c>
    </row>
    <row r="62" spans="3:6" x14ac:dyDescent="0.2">
      <c r="C62">
        <v>1</v>
      </c>
      <c r="D62" t="s">
        <v>418</v>
      </c>
      <c r="E62" s="180">
        <v>2.4700000000000002</v>
      </c>
      <c r="F62" t="s">
        <v>419</v>
      </c>
    </row>
  </sheetData>
  <mergeCells count="1">
    <mergeCell ref="B1:G1"/>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
  <sheetViews>
    <sheetView workbookViewId="0">
      <selection activeCell="D12" sqref="D12"/>
    </sheetView>
  </sheetViews>
  <sheetFormatPr defaultRowHeight="12.75" x14ac:dyDescent="0.2"/>
  <cols>
    <col min="1" max="1" width="4" customWidth="1"/>
    <col min="3" max="3" width="15.5703125" customWidth="1"/>
    <col min="5" max="5" width="10.5703125" customWidth="1"/>
    <col min="6" max="6" width="17.7109375" customWidth="1"/>
  </cols>
  <sheetData>
    <row r="1" spans="1:38" ht="20.25" x14ac:dyDescent="0.3">
      <c r="A1" s="20"/>
      <c r="B1" s="287" t="s">
        <v>162</v>
      </c>
      <c r="C1" s="287"/>
      <c r="D1" s="287"/>
      <c r="E1" s="287"/>
      <c r="F1" s="287"/>
      <c r="G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2">
      <c r="B2" s="180"/>
      <c r="D2" s="180"/>
    </row>
    <row r="3" spans="1:38" x14ac:dyDescent="0.2">
      <c r="B3" s="324" t="s">
        <v>196</v>
      </c>
      <c r="C3" s="324"/>
      <c r="D3" s="324"/>
      <c r="E3" s="324"/>
      <c r="F3" s="163" t="s">
        <v>10</v>
      </c>
    </row>
    <row r="4" spans="1:38" x14ac:dyDescent="0.2">
      <c r="B4">
        <v>1</v>
      </c>
      <c r="C4" t="s">
        <v>420</v>
      </c>
      <c r="D4">
        <v>3.21</v>
      </c>
      <c r="E4" t="s">
        <v>421</v>
      </c>
      <c r="F4" s="181" t="s">
        <v>422</v>
      </c>
    </row>
    <row r="5" spans="1:38" x14ac:dyDescent="0.2">
      <c r="B5">
        <v>1</v>
      </c>
      <c r="C5" t="s">
        <v>423</v>
      </c>
      <c r="D5">
        <f>D4/D11</f>
        <v>0.84799228896571988</v>
      </c>
      <c r="E5" t="s">
        <v>421</v>
      </c>
    </row>
    <row r="6" spans="1:38" x14ac:dyDescent="0.2">
      <c r="B6">
        <v>1</v>
      </c>
      <c r="C6" s="39" t="s">
        <v>424</v>
      </c>
      <c r="D6">
        <v>5280</v>
      </c>
      <c r="E6" s="39" t="s">
        <v>425</v>
      </c>
    </row>
    <row r="7" spans="1:38" x14ac:dyDescent="0.2">
      <c r="B7">
        <v>1</v>
      </c>
      <c r="C7" s="39" t="s">
        <v>419</v>
      </c>
      <c r="D7">
        <v>43560</v>
      </c>
      <c r="E7" s="39" t="s">
        <v>426</v>
      </c>
    </row>
    <row r="8" spans="1:38" x14ac:dyDescent="0.2">
      <c r="B8">
        <v>1</v>
      </c>
      <c r="C8" s="39" t="s">
        <v>99</v>
      </c>
      <c r="D8">
        <v>1000</v>
      </c>
      <c r="E8" s="39" t="s">
        <v>427</v>
      </c>
    </row>
    <row r="9" spans="1:38" x14ac:dyDescent="0.2">
      <c r="B9">
        <v>1</v>
      </c>
      <c r="C9" s="39" t="s">
        <v>428</v>
      </c>
      <c r="D9">
        <f>2204.62262</f>
        <v>2204.6226200000001</v>
      </c>
      <c r="E9" s="39" t="s">
        <v>429</v>
      </c>
    </row>
    <row r="10" spans="1:38" x14ac:dyDescent="0.2">
      <c r="B10">
        <v>1</v>
      </c>
      <c r="C10" s="39" t="s">
        <v>428</v>
      </c>
      <c r="D10" s="39">
        <v>1000</v>
      </c>
      <c r="E10" s="39" t="s">
        <v>99</v>
      </c>
    </row>
    <row r="11" spans="1:38" x14ac:dyDescent="0.2">
      <c r="B11">
        <v>1</v>
      </c>
      <c r="C11" s="39" t="s">
        <v>430</v>
      </c>
      <c r="D11">
        <f>3.78541178</f>
        <v>3.78541178</v>
      </c>
      <c r="E11" s="39" t="s">
        <v>431</v>
      </c>
    </row>
    <row r="12" spans="1:38" x14ac:dyDescent="0.2">
      <c r="B12">
        <v>1</v>
      </c>
      <c r="C12" s="39" t="s">
        <v>432</v>
      </c>
      <c r="D12" s="182">
        <f>0.45359237</f>
        <v>0.45359237000000002</v>
      </c>
      <c r="E12" s="39" t="s">
        <v>99</v>
      </c>
    </row>
    <row r="13" spans="1:38" x14ac:dyDescent="0.2">
      <c r="B13">
        <v>1</v>
      </c>
      <c r="C13" s="172" t="s">
        <v>433</v>
      </c>
      <c r="D13">
        <v>1000</v>
      </c>
      <c r="E13" s="172" t="s">
        <v>99</v>
      </c>
    </row>
    <row r="14" spans="1:38" x14ac:dyDescent="0.2">
      <c r="B14">
        <v>1</v>
      </c>
      <c r="C14" s="172" t="s">
        <v>418</v>
      </c>
      <c r="D14">
        <f>2.47105381</f>
        <v>2.4710538099999999</v>
      </c>
      <c r="E14" s="172" t="s">
        <v>246</v>
      </c>
    </row>
    <row r="15" spans="1:38" x14ac:dyDescent="0.2">
      <c r="B15">
        <v>1</v>
      </c>
      <c r="C15" s="172" t="s">
        <v>434</v>
      </c>
      <c r="D15">
        <f>907.18474</f>
        <v>907.18474000000003</v>
      </c>
      <c r="E15" s="172" t="s">
        <v>99</v>
      </c>
    </row>
  </sheetData>
  <mergeCells count="2">
    <mergeCell ref="B1:F1"/>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zoomScaleNormal="100" workbookViewId="0">
      <selection activeCell="H36" sqref="H36"/>
    </sheetView>
  </sheetViews>
  <sheetFormatPr defaultRowHeight="12.75" x14ac:dyDescent="0.2"/>
  <cols>
    <col min="2" max="2" width="13.140625" bestFit="1" customWidth="1"/>
  </cols>
  <sheetData>
    <row r="1" spans="1:37" ht="20.25" x14ac:dyDescent="0.3">
      <c r="A1" s="20"/>
      <c r="B1" s="287" t="s">
        <v>163</v>
      </c>
      <c r="C1" s="287"/>
      <c r="D1" s="287"/>
      <c r="E1" s="287"/>
      <c r="F1" s="287"/>
      <c r="G1" s="287"/>
      <c r="H1" s="287"/>
      <c r="I1" s="287"/>
      <c r="J1" s="287"/>
      <c r="K1" s="287"/>
      <c r="M1" s="20"/>
      <c r="N1" s="20"/>
      <c r="O1" s="20"/>
      <c r="P1" s="20"/>
      <c r="Q1" s="20"/>
      <c r="R1" s="20"/>
      <c r="S1" s="20"/>
      <c r="T1" s="20"/>
      <c r="U1" s="20"/>
      <c r="V1" s="20"/>
      <c r="W1" s="20"/>
      <c r="X1" s="20"/>
      <c r="Y1" s="20"/>
      <c r="Z1" s="20"/>
      <c r="AA1" s="20"/>
      <c r="AB1" s="20"/>
      <c r="AC1" s="20"/>
      <c r="AD1" s="20"/>
      <c r="AE1" s="20"/>
      <c r="AF1" s="20"/>
      <c r="AG1" s="20"/>
      <c r="AH1" s="20"/>
      <c r="AI1" s="20"/>
      <c r="AJ1" s="20"/>
      <c r="AK1" s="20"/>
    </row>
    <row r="3" spans="1:37" x14ac:dyDescent="0.2">
      <c r="B3" s="161" t="s">
        <v>197</v>
      </c>
      <c r="C3" s="161" t="s">
        <v>154</v>
      </c>
    </row>
    <row r="4" spans="1:37" s="132" customFormat="1" ht="38.25" customHeight="1" x14ac:dyDescent="0.2">
      <c r="B4" s="183">
        <v>1</v>
      </c>
      <c r="C4" s="314" t="s">
        <v>435</v>
      </c>
      <c r="D4" s="314"/>
      <c r="E4" s="314"/>
      <c r="F4" s="314"/>
      <c r="G4" s="314"/>
      <c r="H4" s="314"/>
      <c r="I4" s="314"/>
      <c r="J4" s="314"/>
      <c r="K4" s="314"/>
    </row>
    <row r="5" spans="1:37" s="132" customFormat="1" ht="38.25" customHeight="1" x14ac:dyDescent="0.2">
      <c r="B5" s="206">
        <v>2</v>
      </c>
      <c r="C5" s="327" t="s">
        <v>436</v>
      </c>
      <c r="D5" s="327"/>
      <c r="E5" s="327"/>
      <c r="F5" s="327"/>
      <c r="G5" s="327"/>
      <c r="H5" s="327"/>
      <c r="I5" s="327"/>
      <c r="J5" s="327"/>
      <c r="K5" s="327"/>
    </row>
    <row r="6" spans="1:37" s="132" customFormat="1" ht="38.25" customHeight="1" x14ac:dyDescent="0.2">
      <c r="B6" s="206">
        <v>3</v>
      </c>
      <c r="C6" s="327" t="s">
        <v>437</v>
      </c>
      <c r="D6" s="327"/>
      <c r="E6" s="327"/>
      <c r="F6" s="327"/>
      <c r="G6" s="327"/>
      <c r="H6" s="327"/>
      <c r="I6" s="327"/>
      <c r="J6" s="327"/>
      <c r="K6" s="327"/>
    </row>
    <row r="7" spans="1:37" s="132" customFormat="1" ht="38.25" customHeight="1" x14ac:dyDescent="0.2">
      <c r="B7" s="184">
        <v>4</v>
      </c>
      <c r="C7" s="314" t="s">
        <v>438</v>
      </c>
      <c r="D7" s="314"/>
      <c r="E7" s="314"/>
      <c r="F7" s="314"/>
      <c r="G7" s="314"/>
      <c r="H7" s="314"/>
      <c r="I7" s="314"/>
      <c r="J7" s="314"/>
      <c r="K7" s="314"/>
    </row>
    <row r="8" spans="1:37" s="132" customFormat="1" ht="38.25" customHeight="1" x14ac:dyDescent="0.2">
      <c r="B8" s="184">
        <v>5</v>
      </c>
      <c r="C8" s="314" t="s">
        <v>439</v>
      </c>
      <c r="D8" s="314"/>
      <c r="E8" s="314"/>
      <c r="F8" s="314"/>
      <c r="G8" s="314"/>
      <c r="H8" s="314"/>
      <c r="I8" s="314"/>
      <c r="J8" s="314"/>
      <c r="K8" s="314"/>
    </row>
    <row r="9" spans="1:37" s="132" customFormat="1" ht="38.25" customHeight="1" x14ac:dyDescent="0.2">
      <c r="B9" s="184">
        <v>6</v>
      </c>
      <c r="C9" s="314" t="s">
        <v>440</v>
      </c>
      <c r="D9" s="314"/>
      <c r="E9" s="314"/>
      <c r="F9" s="314"/>
      <c r="G9" s="314"/>
      <c r="H9" s="314"/>
      <c r="I9" s="314"/>
      <c r="J9" s="314"/>
      <c r="K9" s="314"/>
    </row>
    <row r="10" spans="1:37" s="132" customFormat="1" ht="38.25" customHeight="1" x14ac:dyDescent="0.2">
      <c r="B10" s="184">
        <v>7</v>
      </c>
      <c r="C10" s="314" t="s">
        <v>441</v>
      </c>
      <c r="D10" s="314"/>
      <c r="E10" s="314"/>
      <c r="F10" s="314"/>
      <c r="G10" s="314"/>
      <c r="H10" s="314"/>
      <c r="I10" s="314"/>
      <c r="J10" s="314"/>
      <c r="K10" s="314"/>
    </row>
    <row r="11" spans="1:37" ht="38.25" customHeight="1" x14ac:dyDescent="0.2">
      <c r="B11" s="183">
        <v>8</v>
      </c>
      <c r="C11" s="326" t="s">
        <v>442</v>
      </c>
      <c r="D11" s="326"/>
      <c r="E11" s="326"/>
      <c r="F11" s="326"/>
      <c r="G11" s="326"/>
      <c r="H11" s="326"/>
      <c r="I11" s="326"/>
      <c r="J11" s="326"/>
      <c r="K11" s="326"/>
    </row>
    <row r="12" spans="1:37" ht="38.25" customHeight="1" x14ac:dyDescent="0.2">
      <c r="B12" s="183">
        <v>9</v>
      </c>
      <c r="C12" s="326" t="s">
        <v>443</v>
      </c>
      <c r="D12" s="326"/>
      <c r="E12" s="326"/>
      <c r="F12" s="326"/>
      <c r="G12" s="326"/>
      <c r="H12" s="326"/>
      <c r="I12" s="326"/>
      <c r="J12" s="326"/>
      <c r="K12" s="326"/>
    </row>
    <row r="13" spans="1:37" ht="28.5" customHeight="1" x14ac:dyDescent="0.2">
      <c r="B13" s="237">
        <v>10</v>
      </c>
      <c r="C13" s="325" t="s">
        <v>515</v>
      </c>
      <c r="D13" s="325"/>
      <c r="E13" s="325"/>
      <c r="F13" s="325"/>
      <c r="G13" s="325"/>
      <c r="H13" s="325"/>
      <c r="I13" s="325"/>
      <c r="J13" s="325"/>
      <c r="K13" s="325"/>
    </row>
    <row r="14" spans="1:37" x14ac:dyDescent="0.2">
      <c r="B14" s="170"/>
    </row>
    <row r="15" spans="1:37" ht="15" x14ac:dyDescent="0.25">
      <c r="B15" s="209" t="s">
        <v>479</v>
      </c>
      <c r="C15" s="207"/>
      <c r="D15" s="207"/>
      <c r="E15" s="207"/>
      <c r="F15" s="207"/>
      <c r="G15" s="207"/>
      <c r="H15" s="207"/>
      <c r="I15" s="207"/>
      <c r="J15" s="208"/>
      <c r="K15" s="207"/>
    </row>
    <row r="16" spans="1:37" x14ac:dyDescent="0.2">
      <c r="B16" s="170"/>
    </row>
    <row r="17" spans="2:3" x14ac:dyDescent="0.2">
      <c r="B17" s="170"/>
    </row>
    <row r="18" spans="2:3" x14ac:dyDescent="0.2">
      <c r="B18" s="170"/>
    </row>
    <row r="19" spans="2:3" x14ac:dyDescent="0.2">
      <c r="B19" s="170"/>
    </row>
    <row r="20" spans="2:3" x14ac:dyDescent="0.2">
      <c r="B20" s="170"/>
    </row>
    <row r="21" spans="2:3" x14ac:dyDescent="0.2">
      <c r="B21" s="170"/>
    </row>
    <row r="25" spans="2:3" x14ac:dyDescent="0.2">
      <c r="C25" s="39"/>
    </row>
  </sheetData>
  <mergeCells count="11">
    <mergeCell ref="C8:K8"/>
    <mergeCell ref="C13:K13"/>
    <mergeCell ref="C9:K9"/>
    <mergeCell ref="C10:K10"/>
    <mergeCell ref="C11:K11"/>
    <mergeCell ref="C12:K12"/>
    <mergeCell ref="B1:K1"/>
    <mergeCell ref="C4:K4"/>
    <mergeCell ref="C5:K5"/>
    <mergeCell ref="C6:K6"/>
    <mergeCell ref="C7:K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CA357D21-28CC-445B-A3D2-E4116DF9B957}">
  <ds:schemaRefs>
    <ds:schemaRef ds:uri="http://schemas.microsoft.com/sharepoint/v3/contenttype/forms"/>
  </ds:schemaRefs>
</ds:datastoreItem>
</file>

<file path=customXml/itemProps2.xml><?xml version="1.0" encoding="utf-8"?>
<ds:datastoreItem xmlns:ds="http://schemas.openxmlformats.org/officeDocument/2006/customXml" ds:itemID="{BC07B045-B747-49F7-B0E2-8A34635DE439}">
  <ds:schemaRefs>
    <ds:schemaRef ds:uri="http://schemas.microsoft.com/office/2006/metadata/longProperties"/>
  </ds:schemaRefs>
</ds:datastoreItem>
</file>

<file path=customXml/itemProps3.xml><?xml version="1.0" encoding="utf-8"?>
<ds:datastoreItem xmlns:ds="http://schemas.openxmlformats.org/officeDocument/2006/customXml" ds:itemID="{10B665C1-70FB-45FF-8FDE-069C5C79D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03B987-B2B2-484E-82C0-1A2E6B4B85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Info</vt:lpstr>
      <vt:lpstr>Data Summary</vt:lpstr>
      <vt:lpstr>Reference Source Info</vt:lpstr>
      <vt:lpstr>DQI</vt:lpstr>
      <vt:lpstr>DieselUse</vt:lpstr>
      <vt:lpstr>FugDust</vt:lpstr>
      <vt:lpstr>Biomass Yield</vt:lpstr>
      <vt:lpstr>Conversions</vt:lpstr>
      <vt:lpstr>Assumptions</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2010-01-21T23:26:36Z</cp:lastPrinted>
  <dcterms:created xsi:type="dcterms:W3CDTF">2006-08-24T17:49:09Z</dcterms:created>
  <dcterms:modified xsi:type="dcterms:W3CDTF">2017-01-03T20:30:57Z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0x010100D70AAE039293724F8AD42E6A8BC592EA</vt:lpwstr>
  </property>
</Properties>
</file>