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15" windowWidth="16260" windowHeight="11355" activeTab="1"/>
  </bookViews>
  <sheets>
    <sheet name="Info" sheetId="1" r:id="rId1"/>
    <sheet name="Data Summary" sheetId="2" r:id="rId2"/>
    <sheet name="PS" sheetId="3" r:id="rId3"/>
    <sheet name="Reference Source Info" sheetId="4" r:id="rId4"/>
    <sheet name="DQI" sheetId="5" r:id="rId5"/>
    <sheet name="Harvest Residue" sheetId="6" r:id="rId6"/>
    <sheet name="Conversions" sheetId="7" r:id="rId7"/>
    <sheet name="Assumptions" sheetId="8" r:id="rId8"/>
    <sheet name="GaBi 5 Import" sheetId="16" r:id="rId9"/>
    <sheet name="Chart" sheetId="17" r:id="rId10"/>
  </sheets>
  <calcPr calcId="145621"/>
</workbook>
</file>

<file path=xl/calcChain.xml><?xml version="1.0" encoding="utf-8"?>
<calcChain xmlns="http://schemas.openxmlformats.org/spreadsheetml/2006/main">
  <c r="J8" i="3" l="1"/>
  <c r="J9" i="3"/>
  <c r="J10" i="3"/>
  <c r="J11" i="3"/>
  <c r="J12" i="3"/>
  <c r="J13" i="3"/>
  <c r="J14" i="3"/>
  <c r="J15" i="3"/>
  <c r="J16" i="3"/>
  <c r="J17" i="3"/>
  <c r="J18" i="3"/>
  <c r="J7" i="3"/>
  <c r="I8" i="5"/>
  <c r="N5" i="2"/>
  <c r="H52" i="2"/>
  <c r="H53" i="2"/>
  <c r="H54" i="2"/>
  <c r="H55" i="2"/>
  <c r="H56" i="2"/>
  <c r="H51" i="2"/>
  <c r="H41" i="2"/>
  <c r="H42" i="2"/>
  <c r="C13" i="3"/>
  <c r="E29" i="2"/>
  <c r="G51" i="2"/>
  <c r="C14" i="3"/>
  <c r="E30" i="2"/>
  <c r="G52" i="2"/>
  <c r="I52" i="2"/>
  <c r="C15" i="3"/>
  <c r="E31" i="2"/>
  <c r="G53" i="2"/>
  <c r="I53" i="2"/>
  <c r="C16" i="3"/>
  <c r="E32" i="2"/>
  <c r="G54" i="2"/>
  <c r="I54" i="2"/>
  <c r="C17" i="3"/>
  <c r="E33" i="2"/>
  <c r="G55" i="2"/>
  <c r="I55" i="2"/>
  <c r="C18" i="3"/>
  <c r="E34" i="2"/>
  <c r="G56" i="2"/>
  <c r="B29" i="2"/>
  <c r="B30" i="2"/>
  <c r="B31" i="2"/>
  <c r="C12" i="3"/>
  <c r="E28" i="2"/>
  <c r="G42" i="2"/>
  <c r="I42" i="2"/>
  <c r="C11" i="3"/>
  <c r="B28" i="2"/>
  <c r="B32" i="2"/>
  <c r="B33" i="2"/>
  <c r="H40" i="2"/>
  <c r="H45" i="2"/>
  <c r="B83" i="6"/>
  <c r="B84" i="6"/>
  <c r="B59" i="6"/>
  <c r="B58" i="6"/>
  <c r="B33" i="6"/>
  <c r="B32" i="6"/>
  <c r="B85" i="6"/>
  <c r="B82" i="6"/>
  <c r="B60" i="6"/>
  <c r="B36" i="6"/>
  <c r="B37" i="6"/>
  <c r="B57" i="6"/>
  <c r="D4" i="7"/>
  <c r="D6" i="7"/>
  <c r="B34" i="6"/>
  <c r="G5" i="2"/>
  <c r="G11" i="2"/>
  <c r="H43" i="2"/>
  <c r="H44" i="2"/>
  <c r="I7" i="5"/>
  <c r="I6" i="5"/>
  <c r="I5"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E27" i="2"/>
  <c r="G41" i="2"/>
  <c r="I41" i="2"/>
  <c r="C10" i="3"/>
  <c r="E26" i="2"/>
  <c r="G40" i="2"/>
  <c r="I40" i="2"/>
  <c r="C6" i="3"/>
  <c r="D5" i="3"/>
  <c r="C5" i="3"/>
  <c r="I56" i="2"/>
  <c r="B34" i="2"/>
  <c r="B27" i="2"/>
  <c r="B26" i="2"/>
  <c r="B25" i="2"/>
  <c r="B24" i="2"/>
  <c r="B23" i="2"/>
  <c r="D4" i="1"/>
  <c r="D3" i="1"/>
  <c r="C26" i="1"/>
  <c r="B91" i="6"/>
  <c r="H7" i="3"/>
  <c r="B66" i="6"/>
  <c r="F7" i="3"/>
  <c r="B71" i="6"/>
  <c r="G7" i="3"/>
  <c r="B47" i="6"/>
  <c r="B42" i="6"/>
  <c r="B96" i="6"/>
  <c r="I7" i="3"/>
  <c r="I51" i="2"/>
  <c r="B86" i="6"/>
  <c r="B87" i="6"/>
  <c r="B61" i="6"/>
  <c r="B62" i="6"/>
  <c r="B35" i="6"/>
  <c r="B67" i="6"/>
  <c r="F8" i="3"/>
  <c r="B72" i="6"/>
  <c r="G8" i="3"/>
  <c r="B97" i="6"/>
  <c r="I8" i="3"/>
  <c r="B92" i="6"/>
  <c r="B46" i="6"/>
  <c r="E7" i="3"/>
  <c r="B41" i="6"/>
  <c r="E41" i="6"/>
  <c r="B38" i="6"/>
  <c r="B88" i="6"/>
  <c r="B63" i="6"/>
  <c r="E8" i="3"/>
  <c r="B98" i="6"/>
  <c r="I9" i="3"/>
  <c r="B43" i="6"/>
  <c r="D8" i="3"/>
  <c r="E42" i="6"/>
  <c r="H8" i="3"/>
  <c r="B93" i="6"/>
  <c r="H9" i="3"/>
  <c r="B68" i="6"/>
  <c r="F9" i="3"/>
  <c r="B73" i="6"/>
  <c r="G9" i="3"/>
  <c r="B48" i="6"/>
  <c r="E9" i="3"/>
  <c r="D7" i="3"/>
  <c r="C7" i="3"/>
  <c r="E23" i="2"/>
  <c r="C8" i="3"/>
  <c r="E24" i="2"/>
  <c r="G44" i="2"/>
  <c r="I44" i="2"/>
  <c r="D9" i="3"/>
  <c r="C9" i="3"/>
  <c r="E25" i="2"/>
  <c r="E43" i="6"/>
  <c r="G43" i="2"/>
  <c r="I43" i="2"/>
  <c r="G23" i="2"/>
  <c r="F23" i="2"/>
  <c r="G24" i="2"/>
  <c r="F24" i="2"/>
  <c r="G25" i="2"/>
  <c r="F25" i="2"/>
  <c r="G45" i="2"/>
  <c r="I45" i="2"/>
</calcChain>
</file>

<file path=xl/sharedStrings.xml><?xml version="1.0" encoding="utf-8"?>
<sst xmlns="http://schemas.openxmlformats.org/spreadsheetml/2006/main" count="931" uniqueCount="502">
  <si>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</si>
  <si>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</si>
  <si>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</si>
  <si>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</si>
  <si>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</si>
  <si>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</si>
  <si>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</si>
  <si>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</si>
  <si>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</si>
  <si>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</si>
  <si>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</si>
  <si>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</si>
  <si>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</si>
  <si>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</si>
  <si>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</si>
  <si>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</si>
  <si>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</si>
  <si>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</si>
  <si>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</si>
  <si>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</si>
  <si>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</si>
  <si>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</si>
  <si>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</si>
  <si>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</si>
  <si>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</si>
  <si>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</si>
  <si>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</si>
  <si>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</si>
  <si>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</si>
  <si>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</si>
  <si>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</si>
  <si>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</si>
  <si>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</si>
  <si>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</si>
  <si>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</si>
  <si>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</si>
  <si>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</si>
  <si>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</si>
  <si>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2.0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</si>
  <si>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</si>
  <si>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</si>
  <si>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</si>
  <si>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</si>
  <si>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</si>
  <si>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</si>
  <si>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</si>
  <si>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</si>
  <si>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</si>
  <si>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</si>
  <si>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</si>
  <si>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</si>
  <si>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</si>
  <si>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</si>
  <si>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</si>
  <si>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</si>
  <si>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</si>
  <si>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</si>
  <si>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</si>
  <si>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</si>
  <si>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</si>
  <si>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</si>
  <si>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</si>
  <si>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</si>
  <si>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</si>
  <si>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</si>
  <si>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</si>
  <si>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</si>
  <si>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</si>
  <si>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</si>
  <si>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</si>
  <si>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</si>
  <si>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</si>
  <si>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</si>
  <si>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</si>
  <si>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</si>
  <si>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</si>
  <si>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</si>
  <si>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</si>
  <si>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</si>
  <si>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</si>
  <si>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</si>
  <si>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</si>
  <si>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</si>
  <si>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</si>
  <si>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</si>
  <si>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</si>
  <si>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</si>
  <si>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</si>
  <si>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</si>
  <si>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</si>
  <si>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</si>
  <si>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</si>
  <si>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</si>
  <si>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</si>
  <si>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</si>
  <si>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</si>
  <si>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</si>
  <si>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</si>
  <si>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</si>
  <si>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</si>
  <si>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</si>
  <si>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</si>
  <si>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</si>
  <si>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</si>
  <si>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</si>
  <si>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</si>
  <si>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</si>
  <si>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</si>
  <si>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</si>
  <si>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</si>
  <si>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</si>
  <si>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</si>
  <si>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</si>
  <si>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</si>
  <si>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</si>
  <si>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</si>
  <si>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</si>
  <si>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</si>
  <si>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</si>
  <si>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</si>
  <si>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</si>
  <si>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</si>
  <si>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</si>
  <si>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</si>
  <si>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</si>
  <si>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</si>
  <si>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</si>
  <si>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</si>
  <si>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</si>
  <si>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</si>
  <si>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</si>
  <si>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</si>
  <si>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</si>
  <si>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</si>
  <si>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</si>
  <si>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</si>
  <si>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</si>
  <si>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</si>
  <si>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</si>
  <si>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</si>
  <si>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</si>
  <si>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</si>
  <si>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</si>
  <si>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</si>
  <si>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</si>
  <si>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</si>
  <si>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</si>
  <si>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</si>
  <si>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</si>
  <si>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</si>
  <si>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</si>
  <si>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</si>
  <si>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</si>
  <si>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</si>
  <si>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</si>
  <si>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</si>
  <si>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</si>
  <si>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</si>
  <si>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</si>
  <si>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</si>
  <si>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</si>
  <si>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</si>
  <si>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</si>
  <si>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</si>
  <si>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</si>
  <si>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</si>
  <si>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</si>
  <si>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</si>
  <si>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</si>
  <si>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</si>
  <si>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</si>
  <si>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</si>
  <si>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</si>
  <si>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</si>
  <si>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</si>
  <si>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</si>
  <si>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</si>
  <si>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</si>
  <si>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</si>
  <si>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</si>
  <si>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</si>
  <si>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</si>
  <si>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</si>
  <si>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</si>
  <si>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</si>
  <si>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</si>
  <si>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</si>
  <si>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</si>
  <si>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</si>
  <si>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</si>
  <si>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</si>
  <si>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</si>
  <si>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</si>
  <si>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</si>
  <si>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</si>
  <si>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</si>
  <si>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</si>
  <si>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</si>
  <si>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</si>
  <si>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</si>
  <si>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</si>
  <si>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</si>
  <si>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</si>
  <si>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</si>
  <si>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</si>
  <si>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</si>
  <si>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</si>
  <si>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</si>
  <si>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</si>
  <si>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</si>
  <si>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</si>
  <si>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</si>
  <si>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</si>
  <si>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</si>
  <si>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</si>
  <si>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</si>
  <si>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</si>
  <si>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</si>
  <si>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</si>
  <si>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</si>
  <si>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</si>
  <si>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</si>
  <si>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</si>
  <si>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</si>
  <si>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</si>
  <si>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</si>
  <si>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</si>
  <si>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</si>
  <si>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</si>
  <si>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</si>
  <si>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ha</t>
  </si>
  <si>
    <t>Site preparation involves piliing and/or burning of forest residues from harvest operations</t>
  </si>
  <si>
    <t>United States</t>
  </si>
  <si>
    <t>INW</t>
  </si>
  <si>
    <t>No</t>
  </si>
  <si>
    <t>kg/ha</t>
  </si>
  <si>
    <t>Stem</t>
  </si>
  <si>
    <t>Crown</t>
  </si>
  <si>
    <t>[Technosphere] Pile landing slash after final harvest</t>
  </si>
  <si>
    <t>Burning, Stemwood in Slash Piles, INW</t>
  </si>
  <si>
    <t>Burning, Crowns in Slash Piles, INW</t>
  </si>
  <si>
    <t>[Technosphere] Burn stemwood in slash piles</t>
  </si>
  <si>
    <t>[Technosphere] Burn crowns in slash piles</t>
  </si>
  <si>
    <t>Data from CORRIM Forest Harvest Residue model</t>
  </si>
  <si>
    <t>Harvest Residue</t>
  </si>
  <si>
    <t>Site preparation, burning, national softwood forest, gentle slope, INW</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</si>
  <si>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</si>
  <si>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</si>
  <si>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</si>
  <si>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</si>
  <si>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</si>
  <si>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</si>
  <si>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</si>
  <si>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</si>
  <si>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</si>
  <si>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</si>
  <si>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</si>
  <si>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</si>
  <si>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</si>
  <si>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</si>
  <si>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</si>
  <si>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</si>
  <si>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</si>
  <si>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</si>
  <si>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</si>
  <si>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</si>
  <si>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</si>
  <si>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</si>
  <si>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</si>
  <si>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</si>
  <si>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</si>
  <si>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</si>
  <si>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</si>
  <si>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</si>
  <si>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</si>
  <si>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</si>
  <si>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</si>
  <si>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</si>
  <si>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</si>
  <si>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</si>
  <si>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</si>
  <si>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</si>
  <si>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</si>
  <si>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</si>
  <si>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</si>
  <si>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</si>
  <si>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</si>
  <si>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</si>
  <si>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</si>
  <si>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</si>
  <si>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</si>
  <si>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</si>
  <si>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</si>
  <si>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</si>
  <si>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</si>
  <si>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</si>
  <si>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</si>
  <si>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</si>
  <si>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</si>
  <si>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</si>
  <si>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</si>
  <si>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</si>
  <si>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</si>
  <si>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</si>
  <si>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</si>
  <si>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</si>
  <si>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</si>
  <si>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</si>
  <si>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</si>
  <si>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</si>
  <si>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</si>
  <si>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</si>
  <si>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</si>
  <si>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</si>
  <si>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</si>
  <si>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</si>
  <si>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</si>
  <si>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</si>
  <si>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</si>
  <si>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</si>
  <si>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</si>
  <si>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</si>
  <si>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</si>
  <si>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</si>
  <si>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</si>
  <si>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</si>
  <si>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</si>
  <si>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</si>
  <si>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</si>
  <si>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</si>
  <si>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</si>
  <si>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</si>
  <si>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</si>
  <si>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</si>
  <si>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</si>
  <si>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</si>
  <si>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</si>
  <si>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</si>
  <si>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</si>
  <si>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</si>
  <si>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</si>
  <si>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</si>
  <si>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</si>
  <si>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</si>
  <si>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</si>
  <si>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</si>
  <si>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</si>
  <si>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</si>
  <si>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</si>
  <si>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</si>
  <si>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</si>
  <si>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</si>
  <si>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</si>
  <si>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</si>
  <si>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</si>
  <si>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</si>
  <si>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</si>
  <si>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</si>
  <si>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</si>
  <si>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</si>
  <si>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</si>
  <si>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</si>
  <si>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</si>
  <si>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</si>
  <si>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</si>
  <si>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</si>
  <si>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</si>
  <si>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</si>
  <si>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</si>
  <si>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</si>
  <si>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</si>
  <si>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</si>
  <si>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</si>
  <si>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</si>
  <si>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</si>
  <si>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</si>
  <si>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</si>
  <si>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</si>
  <si>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</si>
  <si>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</si>
  <si>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</si>
  <si>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</si>
  <si>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</si>
  <si>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</si>
  <si>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</si>
  <si>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GaBi 5 Import</t>
  </si>
  <si>
    <t>Data Summary page formatted for importation into the GaBi 5</t>
  </si>
  <si>
    <t>This unit process provides a summary of relevant input and output flows associated with the preparation of gentle slope sites in a national forest. The preparation includes burning stemwood and crowns piled as whole tree slash at the landing site.  The reference flow of this unit process is: 1 ha of Site preparation, burning, national softwood forest, gentle slope, INW</t>
  </si>
  <si>
    <t>GaBi 6</t>
  </si>
  <si>
    <t>RNA: Piling, whole tree slash, at landing, gentle slope forest, INW [Products and Intermediates]</t>
  </si>
  <si>
    <t>RNA: Site preparation, national softwood forest, gentle slope, INW [Products and Intermediates]</t>
  </si>
  <si>
    <t>State-Private Dry</t>
  </si>
  <si>
    <t>Total harvest</t>
  </si>
  <si>
    <t>Percent ground based</t>
  </si>
  <si>
    <t>cu.ft./acre</t>
  </si>
  <si>
    <t>Percent cable harvest</t>
  </si>
  <si>
    <t>Percent of cut stem utilized</t>
  </si>
  <si>
    <t>State-Private</t>
  </si>
  <si>
    <t>National Forest</t>
  </si>
  <si>
    <t>Bark</t>
  </si>
  <si>
    <t>Total Stem and Bark volume</t>
  </si>
  <si>
    <t>Mass and carbon distribution</t>
  </si>
  <si>
    <t>Stem+Bark</t>
  </si>
  <si>
    <t>Root</t>
  </si>
  <si>
    <t>Total biomass volume</t>
  </si>
  <si>
    <t>Mechantable Stem and Bark</t>
  </si>
  <si>
    <t>Stem and Bark for disposal</t>
  </si>
  <si>
    <t>Roots</t>
  </si>
  <si>
    <t>State and Private</t>
  </si>
  <si>
    <t>Total Residual for disposal</t>
  </si>
  <si>
    <t>lb</t>
  </si>
  <si>
    <t>acre</t>
  </si>
  <si>
    <t>hectare</t>
  </si>
  <si>
    <t>lb/acre</t>
  </si>
  <si>
    <t>kg/hectare</t>
  </si>
  <si>
    <t>Recovery Assumptions</t>
  </si>
  <si>
    <t>Density of dry wood</t>
  </si>
  <si>
    <t>Dry density of residue</t>
  </si>
  <si>
    <t>pounds/cu.ft</t>
  </si>
  <si>
    <t>Non-merchantable to landing</t>
  </si>
  <si>
    <t>Wood consumed in pile burning</t>
  </si>
  <si>
    <t>Wood consumed in broadcast burn</t>
  </si>
  <si>
    <t>State-Private Dry Gentle Slope</t>
  </si>
  <si>
    <t>Assume whole-tree harvesting with residue piled at landing</t>
  </si>
  <si>
    <t>Crown burned</t>
  </si>
  <si>
    <t>dry kg/ha</t>
  </si>
  <si>
    <t>Stem burned</t>
  </si>
  <si>
    <t>State-Private Dry Steep Slope</t>
  </si>
  <si>
    <t>Could be bole-only with pile burned in woods, but uncertain about actual practice</t>
  </si>
  <si>
    <t>State-Private Cold, Moist</t>
  </si>
  <si>
    <t>State-Private Cold, Moist Gentle Slope</t>
  </si>
  <si>
    <t>State-Private Cold, Moist Steep Slope</t>
  </si>
  <si>
    <t>State/Private Dry Gentle</t>
  </si>
  <si>
    <t>State/Private Dry Steep</t>
  </si>
  <si>
    <t>State/Private Wet Gentle</t>
  </si>
  <si>
    <t>State/Private Wet Steep</t>
  </si>
  <si>
    <t>National Forests</t>
  </si>
  <si>
    <t>National Forests Gentle Slope</t>
  </si>
  <si>
    <t>National Forests Steep Slope</t>
  </si>
  <si>
    <t>Bole-only harvesting with broadcast burn</t>
  </si>
  <si>
    <t>National Forest Gentle</t>
  </si>
  <si>
    <t>National Forest Steep</t>
  </si>
  <si>
    <t>Kg of tree stem residue burned. Min and Max are +/- 20% based on professional judgement.</t>
  </si>
  <si>
    <t>Kg of tree crown burned. Min and Max are +/- 20% based on professional judgement.</t>
  </si>
  <si>
    <t>Non-root residue to decomposition</t>
  </si>
  <si>
    <t>Residue_decomp</t>
  </si>
  <si>
    <t>Kg of non-root residual material that decomposes rather than burning. Min and Max are +/- 20% based on professional judgement.</t>
  </si>
  <si>
    <t>Residue, dry weight, decomposed, on forest floor [Waste]</t>
  </si>
  <si>
    <t>[Technosphere] Decomposition of residue on forest floor</t>
  </si>
  <si>
    <t>RNA: Piling, bole slash, in forest, steep slope forest, INW [Products and Intermediates]</t>
  </si>
  <si>
    <t>RNA: Site preparation, state or private moist cold softwood forest, gentle slope, INW [Products and Intermediates]</t>
  </si>
  <si>
    <t>RNA: Site preparation, state or private dry softwood forest, gentle slope, INW [Products and Intermediates]</t>
  </si>
  <si>
    <t>RNA: Site preparation, state or private dry softwood forest, steep slope, INW [Products and Intermediates]</t>
  </si>
  <si>
    <t>RNA: Site preparation, state or private moist cold softwood forest, steep slope, INW [Products and Intermediates]</t>
  </si>
  <si>
    <t>RNA: Site preparation, national softwood forest, steep slope, INW [Products and Intermediates]</t>
  </si>
  <si>
    <t>RNA: Crew to Burn Bole Only slash in the Woods, INW [Products and Intermediates]</t>
  </si>
  <si>
    <t>Crownwood, broadcast burned [Valuable substances]</t>
  </si>
  <si>
    <t>Stemwood, broadcast burned [Valuable substances]</t>
  </si>
  <si>
    <t>Bole_woods</t>
  </si>
  <si>
    <t>Site preparation, forest, INW</t>
  </si>
  <si>
    <t>Ha of land with a crew to burn bole slash in the woods.</t>
  </si>
  <si>
    <t>Gentle_pile</t>
  </si>
  <si>
    <t>Steep_pile</t>
  </si>
  <si>
    <t>[Technosphere] Pile landing slash after first commercial thin (state/private lands only) and final harvest</t>
  </si>
  <si>
    <t>SP_dry_gentle</t>
  </si>
  <si>
    <t>SP_dry_steep</t>
  </si>
  <si>
    <t>SP_wet_gentle</t>
  </si>
  <si>
    <t>SP_wet_steep</t>
  </si>
  <si>
    <t>Fed_gentle</t>
  </si>
  <si>
    <t>Fed_steep</t>
  </si>
  <si>
    <t>Life-Cycle Impacts of Inland Northwest and Northeast/North Central Forest Resources</t>
  </si>
  <si>
    <t>Modeling Biomass Collection and Woods Processing Life-Cycle Analysis</t>
  </si>
  <si>
    <t>Elaine Oneil</t>
  </si>
  <si>
    <t>Leonard Johnson</t>
  </si>
  <si>
    <t xml:space="preserve">Johnson, L. R., Lippke, B. R., McCarter, J. B., McDill, M. E., &amp; Roth, P. A. </t>
  </si>
  <si>
    <t>Bruce Lippke
Elaine Oneil</t>
  </si>
  <si>
    <t>2010</t>
  </si>
  <si>
    <t>2012</t>
  </si>
  <si>
    <t>29-51</t>
  </si>
  <si>
    <t>Wood and Fiber Science</t>
  </si>
  <si>
    <t>Forest Products Journal</t>
  </si>
  <si>
    <t>42</t>
  </si>
  <si>
    <t>64</t>
  </si>
  <si>
    <t>4</t>
  </si>
  <si>
    <t>Inner Northwest</t>
  </si>
  <si>
    <t xml:space="preserve">Oneil, E. E., Johnson, L. R., Lippke, B. R., McCarter, J. B., McDill, M. E., &amp; Roth, P. A. (2010). Life-Cycle Impacts of Inland Northwest and Northeast/North Central Forest Resources. Wood and Fiber Science, 42, 29-51. </t>
  </si>
  <si>
    <t xml:space="preserve">Johnson, L., Lippke, B., &amp; Oneil, E. (2012). Modeling Biomass Collection and Woods Processing Life-Cycle Analysis. Forest Products Journal, 62(4), 258-272. </t>
  </si>
  <si>
    <t>Residue mass</t>
  </si>
  <si>
    <t>1, 2</t>
  </si>
  <si>
    <t>Ha of land with a crew to pile slash from gentle slope harvests.</t>
  </si>
  <si>
    <t>Ha of land with a crew to pile slash from steep slope harvests.</t>
  </si>
  <si>
    <t>[Technosphere] Pile slash after first commercial thin (state/private lands only) and final harvest</t>
  </si>
  <si>
    <t>Site preparation involves piling and/or burning of forest residues from harvest operations</t>
  </si>
  <si>
    <t>Harvesting 1 hectare of state-private, dry, gentle slope forest in the INW.</t>
  </si>
  <si>
    <t>Harvesting 1 hectare of state-private, dry, steep slope forest in the INW.</t>
  </si>
  <si>
    <t>Harvesting 1 hectare of state-private, wet, steep slope forest in the INW.</t>
  </si>
  <si>
    <t>Harvesting 1 hectare of state-private, wet, gentle slope forest in the INW.</t>
  </si>
  <si>
    <t>Harvesting 1 hectare of national, gentle slope forest in the INW.</t>
  </si>
  <si>
    <t>Harvesting 1 hectare of national, steep slope forest in the INW.</t>
  </si>
  <si>
    <t>This unit process provides a summary of relevant input and output flows associated with the preparation of steep or gentle slope sites in a state/private or national forest. The preparation includes burning stemwood and crownwood piled as whole tree slash at the landing site, or the broadcast burning of residual material.</t>
  </si>
  <si>
    <t>This unit process is composed of this document and the file, DF_Stage1_O_Forest_Site_Prep_2013.01.docx, which provides additional details regarding calculations, data quality, and references as relevant.</t>
  </si>
  <si>
    <r>
      <t xml:space="preserve">Note: All inputs and outputs are normalized per the reference flow (e.g., per </t>
    </r>
    <r>
      <rPr>
        <b/>
        <sz val="10"/>
        <color indexed="8"/>
        <rFont val="Arial"/>
        <family val="2"/>
      </rPr>
      <t xml:space="preserve">hectare </t>
    </r>
    <r>
      <rPr>
        <sz val="10"/>
        <color indexed="8"/>
        <rFont val="Arial"/>
        <family val="2"/>
      </rPr>
      <t>of site preparation)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</si>
</sst>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409]m/d/yy\ h:mm\ AM/PM;@"/>
    <numFmt numFmtId="175" formatCode="_(* #,##0_);_(* \(#,##0\);_(* &quot;-&quot;??_);_(@_)"/>
    <numFmt numFmtId="176" formatCode="0.0%"/>
  </numFmts>
  <fonts count="53"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rgb="FF3F3F76"/>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FFCC99"/>
      </patternFill>
    </fill>
  </fills>
  <borders count="55">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s>
  <cellStyleXfs count="100">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3" fillId="25"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32" borderId="0" applyNumberFormat="0" applyBorder="0" applyAlignment="0" applyProtection="0"/>
    <xf numFmtId="0" fontId="34" fillId="16" borderId="0" applyNumberFormat="0" applyBorder="0" applyAlignment="0" applyProtection="0"/>
    <xf numFmtId="0" fontId="35" fillId="33" borderId="41" applyNumberFormat="0" applyAlignment="0" applyProtection="0"/>
    <xf numFmtId="0" fontId="36" fillId="34" borderId="42"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7" borderId="0" applyNumberFormat="0" applyBorder="0" applyAlignment="0" applyProtection="0"/>
    <xf numFmtId="0" fontId="39" fillId="0" borderId="43" applyNumberFormat="0" applyFill="0" applyAlignment="0" applyProtection="0"/>
    <xf numFmtId="0" fontId="40" fillId="0" borderId="44" applyNumberFormat="0" applyFill="0" applyAlignment="0" applyProtection="0"/>
    <xf numFmtId="0" fontId="41" fillId="0" borderId="45"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0" borderId="41" applyNumberFormat="0" applyAlignment="0" applyProtection="0"/>
    <xf numFmtId="0" fontId="44" fillId="0" borderId="46" applyNumberFormat="0" applyFill="0" applyAlignment="0" applyProtection="0"/>
    <xf numFmtId="0" fontId="45" fillId="35" borderId="0" applyNumberFormat="0" applyBorder="0" applyAlignment="0" applyProtection="0"/>
    <xf numFmtId="0" fontId="4" fillId="0" borderId="0"/>
    <xf numFmtId="0" fontId="4" fillId="36" borderId="47" applyNumberFormat="0" applyFont="0" applyAlignment="0" applyProtection="0"/>
    <xf numFmtId="0" fontId="4" fillId="36" borderId="47" applyNumberFormat="0" applyFont="0" applyAlignment="0" applyProtection="0"/>
    <xf numFmtId="0" fontId="46" fillId="33" borderId="4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49" applyNumberFormat="0" applyProtection="0">
      <alignment horizontal="center" wrapText="1"/>
    </xf>
    <xf numFmtId="0" fontId="6" fillId="37" borderId="50"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51" applyNumberFormat="0">
      <alignment wrapText="1"/>
    </xf>
    <xf numFmtId="0" fontId="4" fillId="39" borderId="51"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2"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52" fillId="40" borderId="53" applyNumberFormat="0" applyAlignment="0" applyProtection="0"/>
    <xf numFmtId="9" fontId="1" fillId="0" borderId="0" applyFont="0" applyFill="0" applyBorder="0" applyAlignment="0" applyProtection="0"/>
  </cellStyleXfs>
  <cellXfs count="37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7" xfId="2" applyFont="1" applyFill="1" applyBorder="1" applyAlignment="1">
      <alignment horizontal="center" wrapText="1"/>
    </xf>
    <xf numFmtId="0" fontId="19" fillId="0" borderId="33" xfId="0" applyFont="1" applyBorder="1" applyProtection="1">
      <protection locked="0"/>
    </xf>
    <xf numFmtId="0" fontId="4" fillId="0" borderId="31"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6" borderId="16" xfId="2" applyFont="1" applyFill="1" applyBorder="1" applyAlignment="1">
      <alignment horizontal="left" wrapText="1"/>
    </xf>
    <xf numFmtId="0" fontId="24" fillId="7" borderId="0" xfId="2" applyFont="1" applyFill="1"/>
    <xf numFmtId="0" fontId="4" fillId="7" borderId="0" xfId="2" applyFill="1"/>
    <xf numFmtId="0" fontId="6" fillId="10" borderId="39" xfId="2" applyFont="1" applyFill="1" applyBorder="1" applyAlignment="1">
      <alignment horizontal="center"/>
    </xf>
    <xf numFmtId="0" fontId="25" fillId="0" borderId="39" xfId="2" applyFont="1" applyBorder="1" applyAlignment="1">
      <alignment wrapText="1"/>
    </xf>
    <xf numFmtId="0" fontId="26" fillId="0" borderId="39" xfId="2" applyFont="1" applyBorder="1" applyAlignment="1">
      <alignment wrapText="1"/>
    </xf>
    <xf numFmtId="0" fontId="6" fillId="0" borderId="38"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30"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0" fillId="6" borderId="0" xfId="0" applyFill="1"/>
    <xf numFmtId="0" fontId="52" fillId="40" borderId="53" xfId="98" applyAlignment="1">
      <alignment wrapText="1"/>
    </xf>
    <xf numFmtId="174" fontId="52" fillId="40" borderId="53" xfId="98" applyNumberFormat="1" applyAlignment="1">
      <alignment wrapText="1"/>
    </xf>
    <xf numFmtId="9" fontId="0" fillId="0" borderId="0" xfId="0" applyNumberFormat="1"/>
    <xf numFmtId="0" fontId="52" fillId="40" borderId="53" xfId="98"/>
    <xf numFmtId="10" fontId="52" fillId="40" borderId="53" xfId="98" applyNumberFormat="1"/>
    <xf numFmtId="0" fontId="4" fillId="5" borderId="54" xfId="2" applyFont="1" applyFill="1" applyBorder="1" applyAlignment="1">
      <alignment horizontal="left" vertical="center" wrapText="1"/>
    </xf>
    <xf numFmtId="0" fontId="17" fillId="0" borderId="0" xfId="2" applyFont="1" applyFill="1" applyAlignment="1">
      <alignment horizontal="center"/>
    </xf>
    <xf numFmtId="0" fontId="3" fillId="0" borderId="17" xfId="0" applyFont="1" applyBorder="1" applyAlignment="1">
      <alignment horizontal="center"/>
    </xf>
    <xf numFmtId="0" fontId="7" fillId="0" borderId="10" xfId="2" applyFont="1" applyFill="1" applyBorder="1" applyAlignment="1">
      <alignment horizontal="center" wrapText="1"/>
    </xf>
    <xf numFmtId="9" fontId="15" fillId="0" borderId="0" xfId="0" applyNumberFormat="1" applyFont="1"/>
    <xf numFmtId="10" fontId="15" fillId="0" borderId="0" xfId="0" applyNumberFormat="1" applyFont="1"/>
    <xf numFmtId="1" fontId="15" fillId="0" borderId="0" xfId="0" applyNumberFormat="1" applyFont="1"/>
    <xf numFmtId="9" fontId="15" fillId="0" borderId="0" xfId="99" applyFont="1"/>
    <xf numFmtId="0" fontId="15" fillId="0" borderId="0" xfId="0" applyFont="1" applyAlignment="1">
      <alignment horizontal="left"/>
    </xf>
    <xf numFmtId="0" fontId="19" fillId="0" borderId="0" xfId="0" applyFont="1"/>
    <xf numFmtId="1" fontId="15" fillId="6" borderId="0" xfId="0" applyNumberFormat="1" applyFont="1" applyFill="1"/>
    <xf numFmtId="0" fontId="3" fillId="0" borderId="1" xfId="0" applyFont="1" applyBorder="1" applyAlignment="1">
      <alignment horizontal="center"/>
    </xf>
    <xf numFmtId="175" fontId="15" fillId="6" borderId="32" xfId="1" applyNumberFormat="1" applyFont="1" applyFill="1" applyBorder="1"/>
    <xf numFmtId="0" fontId="15" fillId="6" borderId="32" xfId="1" applyNumberFormat="1" applyFont="1" applyFill="1" applyBorder="1"/>
    <xf numFmtId="0" fontId="15" fillId="6" borderId="32" xfId="0" applyNumberFormat="1" applyFont="1" applyFill="1" applyBorder="1"/>
    <xf numFmtId="0" fontId="15" fillId="6" borderId="36" xfId="0" applyNumberFormat="1" applyFont="1" applyFill="1" applyBorder="1"/>
    <xf numFmtId="176" fontId="15" fillId="0" borderId="0" xfId="99" applyNumberFormat="1" applyFont="1"/>
    <xf numFmtId="9" fontId="15" fillId="0" borderId="0" xfId="99" applyNumberFormat="1" applyFont="1"/>
    <xf numFmtId="0" fontId="15" fillId="0" borderId="16" xfId="0" applyFont="1" applyBorder="1" applyAlignment="1">
      <alignment horizontal="left" vertical="top"/>
    </xf>
    <xf numFmtId="0" fontId="4" fillId="0" borderId="17" xfId="2" applyFont="1" applyBorder="1" applyProtection="1">
      <protection locked="0"/>
    </xf>
    <xf numFmtId="2" fontId="15" fillId="0" borderId="31" xfId="0" applyNumberFormat="1" applyFont="1" applyFill="1" applyBorder="1"/>
    <xf numFmtId="2" fontId="15" fillId="0" borderId="17" xfId="0" applyNumberFormat="1" applyFont="1" applyFill="1" applyBorder="1"/>
    <xf numFmtId="2" fontId="15" fillId="0" borderId="16" xfId="0" applyNumberFormat="1" applyFont="1" applyFill="1" applyBorder="1"/>
    <xf numFmtId="2" fontId="15" fillId="0" borderId="1" xfId="0" applyNumberFormat="1" applyFont="1" applyFill="1" applyBorder="1"/>
    <xf numFmtId="2" fontId="15" fillId="0" borderId="32" xfId="0" applyNumberFormat="1" applyFont="1" applyFill="1" applyBorder="1"/>
    <xf numFmtId="11" fontId="15" fillId="0" borderId="31" xfId="1" applyNumberFormat="1" applyFont="1" applyFill="1" applyBorder="1"/>
    <xf numFmtId="11" fontId="15" fillId="0" borderId="17" xfId="1" applyNumberFormat="1" applyFont="1" applyFill="1" applyBorder="1"/>
    <xf numFmtId="2" fontId="15" fillId="0" borderId="36" xfId="0" applyNumberFormat="1" applyFont="1" applyFill="1" applyBorder="1"/>
    <xf numFmtId="11" fontId="15" fillId="0" borderId="16" xfId="1" applyNumberFormat="1" applyFont="1" applyFill="1" applyBorder="1"/>
    <xf numFmtId="11" fontId="15" fillId="0" borderId="1" xfId="1" applyNumberFormat="1" applyFont="1" applyFill="1" applyBorder="1"/>
    <xf numFmtId="11" fontId="15" fillId="0" borderId="32" xfId="1"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8" fillId="0" borderId="10" xfId="0" applyFont="1" applyBorder="1" applyAlignment="1">
      <alignment horizontal="left" vertical="top" wrapText="1"/>
    </xf>
    <xf numFmtId="0" fontId="3" fillId="0" borderId="10" xfId="0" applyFont="1" applyBorder="1" applyAlignment="1">
      <alignment horizontal="center"/>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7" xfId="2" applyFont="1" applyFill="1" applyBorder="1" applyAlignment="1">
      <alignment horizontal="center" wrapText="1"/>
    </xf>
    <xf numFmtId="0" fontId="6" fillId="10" borderId="38"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7" xfId="2" applyFont="1" applyBorder="1" applyAlignment="1">
      <alignment horizontal="center" wrapText="1"/>
    </xf>
    <xf numFmtId="0" fontId="6" fillId="0" borderId="40" xfId="2" applyFont="1" applyBorder="1" applyAlignment="1">
      <alignment horizontal="center" wrapText="1"/>
    </xf>
    <xf numFmtId="0" fontId="6" fillId="0" borderId="38"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00">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xfId="98" builtinId="20"/>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xfId="99"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2">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16</xdr:row>
          <xdr:rowOff>28575</xdr:rowOff>
        </xdr:from>
        <xdr:to>
          <xdr:col>3</xdr:col>
          <xdr:colOff>962025</xdr:colOff>
          <xdr:row>16</xdr:row>
          <xdr:rowOff>238125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16</xdr:row>
          <xdr:rowOff>28575</xdr:rowOff>
        </xdr:from>
        <xdr:to>
          <xdr:col>3</xdr:col>
          <xdr:colOff>2009775</xdr:colOff>
          <xdr:row>16</xdr:row>
          <xdr:rowOff>238125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2181225</xdr:colOff>
          <xdr:row>16</xdr:row>
          <xdr:rowOff>28575</xdr:rowOff>
        </xdr:from>
        <xdr:to>
          <xdr:col>3</xdr:col>
          <xdr:colOff>3133725</xdr:colOff>
          <xdr:row>16</xdr:row>
          <xdr:rowOff>238125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3324225</xdr:colOff>
          <xdr:row>16</xdr:row>
          <xdr:rowOff>28575</xdr:rowOff>
        </xdr:from>
        <xdr:to>
          <xdr:col>3</xdr:col>
          <xdr:colOff>4324350</xdr:colOff>
          <xdr:row>16</xdr:row>
          <xdr:rowOff>228600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19</xdr:row>
      <xdr:rowOff>56030</xdr:rowOff>
    </xdr:from>
    <xdr:to>
      <xdr:col>9</xdr:col>
      <xdr:colOff>5740444</xdr:colOff>
      <xdr:row>22</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xdr:cNvGrpSpPr/>
      </xdr:nvGrpSpPr>
      <xdr:grpSpPr>
        <a:xfrm>
          <a:off x="0" y="335280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RNA: Site preparation, national softwood forest, steep slope, INW [Products and Intermediates]</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5588</xdr:rowOff>
    </xdr:from>
    <xdr:to>
      <xdr:col>2</xdr:col>
      <xdr:colOff>358924</xdr:colOff>
      <xdr:row>5</xdr:row>
      <xdr:rowOff>131226</xdr:rowOff>
    </xdr:to>
    <xdr:sp macro="" textlink="">
      <xdr:nvSpPr>
        <xdr:cNvPr id="13" name="Upstream Emssion Data 1"/>
        <xdr:cNvSpPr/>
      </xdr:nvSpPr>
      <xdr:spPr>
        <a:xfrm>
          <a:off x="0" y="386588"/>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RNA: Crew to Burn Bole Only slash in the Woods, INW [Products and Intermediates]</a:t>
          </a:r>
        </a:p>
      </xdr:txBody>
    </xdr:sp>
    <xdr:clientData/>
  </xdr:twoCellAnchor>
  <xdr:twoCellAnchor>
    <xdr:from>
      <xdr:col>2</xdr:col>
      <xdr:colOff>178501</xdr:colOff>
      <xdr:row>3</xdr:row>
      <xdr:rowOff>85344</xdr:rowOff>
    </xdr:from>
    <xdr:to>
      <xdr:col>5</xdr:col>
      <xdr:colOff>508000</xdr:colOff>
      <xdr:row>3</xdr:row>
      <xdr:rowOff>163657</xdr:rowOff>
    </xdr:to>
    <xdr:cxnSp macro="">
      <xdr:nvCxnSpPr>
        <xdr:cNvPr id="14" name="Straight Arrow Connector 1"/>
        <xdr:cNvCxnSpPr>
          <a:stCxn id="13" idx="2"/>
          <a:endCxn id="12" idx="1"/>
        </xdr:cNvCxnSpPr>
      </xdr:nvCxnSpPr>
      <xdr:spPr>
        <a:xfrm flipV="1">
          <a:off x="1397701" y="656844"/>
          <a:ext cx="2158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5</xdr:row>
      <xdr:rowOff>138175</xdr:rowOff>
    </xdr:from>
    <xdr:to>
      <xdr:col>5</xdr:col>
      <xdr:colOff>308124</xdr:colOff>
      <xdr:row>9</xdr:row>
      <xdr:rowOff>73313</xdr:rowOff>
    </xdr:to>
    <xdr:sp macro="" textlink="">
      <xdr:nvSpPr>
        <xdr:cNvPr id="16" name="Upstream Emssion Data 2"/>
        <xdr:cNvSpPr/>
      </xdr:nvSpPr>
      <xdr:spPr>
        <a:xfrm>
          <a:off x="1778000" y="109067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Stemwood, broadcast burned [Valuable substances]</a:t>
          </a:r>
        </a:p>
      </xdr:txBody>
    </xdr:sp>
    <xdr:clientData/>
  </xdr:twoCellAnchor>
  <xdr:twoCellAnchor>
    <xdr:from>
      <xdr:col>5</xdr:col>
      <xdr:colOff>127701</xdr:colOff>
      <xdr:row>7</xdr:row>
      <xdr:rowOff>27432</xdr:rowOff>
    </xdr:from>
    <xdr:to>
      <xdr:col>5</xdr:col>
      <xdr:colOff>508000</xdr:colOff>
      <xdr:row>7</xdr:row>
      <xdr:rowOff>105744</xdr:rowOff>
    </xdr:to>
    <xdr:cxnSp macro="">
      <xdr:nvCxnSpPr>
        <xdr:cNvPr id="17" name="Straight Arrow Connector 2"/>
        <xdr:cNvCxnSpPr>
          <a:stCxn id="16" idx="2"/>
          <a:endCxn id="15" idx="1"/>
        </xdr:cNvCxnSpPr>
      </xdr:nvCxnSpPr>
      <xdr:spPr>
        <a:xfrm flipV="1">
          <a:off x="3175701" y="1360932"/>
          <a:ext cx="380299" cy="7831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80264</xdr:rowOff>
    </xdr:from>
    <xdr:to>
      <xdr:col>2</xdr:col>
      <xdr:colOff>358924</xdr:colOff>
      <xdr:row>13</xdr:row>
      <xdr:rowOff>15402</xdr:rowOff>
    </xdr:to>
    <xdr:sp macro="" textlink="">
      <xdr:nvSpPr>
        <xdr:cNvPr id="19" name="Upstream Emssion Data 3"/>
        <xdr:cNvSpPr/>
      </xdr:nvSpPr>
      <xdr:spPr>
        <a:xfrm>
          <a:off x="0" y="1794764"/>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Crownwood, broadcast burned [Valuable substances]</a:t>
          </a:r>
        </a:p>
      </xdr:txBody>
    </xdr:sp>
    <xdr:clientData/>
  </xdr:twoCellAnchor>
  <xdr:twoCellAnchor>
    <xdr:from>
      <xdr:col>2</xdr:col>
      <xdr:colOff>178501</xdr:colOff>
      <xdr:row>10</xdr:row>
      <xdr:rowOff>160020</xdr:rowOff>
    </xdr:from>
    <xdr:to>
      <xdr:col>5</xdr:col>
      <xdr:colOff>508000</xdr:colOff>
      <xdr:row>11</xdr:row>
      <xdr:rowOff>47833</xdr:rowOff>
    </xdr:to>
    <xdr:cxnSp macro="">
      <xdr:nvCxnSpPr>
        <xdr:cNvPr id="20" name="Straight Arrow Connector 3"/>
        <xdr:cNvCxnSpPr>
          <a:stCxn id="19" idx="2"/>
          <a:endCxn id="18" idx="1"/>
        </xdr:cNvCxnSpPr>
      </xdr:nvCxnSpPr>
      <xdr:spPr>
        <a:xfrm flipV="1">
          <a:off x="1397701" y="2065020"/>
          <a:ext cx="2158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510785</xdr:colOff>
      <xdr:row>17</xdr:row>
      <xdr:rowOff>7008</xdr:rowOff>
    </xdr:to>
    <xdr:grpSp>
      <xdr:nvGrpSpPr>
        <xdr:cNvPr id="24" name="Boundary Group"/>
        <xdr:cNvGrpSpPr/>
      </xdr:nvGrpSpPr>
      <xdr:grpSpPr>
        <a:xfrm>
          <a:off x="3556000" y="304800"/>
          <a:ext cx="3660385"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Site preparation, burning, national forest, steep slope, INW: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Site preparation involves piliing and/or burning of forest residues from harvest operations</a:t>
            </a:r>
          </a:p>
        </xdr:txBody>
      </xdr:sp>
      <xdr:sp macro="" textlink="">
        <xdr:nvSpPr>
          <xdr:cNvPr id="12" name="Link 1"/>
          <xdr:cNvSpPr/>
        </xdr:nvSpPr>
        <xdr:spPr>
          <a:xfrm>
            <a:off x="3556000" y="304800"/>
            <a:ext cx="12700"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5" name="Link 2"/>
          <xdr:cNvSpPr/>
        </xdr:nvSpPr>
        <xdr:spPr>
          <a:xfrm>
            <a:off x="3556000" y="1008888"/>
            <a:ext cx="12700"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8" name="Link 3"/>
          <xdr:cNvSpPr/>
        </xdr:nvSpPr>
        <xdr:spPr>
          <a:xfrm>
            <a:off x="3556000" y="1712976"/>
            <a:ext cx="12700"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21" name="Link 4"/>
          <xdr:cNvSpPr/>
        </xdr:nvSpPr>
        <xdr:spPr>
          <a:xfrm>
            <a:off x="3556000" y="2417064"/>
            <a:ext cx="12700" cy="70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lientData/>
  </xdr:twoCellAnchor>
  <xdr:twoCellAnchor>
    <xdr:from>
      <xdr:col>2</xdr:col>
      <xdr:colOff>558800</xdr:colOff>
      <xdr:row>13</xdr:row>
      <xdr:rowOff>22351</xdr:rowOff>
    </xdr:from>
    <xdr:to>
      <xdr:col>5</xdr:col>
      <xdr:colOff>308124</xdr:colOff>
      <xdr:row>16</xdr:row>
      <xdr:rowOff>147989</xdr:rowOff>
    </xdr:to>
    <xdr:sp macro="" textlink="">
      <xdr:nvSpPr>
        <xdr:cNvPr id="22" name="Upstream Emssion Data 4"/>
        <xdr:cNvSpPr/>
      </xdr:nvSpPr>
      <xdr:spPr>
        <a:xfrm>
          <a:off x="1778000" y="2498851"/>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Residue, dry weight, decomposed, on forest floor [Waste]</a:t>
          </a:r>
        </a:p>
      </xdr:txBody>
    </xdr:sp>
    <xdr:clientData/>
  </xdr:twoCellAnchor>
  <xdr:twoCellAnchor>
    <xdr:from>
      <xdr:col>5</xdr:col>
      <xdr:colOff>127701</xdr:colOff>
      <xdr:row>14</xdr:row>
      <xdr:rowOff>102108</xdr:rowOff>
    </xdr:from>
    <xdr:to>
      <xdr:col>5</xdr:col>
      <xdr:colOff>508000</xdr:colOff>
      <xdr:row>14</xdr:row>
      <xdr:rowOff>180420</xdr:rowOff>
    </xdr:to>
    <xdr:cxnSp macro="">
      <xdr:nvCxnSpPr>
        <xdr:cNvPr id="23" name="Straight Arrow Connector 4"/>
        <xdr:cNvCxnSpPr>
          <a:stCxn id="22" idx="2"/>
          <a:endCxn id="21" idx="1"/>
        </xdr:cNvCxnSpPr>
      </xdr:nvCxnSpPr>
      <xdr:spPr>
        <a:xfrm flipV="1">
          <a:off x="3175701" y="2769108"/>
          <a:ext cx="380299" cy="7831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workbookViewId="0">
      <selection sqref="A1:N1"/>
    </sheetView>
  </sheetViews>
  <sheetFormatPr defaultColWidth="9.140625" defaultRowHeight="15" x14ac:dyDescent="0.25"/>
  <cols>
    <col min="1" max="1" width="2" customWidth="1"/>
    <col min="3" max="3" width="21.42578125" customWidth="1"/>
    <col min="4" max="4" width="8.42578125" customWidth="1"/>
    <col min="6" max="6" width="8" customWidth="1"/>
    <col min="13" max="13" width="13" customWidth="1"/>
    <col min="14" max="14" width="2" customWidth="1"/>
    <col min="15" max="15" width="9.140625" customWidth="1"/>
    <col min="257" max="257" width="2" customWidth="1"/>
    <col min="259" max="259" width="21.42578125" customWidth="1"/>
    <col min="260" max="260" width="8.42578125" customWidth="1"/>
    <col min="262" max="262" width="8" customWidth="1"/>
    <col min="269" max="269" width="13" customWidth="1"/>
    <col min="270" max="270" width="2" customWidth="1"/>
    <col min="271" max="271" width="9.140625" customWidth="1"/>
    <col min="513" max="513" width="2" customWidth="1"/>
    <col min="515" max="515" width="21.42578125" customWidth="1"/>
    <col min="516" max="516" width="8.42578125" customWidth="1"/>
    <col min="518" max="518" width="8" customWidth="1"/>
    <col min="525" max="525" width="13" customWidth="1"/>
    <col min="526" max="526" width="2" customWidth="1"/>
    <col min="527" max="527" width="9.140625" customWidth="1"/>
    <col min="769" max="769" width="2" customWidth="1"/>
    <col min="771" max="771" width="21.42578125" customWidth="1"/>
    <col min="772" max="772" width="8.42578125" customWidth="1"/>
    <col min="774" max="774" width="8" customWidth="1"/>
    <col min="781" max="781" width="13" customWidth="1"/>
    <col min="782" max="782" width="2" customWidth="1"/>
    <col min="783" max="783" width="9.140625" customWidth="1"/>
    <col min="1025" max="1025" width="2" customWidth="1"/>
    <col min="1027" max="1027" width="21.42578125" customWidth="1"/>
    <col min="1028" max="1028" width="8.42578125" customWidth="1"/>
    <col min="1030" max="1030" width="8" customWidth="1"/>
    <col min="1037" max="1037" width="13" customWidth="1"/>
    <col min="1038" max="1038" width="2" customWidth="1"/>
    <col min="1039" max="1039" width="9.140625" customWidth="1"/>
    <col min="1281" max="1281" width="2" customWidth="1"/>
    <col min="1283" max="1283" width="21.42578125" customWidth="1"/>
    <col min="1284" max="1284" width="8.42578125" customWidth="1"/>
    <col min="1286" max="1286" width="8" customWidth="1"/>
    <col min="1293" max="1293" width="13" customWidth="1"/>
    <col min="1294" max="1294" width="2" customWidth="1"/>
    <col min="1295" max="1295" width="9.140625" customWidth="1"/>
    <col min="1537" max="1537" width="2" customWidth="1"/>
    <col min="1539" max="1539" width="21.42578125" customWidth="1"/>
    <col min="1540" max="1540" width="8.42578125" customWidth="1"/>
    <col min="1542" max="1542" width="8" customWidth="1"/>
    <col min="1549" max="1549" width="13" customWidth="1"/>
    <col min="1550" max="1550" width="2" customWidth="1"/>
    <col min="1551" max="1551" width="9.140625" customWidth="1"/>
    <col min="1793" max="1793" width="2" customWidth="1"/>
    <col min="1795" max="1795" width="21.42578125" customWidth="1"/>
    <col min="1796" max="1796" width="8.42578125" customWidth="1"/>
    <col min="1798" max="1798" width="8" customWidth="1"/>
    <col min="1805" max="1805" width="13" customWidth="1"/>
    <col min="1806" max="1806" width="2" customWidth="1"/>
    <col min="1807" max="1807" width="9.140625" customWidth="1"/>
    <col min="2049" max="2049" width="2" customWidth="1"/>
    <col min="2051" max="2051" width="21.42578125" customWidth="1"/>
    <col min="2052" max="2052" width="8.42578125" customWidth="1"/>
    <col min="2054" max="2054" width="8" customWidth="1"/>
    <col min="2061" max="2061" width="13" customWidth="1"/>
    <col min="2062" max="2062" width="2" customWidth="1"/>
    <col min="2063" max="2063" width="9.140625" customWidth="1"/>
    <col min="2305" max="2305" width="2" customWidth="1"/>
    <col min="2307" max="2307" width="21.42578125" customWidth="1"/>
    <col min="2308" max="2308" width="8.42578125" customWidth="1"/>
    <col min="2310" max="2310" width="8" customWidth="1"/>
    <col min="2317" max="2317" width="13" customWidth="1"/>
    <col min="2318" max="2318" width="2" customWidth="1"/>
    <col min="2319" max="2319" width="9.140625" customWidth="1"/>
    <col min="2561" max="2561" width="2" customWidth="1"/>
    <col min="2563" max="2563" width="21.42578125" customWidth="1"/>
    <col min="2564" max="2564" width="8.42578125" customWidth="1"/>
    <col min="2566" max="2566" width="8" customWidth="1"/>
    <col min="2573" max="2573" width="13" customWidth="1"/>
    <col min="2574" max="2574" width="2" customWidth="1"/>
    <col min="2575" max="2575" width="9.140625" customWidth="1"/>
    <col min="2817" max="2817" width="2" customWidth="1"/>
    <col min="2819" max="2819" width="21.42578125" customWidth="1"/>
    <col min="2820" max="2820" width="8.42578125" customWidth="1"/>
    <col min="2822" max="2822" width="8" customWidth="1"/>
    <col min="2829" max="2829" width="13" customWidth="1"/>
    <col min="2830" max="2830" width="2" customWidth="1"/>
    <col min="2831" max="2831" width="9.140625" customWidth="1"/>
    <col min="3073" max="3073" width="2" customWidth="1"/>
    <col min="3075" max="3075" width="21.42578125" customWidth="1"/>
    <col min="3076" max="3076" width="8.42578125" customWidth="1"/>
    <col min="3078" max="3078" width="8" customWidth="1"/>
    <col min="3085" max="3085" width="13" customWidth="1"/>
    <col min="3086" max="3086" width="2" customWidth="1"/>
    <col min="3087" max="3087" width="9.140625" customWidth="1"/>
    <col min="3329" max="3329" width="2" customWidth="1"/>
    <col min="3331" max="3331" width="21.42578125" customWidth="1"/>
    <col min="3332" max="3332" width="8.42578125" customWidth="1"/>
    <col min="3334" max="3334" width="8" customWidth="1"/>
    <col min="3341" max="3341" width="13" customWidth="1"/>
    <col min="3342" max="3342" width="2" customWidth="1"/>
    <col min="3343" max="3343" width="9.140625" customWidth="1"/>
    <col min="3585" max="3585" width="2" customWidth="1"/>
    <col min="3587" max="3587" width="21.42578125" customWidth="1"/>
    <col min="3588" max="3588" width="8.42578125" customWidth="1"/>
    <col min="3590" max="3590" width="8" customWidth="1"/>
    <col min="3597" max="3597" width="13" customWidth="1"/>
    <col min="3598" max="3598" width="2" customWidth="1"/>
    <col min="3599" max="3599" width="9.140625" customWidth="1"/>
    <col min="3841" max="3841" width="2" customWidth="1"/>
    <col min="3843" max="3843" width="21.42578125" customWidth="1"/>
    <col min="3844" max="3844" width="8.42578125" customWidth="1"/>
    <col min="3846" max="3846" width="8" customWidth="1"/>
    <col min="3853" max="3853" width="13" customWidth="1"/>
    <col min="3854" max="3854" width="2" customWidth="1"/>
    <col min="3855" max="3855" width="9.140625" customWidth="1"/>
    <col min="4097" max="4097" width="2" customWidth="1"/>
    <col min="4099" max="4099" width="21.42578125" customWidth="1"/>
    <col min="4100" max="4100" width="8.42578125" customWidth="1"/>
    <col min="4102" max="4102" width="8" customWidth="1"/>
    <col min="4109" max="4109" width="13" customWidth="1"/>
    <col min="4110" max="4110" width="2" customWidth="1"/>
    <col min="4111" max="4111" width="9.140625" customWidth="1"/>
    <col min="4353" max="4353" width="2" customWidth="1"/>
    <col min="4355" max="4355" width="21.42578125" customWidth="1"/>
    <col min="4356" max="4356" width="8.42578125" customWidth="1"/>
    <col min="4358" max="4358" width="8" customWidth="1"/>
    <col min="4365" max="4365" width="13" customWidth="1"/>
    <col min="4366" max="4366" width="2" customWidth="1"/>
    <col min="4367" max="4367" width="9.140625" customWidth="1"/>
    <col min="4609" max="4609" width="2" customWidth="1"/>
    <col min="4611" max="4611" width="21.42578125" customWidth="1"/>
    <col min="4612" max="4612" width="8.42578125" customWidth="1"/>
    <col min="4614" max="4614" width="8" customWidth="1"/>
    <col min="4621" max="4621" width="13" customWidth="1"/>
    <col min="4622" max="4622" width="2" customWidth="1"/>
    <col min="4623" max="4623" width="9.140625" customWidth="1"/>
    <col min="4865" max="4865" width="2" customWidth="1"/>
    <col min="4867" max="4867" width="21.42578125" customWidth="1"/>
    <col min="4868" max="4868" width="8.42578125" customWidth="1"/>
    <col min="4870" max="4870" width="8" customWidth="1"/>
    <col min="4877" max="4877" width="13" customWidth="1"/>
    <col min="4878" max="4878" width="2" customWidth="1"/>
    <col min="4879" max="4879" width="9.140625" customWidth="1"/>
    <col min="5121" max="5121" width="2" customWidth="1"/>
    <col min="5123" max="5123" width="21.42578125" customWidth="1"/>
    <col min="5124" max="5124" width="8.42578125" customWidth="1"/>
    <col min="5126" max="5126" width="8" customWidth="1"/>
    <col min="5133" max="5133" width="13" customWidth="1"/>
    <col min="5134" max="5134" width="2" customWidth="1"/>
    <col min="5135" max="5135" width="9.140625" customWidth="1"/>
    <col min="5377" max="5377" width="2" customWidth="1"/>
    <col min="5379" max="5379" width="21.42578125" customWidth="1"/>
    <col min="5380" max="5380" width="8.42578125" customWidth="1"/>
    <col min="5382" max="5382" width="8" customWidth="1"/>
    <col min="5389" max="5389" width="13" customWidth="1"/>
    <col min="5390" max="5390" width="2" customWidth="1"/>
    <col min="5391" max="5391" width="9.140625" customWidth="1"/>
    <col min="5633" max="5633" width="2" customWidth="1"/>
    <col min="5635" max="5635" width="21.42578125" customWidth="1"/>
    <col min="5636" max="5636" width="8.42578125" customWidth="1"/>
    <col min="5638" max="5638" width="8" customWidth="1"/>
    <col min="5645" max="5645" width="13" customWidth="1"/>
    <col min="5646" max="5646" width="2" customWidth="1"/>
    <col min="5647" max="5647" width="9.140625" customWidth="1"/>
    <col min="5889" max="5889" width="2" customWidth="1"/>
    <col min="5891" max="5891" width="21.42578125" customWidth="1"/>
    <col min="5892" max="5892" width="8.42578125" customWidth="1"/>
    <col min="5894" max="5894" width="8" customWidth="1"/>
    <col min="5901" max="5901" width="13" customWidth="1"/>
    <col min="5902" max="5902" width="2" customWidth="1"/>
    <col min="5903" max="5903" width="9.140625" customWidth="1"/>
    <col min="6145" max="6145" width="2" customWidth="1"/>
    <col min="6147" max="6147" width="21.42578125" customWidth="1"/>
    <col min="6148" max="6148" width="8.42578125" customWidth="1"/>
    <col min="6150" max="6150" width="8" customWidth="1"/>
    <col min="6157" max="6157" width="13" customWidth="1"/>
    <col min="6158" max="6158" width="2" customWidth="1"/>
    <col min="6159" max="6159" width="9.140625" customWidth="1"/>
    <col min="6401" max="6401" width="2" customWidth="1"/>
    <col min="6403" max="6403" width="21.42578125" customWidth="1"/>
    <col min="6404" max="6404" width="8.42578125" customWidth="1"/>
    <col min="6406" max="6406" width="8" customWidth="1"/>
    <col min="6413" max="6413" width="13" customWidth="1"/>
    <col min="6414" max="6414" width="2" customWidth="1"/>
    <col min="6415" max="6415" width="9.140625" customWidth="1"/>
    <col min="6657" max="6657" width="2" customWidth="1"/>
    <col min="6659" max="6659" width="21.42578125" customWidth="1"/>
    <col min="6660" max="6660" width="8.42578125" customWidth="1"/>
    <col min="6662" max="6662" width="8" customWidth="1"/>
    <col min="6669" max="6669" width="13" customWidth="1"/>
    <col min="6670" max="6670" width="2" customWidth="1"/>
    <col min="6671" max="6671" width="9.140625" customWidth="1"/>
    <col min="6913" max="6913" width="2" customWidth="1"/>
    <col min="6915" max="6915" width="21.42578125" customWidth="1"/>
    <col min="6916" max="6916" width="8.42578125" customWidth="1"/>
    <col min="6918" max="6918" width="8" customWidth="1"/>
    <col min="6925" max="6925" width="13" customWidth="1"/>
    <col min="6926" max="6926" width="2" customWidth="1"/>
    <col min="6927" max="6927" width="9.140625" customWidth="1"/>
    <col min="7169" max="7169" width="2" customWidth="1"/>
    <col min="7171" max="7171" width="21.42578125" customWidth="1"/>
    <col min="7172" max="7172" width="8.42578125" customWidth="1"/>
    <col min="7174" max="7174" width="8" customWidth="1"/>
    <col min="7181" max="7181" width="13" customWidth="1"/>
    <col min="7182" max="7182" width="2" customWidth="1"/>
    <col min="7183" max="7183" width="9.140625" customWidth="1"/>
    <col min="7425" max="7425" width="2" customWidth="1"/>
    <col min="7427" max="7427" width="21.42578125" customWidth="1"/>
    <col min="7428" max="7428" width="8.42578125" customWidth="1"/>
    <col min="7430" max="7430" width="8" customWidth="1"/>
    <col min="7437" max="7437" width="13" customWidth="1"/>
    <col min="7438" max="7438" width="2" customWidth="1"/>
    <col min="7439" max="7439" width="9.140625" customWidth="1"/>
    <col min="7681" max="7681" width="2" customWidth="1"/>
    <col min="7683" max="7683" width="21.42578125" customWidth="1"/>
    <col min="7684" max="7684" width="8.42578125" customWidth="1"/>
    <col min="7686" max="7686" width="8" customWidth="1"/>
    <col min="7693" max="7693" width="13" customWidth="1"/>
    <col min="7694" max="7694" width="2" customWidth="1"/>
    <col min="7695" max="7695" width="9.140625" customWidth="1"/>
    <col min="7937" max="7937" width="2" customWidth="1"/>
    <col min="7939" max="7939" width="21.42578125" customWidth="1"/>
    <col min="7940" max="7940" width="8.42578125" customWidth="1"/>
    <col min="7942" max="7942" width="8" customWidth="1"/>
    <col min="7949" max="7949" width="13" customWidth="1"/>
    <col min="7950" max="7950" width="2" customWidth="1"/>
    <col min="7951" max="7951" width="9.140625" customWidth="1"/>
    <col min="8193" max="8193" width="2" customWidth="1"/>
    <col min="8195" max="8195" width="21.42578125" customWidth="1"/>
    <col min="8196" max="8196" width="8.42578125" customWidth="1"/>
    <col min="8198" max="8198" width="8" customWidth="1"/>
    <col min="8205" max="8205" width="13" customWidth="1"/>
    <col min="8206" max="8206" width="2" customWidth="1"/>
    <col min="8207" max="8207" width="9.140625" customWidth="1"/>
    <col min="8449" max="8449" width="2" customWidth="1"/>
    <col min="8451" max="8451" width="21.42578125" customWidth="1"/>
    <col min="8452" max="8452" width="8.42578125" customWidth="1"/>
    <col min="8454" max="8454" width="8" customWidth="1"/>
    <col min="8461" max="8461" width="13" customWidth="1"/>
    <col min="8462" max="8462" width="2" customWidth="1"/>
    <col min="8463" max="8463" width="9.140625" customWidth="1"/>
    <col min="8705" max="8705" width="2" customWidth="1"/>
    <col min="8707" max="8707" width="21.42578125" customWidth="1"/>
    <col min="8708" max="8708" width="8.42578125" customWidth="1"/>
    <col min="8710" max="8710" width="8" customWidth="1"/>
    <col min="8717" max="8717" width="13" customWidth="1"/>
    <col min="8718" max="8718" width="2" customWidth="1"/>
    <col min="8719" max="8719" width="9.140625" customWidth="1"/>
    <col min="8961" max="8961" width="2" customWidth="1"/>
    <col min="8963" max="8963" width="21.42578125" customWidth="1"/>
    <col min="8964" max="8964" width="8.42578125" customWidth="1"/>
    <col min="8966" max="8966" width="8" customWidth="1"/>
    <col min="8973" max="8973" width="13" customWidth="1"/>
    <col min="8974" max="8974" width="2" customWidth="1"/>
    <col min="8975" max="8975" width="9.140625" customWidth="1"/>
    <col min="9217" max="9217" width="2" customWidth="1"/>
    <col min="9219" max="9219" width="21.42578125" customWidth="1"/>
    <col min="9220" max="9220" width="8.42578125" customWidth="1"/>
    <col min="9222" max="9222" width="8" customWidth="1"/>
    <col min="9229" max="9229" width="13" customWidth="1"/>
    <col min="9230" max="9230" width="2" customWidth="1"/>
    <col min="9231" max="9231" width="9.140625" customWidth="1"/>
    <col min="9473" max="9473" width="2" customWidth="1"/>
    <col min="9475" max="9475" width="21.42578125" customWidth="1"/>
    <col min="9476" max="9476" width="8.42578125" customWidth="1"/>
    <col min="9478" max="9478" width="8" customWidth="1"/>
    <col min="9485" max="9485" width="13" customWidth="1"/>
    <col min="9486" max="9486" width="2" customWidth="1"/>
    <col min="9487" max="9487" width="9.140625" customWidth="1"/>
    <col min="9729" max="9729" width="2" customWidth="1"/>
    <col min="9731" max="9731" width="21.42578125" customWidth="1"/>
    <col min="9732" max="9732" width="8.42578125" customWidth="1"/>
    <col min="9734" max="9734" width="8" customWidth="1"/>
    <col min="9741" max="9741" width="13" customWidth="1"/>
    <col min="9742" max="9742" width="2" customWidth="1"/>
    <col min="9743" max="9743" width="9.140625" customWidth="1"/>
    <col min="9985" max="9985" width="2" customWidth="1"/>
    <col min="9987" max="9987" width="21.42578125" customWidth="1"/>
    <col min="9988" max="9988" width="8.42578125" customWidth="1"/>
    <col min="9990" max="9990" width="8" customWidth="1"/>
    <col min="9997" max="9997" width="13" customWidth="1"/>
    <col min="9998" max="9998" width="2" customWidth="1"/>
    <col min="9999" max="9999" width="9.140625" customWidth="1"/>
    <col min="10241" max="10241" width="2" customWidth="1"/>
    <col min="10243" max="10243" width="21.42578125" customWidth="1"/>
    <col min="10244" max="10244" width="8.42578125" customWidth="1"/>
    <col min="10246" max="10246" width="8" customWidth="1"/>
    <col min="10253" max="10253" width="13" customWidth="1"/>
    <col min="10254" max="10254" width="2" customWidth="1"/>
    <col min="10255" max="10255" width="9.140625" customWidth="1"/>
    <col min="10497" max="10497" width="2" customWidth="1"/>
    <col min="10499" max="10499" width="21.42578125" customWidth="1"/>
    <col min="10500" max="10500" width="8.42578125" customWidth="1"/>
    <col min="10502" max="10502" width="8" customWidth="1"/>
    <col min="10509" max="10509" width="13" customWidth="1"/>
    <col min="10510" max="10510" width="2" customWidth="1"/>
    <col min="10511" max="10511" width="9.140625" customWidth="1"/>
    <col min="10753" max="10753" width="2" customWidth="1"/>
    <col min="10755" max="10755" width="21.42578125" customWidth="1"/>
    <col min="10756" max="10756" width="8.42578125" customWidth="1"/>
    <col min="10758" max="10758" width="8" customWidth="1"/>
    <col min="10765" max="10765" width="13" customWidth="1"/>
    <col min="10766" max="10766" width="2" customWidth="1"/>
    <col min="10767" max="10767" width="9.140625" customWidth="1"/>
    <col min="11009" max="11009" width="2" customWidth="1"/>
    <col min="11011" max="11011" width="21.42578125" customWidth="1"/>
    <col min="11012" max="11012" width="8.42578125" customWidth="1"/>
    <col min="11014" max="11014" width="8" customWidth="1"/>
    <col min="11021" max="11021" width="13" customWidth="1"/>
    <col min="11022" max="11022" width="2" customWidth="1"/>
    <col min="11023" max="11023" width="9.140625" customWidth="1"/>
    <col min="11265" max="11265" width="2" customWidth="1"/>
    <col min="11267" max="11267" width="21.42578125" customWidth="1"/>
    <col min="11268" max="11268" width="8.42578125" customWidth="1"/>
    <col min="11270" max="11270" width="8" customWidth="1"/>
    <col min="11277" max="11277" width="13" customWidth="1"/>
    <col min="11278" max="11278" width="2" customWidth="1"/>
    <col min="11279" max="11279" width="9.140625" customWidth="1"/>
    <col min="11521" max="11521" width="2" customWidth="1"/>
    <col min="11523" max="11523" width="21.42578125" customWidth="1"/>
    <col min="11524" max="11524" width="8.42578125" customWidth="1"/>
    <col min="11526" max="11526" width="8" customWidth="1"/>
    <col min="11533" max="11533" width="13" customWidth="1"/>
    <col min="11534" max="11534" width="2" customWidth="1"/>
    <col min="11535" max="11535" width="9.140625" customWidth="1"/>
    <col min="11777" max="11777" width="2" customWidth="1"/>
    <col min="11779" max="11779" width="21.42578125" customWidth="1"/>
    <col min="11780" max="11780" width="8.42578125" customWidth="1"/>
    <col min="11782" max="11782" width="8" customWidth="1"/>
    <col min="11789" max="11789" width="13" customWidth="1"/>
    <col min="11790" max="11790" width="2" customWidth="1"/>
    <col min="11791" max="11791" width="9.140625" customWidth="1"/>
    <col min="12033" max="12033" width="2" customWidth="1"/>
    <col min="12035" max="12035" width="21.42578125" customWidth="1"/>
    <col min="12036" max="12036" width="8.42578125" customWidth="1"/>
    <col min="12038" max="12038" width="8" customWidth="1"/>
    <col min="12045" max="12045" width="13" customWidth="1"/>
    <col min="12046" max="12046" width="2" customWidth="1"/>
    <col min="12047" max="12047" width="9.140625" customWidth="1"/>
    <col min="12289" max="12289" width="2" customWidth="1"/>
    <col min="12291" max="12291" width="21.42578125" customWidth="1"/>
    <col min="12292" max="12292" width="8.42578125" customWidth="1"/>
    <col min="12294" max="12294" width="8" customWidth="1"/>
    <col min="12301" max="12301" width="13" customWidth="1"/>
    <col min="12302" max="12302" width="2" customWidth="1"/>
    <col min="12303" max="12303" width="9.140625" customWidth="1"/>
    <col min="12545" max="12545" width="2" customWidth="1"/>
    <col min="12547" max="12547" width="21.42578125" customWidth="1"/>
    <col min="12548" max="12548" width="8.42578125" customWidth="1"/>
    <col min="12550" max="12550" width="8" customWidth="1"/>
    <col min="12557" max="12557" width="13" customWidth="1"/>
    <col min="12558" max="12558" width="2" customWidth="1"/>
    <col min="12559" max="12559" width="9.140625" customWidth="1"/>
    <col min="12801" max="12801" width="2" customWidth="1"/>
    <col min="12803" max="12803" width="21.42578125" customWidth="1"/>
    <col min="12804" max="12804" width="8.42578125" customWidth="1"/>
    <col min="12806" max="12806" width="8" customWidth="1"/>
    <col min="12813" max="12813" width="13" customWidth="1"/>
    <col min="12814" max="12814" width="2" customWidth="1"/>
    <col min="12815" max="12815" width="9.140625" customWidth="1"/>
    <col min="13057" max="13057" width="2" customWidth="1"/>
    <col min="13059" max="13059" width="21.42578125" customWidth="1"/>
    <col min="13060" max="13060" width="8.42578125" customWidth="1"/>
    <col min="13062" max="13062" width="8" customWidth="1"/>
    <col min="13069" max="13069" width="13" customWidth="1"/>
    <col min="13070" max="13070" width="2" customWidth="1"/>
    <col min="13071" max="13071" width="9.140625" customWidth="1"/>
    <col min="13313" max="13313" width="2" customWidth="1"/>
    <col min="13315" max="13315" width="21.42578125" customWidth="1"/>
    <col min="13316" max="13316" width="8.42578125" customWidth="1"/>
    <col min="13318" max="13318" width="8" customWidth="1"/>
    <col min="13325" max="13325" width="13" customWidth="1"/>
    <col min="13326" max="13326" width="2" customWidth="1"/>
    <col min="13327" max="13327" width="9.140625" customWidth="1"/>
    <col min="13569" max="13569" width="2" customWidth="1"/>
    <col min="13571" max="13571" width="21.42578125" customWidth="1"/>
    <col min="13572" max="13572" width="8.42578125" customWidth="1"/>
    <col min="13574" max="13574" width="8" customWidth="1"/>
    <col min="13581" max="13581" width="13" customWidth="1"/>
    <col min="13582" max="13582" width="2" customWidth="1"/>
    <col min="13583" max="13583" width="9.140625" customWidth="1"/>
    <col min="13825" max="13825" width="2" customWidth="1"/>
    <col min="13827" max="13827" width="21.42578125" customWidth="1"/>
    <col min="13828" max="13828" width="8.42578125" customWidth="1"/>
    <col min="13830" max="13830" width="8" customWidth="1"/>
    <col min="13837" max="13837" width="13" customWidth="1"/>
    <col min="13838" max="13838" width="2" customWidth="1"/>
    <col min="13839" max="13839" width="9.140625" customWidth="1"/>
    <col min="14081" max="14081" width="2" customWidth="1"/>
    <col min="14083" max="14083" width="21.42578125" customWidth="1"/>
    <col min="14084" max="14084" width="8.42578125" customWidth="1"/>
    <col min="14086" max="14086" width="8" customWidth="1"/>
    <col min="14093" max="14093" width="13" customWidth="1"/>
    <col min="14094" max="14094" width="2" customWidth="1"/>
    <col min="14095" max="14095" width="9.140625" customWidth="1"/>
    <col min="14337" max="14337" width="2" customWidth="1"/>
    <col min="14339" max="14339" width="21.42578125" customWidth="1"/>
    <col min="14340" max="14340" width="8.42578125" customWidth="1"/>
    <col min="14342" max="14342" width="8" customWidth="1"/>
    <col min="14349" max="14349" width="13" customWidth="1"/>
    <col min="14350" max="14350" width="2" customWidth="1"/>
    <col min="14351" max="14351" width="9.140625" customWidth="1"/>
    <col min="14593" max="14593" width="2" customWidth="1"/>
    <col min="14595" max="14595" width="21.42578125" customWidth="1"/>
    <col min="14596" max="14596" width="8.42578125" customWidth="1"/>
    <col min="14598" max="14598" width="8" customWidth="1"/>
    <col min="14605" max="14605" width="13" customWidth="1"/>
    <col min="14606" max="14606" width="2" customWidth="1"/>
    <col min="14607" max="14607" width="9.140625" customWidth="1"/>
    <col min="14849" max="14849" width="2" customWidth="1"/>
    <col min="14851" max="14851" width="21.42578125" customWidth="1"/>
    <col min="14852" max="14852" width="8.42578125" customWidth="1"/>
    <col min="14854" max="14854" width="8" customWidth="1"/>
    <col min="14861" max="14861" width="13" customWidth="1"/>
    <col min="14862" max="14862" width="2" customWidth="1"/>
    <col min="14863" max="14863" width="9.140625" customWidth="1"/>
    <col min="15105" max="15105" width="2" customWidth="1"/>
    <col min="15107" max="15107" width="21.42578125" customWidth="1"/>
    <col min="15108" max="15108" width="8.42578125" customWidth="1"/>
    <col min="15110" max="15110" width="8" customWidth="1"/>
    <col min="15117" max="15117" width="13" customWidth="1"/>
    <col min="15118" max="15118" width="2" customWidth="1"/>
    <col min="15119" max="15119" width="9.140625" customWidth="1"/>
    <col min="15361" max="15361" width="2" customWidth="1"/>
    <col min="15363" max="15363" width="21.42578125" customWidth="1"/>
    <col min="15364" max="15364" width="8.42578125" customWidth="1"/>
    <col min="15366" max="15366" width="8" customWidth="1"/>
    <col min="15373" max="15373" width="13" customWidth="1"/>
    <col min="15374" max="15374" width="2" customWidth="1"/>
    <col min="15375" max="15375" width="9.140625" customWidth="1"/>
    <col min="15617" max="15617" width="2" customWidth="1"/>
    <col min="15619" max="15619" width="21.42578125" customWidth="1"/>
    <col min="15620" max="15620" width="8.42578125" customWidth="1"/>
    <col min="15622" max="15622" width="8" customWidth="1"/>
    <col min="15629" max="15629" width="13" customWidth="1"/>
    <col min="15630" max="15630" width="2" customWidth="1"/>
    <col min="15631" max="15631" width="9.140625" customWidth="1"/>
    <col min="15873" max="15873" width="2" customWidth="1"/>
    <col min="15875" max="15875" width="21.42578125" customWidth="1"/>
    <col min="15876" max="15876" width="8.42578125" customWidth="1"/>
    <col min="15878" max="15878" width="8" customWidth="1"/>
    <col min="15885" max="15885" width="13" customWidth="1"/>
    <col min="15886" max="15886" width="2" customWidth="1"/>
    <col min="15887" max="15887" width="9.140625" customWidth="1"/>
    <col min="16129" max="16129" width="2" customWidth="1"/>
    <col min="16131" max="16131" width="21.42578125" customWidth="1"/>
    <col min="16132" max="16132" width="8.42578125" customWidth="1"/>
    <col min="16134" max="16134" width="8" customWidth="1"/>
    <col min="16141" max="16141" width="13" customWidth="1"/>
    <col min="16142" max="16142" width="2" customWidth="1"/>
    <col min="16143" max="16143" width="9.140625" customWidth="1"/>
  </cols>
  <sheetData>
    <row r="1" spans="1:27" ht="20.25" x14ac:dyDescent="0.3">
      <c r="A1" s="276" t="s">
        <v>0</v>
      </c>
      <c r="B1" s="276"/>
      <c r="C1" s="276"/>
      <c r="D1" s="276"/>
      <c r="E1" s="276"/>
      <c r="F1" s="276"/>
      <c r="G1" s="276"/>
      <c r="H1" s="276"/>
      <c r="I1" s="276"/>
      <c r="J1" s="276"/>
      <c r="K1" s="276"/>
      <c r="L1" s="276"/>
      <c r="M1" s="276"/>
      <c r="N1" s="276"/>
      <c r="O1" s="1"/>
      <c r="P1" s="2"/>
      <c r="Q1" s="2"/>
      <c r="R1" s="2"/>
      <c r="S1" s="2"/>
      <c r="T1" s="2"/>
      <c r="U1" s="2"/>
      <c r="V1" s="2"/>
      <c r="W1" s="2"/>
      <c r="X1" s="2"/>
      <c r="Y1" s="2"/>
      <c r="Z1" s="2"/>
      <c r="AA1" s="2"/>
    </row>
    <row r="2" spans="1:27" ht="21" thickBot="1" x14ac:dyDescent="0.35">
      <c r="A2" s="276" t="s">
        <v>1</v>
      </c>
      <c r="B2" s="276"/>
      <c r="C2" s="276"/>
      <c r="D2" s="276"/>
      <c r="E2" s="276"/>
      <c r="F2" s="276"/>
      <c r="G2" s="276"/>
      <c r="H2" s="276"/>
      <c r="I2" s="276"/>
      <c r="J2" s="276"/>
      <c r="K2" s="276"/>
      <c r="L2" s="276"/>
      <c r="M2" s="276"/>
      <c r="N2" s="276"/>
      <c r="O2" s="1"/>
      <c r="P2" s="2"/>
      <c r="Q2" s="2"/>
      <c r="R2" s="2"/>
      <c r="S2" s="2"/>
      <c r="T2" s="2"/>
      <c r="U2" s="2"/>
      <c r="V2" s="2"/>
      <c r="W2" s="2"/>
      <c r="X2" s="2"/>
      <c r="Y2" s="2"/>
      <c r="Z2" s="2"/>
      <c r="AA2" s="2"/>
    </row>
    <row r="3" spans="1:27" ht="12.75" customHeight="1" thickBot="1" x14ac:dyDescent="0.3">
      <c r="A3" s="2"/>
      <c r="B3" s="2"/>
      <c r="C3" s="4" t="s">
        <v>2</v>
      </c>
      <c r="D3" s="5" t="str">
        <f>'Data Summary'!D4</f>
        <v>Site preparation, forest, INW</v>
      </c>
      <c r="E3" s="6"/>
      <c r="F3" s="6"/>
      <c r="G3" s="6"/>
      <c r="H3" s="6"/>
      <c r="I3" s="6"/>
      <c r="J3" s="6"/>
      <c r="K3" s="6"/>
      <c r="L3" s="6"/>
      <c r="M3" s="7"/>
      <c r="N3" s="2"/>
      <c r="O3" s="2"/>
      <c r="P3" s="2"/>
      <c r="Q3" s="2"/>
      <c r="R3" s="2"/>
      <c r="S3" s="2"/>
      <c r="T3" s="2"/>
      <c r="U3" s="2"/>
      <c r="V3" s="2"/>
      <c r="W3" s="2"/>
      <c r="X3" s="2"/>
      <c r="Y3" s="2"/>
      <c r="Z3" s="2"/>
      <c r="AA3" s="2"/>
    </row>
    <row r="4" spans="1:27" ht="42.75" customHeight="1" thickBot="1" x14ac:dyDescent="0.3">
      <c r="A4" s="2"/>
      <c r="B4" s="2"/>
      <c r="C4" s="4" t="s">
        <v>3</v>
      </c>
      <c r="D4" s="277" t="str">
        <f>'Data Summary'!D6</f>
        <v>Site preparation involves piling and/or burning of forest residues from harvest operations</v>
      </c>
      <c r="E4" s="278"/>
      <c r="F4" s="278"/>
      <c r="G4" s="278"/>
      <c r="H4" s="278"/>
      <c r="I4" s="278"/>
      <c r="J4" s="278"/>
      <c r="K4" s="278"/>
      <c r="L4" s="278"/>
      <c r="M4" s="279"/>
      <c r="N4" s="2"/>
      <c r="O4" s="2"/>
      <c r="P4" s="2"/>
      <c r="Q4" s="2"/>
      <c r="R4" s="2"/>
      <c r="S4" s="2"/>
      <c r="T4" s="2"/>
      <c r="U4" s="2"/>
      <c r="V4" s="2"/>
      <c r="W4" s="2"/>
      <c r="X4" s="2"/>
      <c r="Y4" s="2"/>
      <c r="Z4" s="2"/>
      <c r="AA4" s="2"/>
    </row>
    <row r="5" spans="1:27" ht="39" customHeight="1" thickBot="1" x14ac:dyDescent="0.3">
      <c r="A5" s="2"/>
      <c r="B5" s="2"/>
      <c r="C5" s="4" t="s">
        <v>4</v>
      </c>
      <c r="D5" s="280" t="s">
        <v>500</v>
      </c>
      <c r="E5" s="281"/>
      <c r="F5" s="281"/>
      <c r="G5" s="281"/>
      <c r="H5" s="281"/>
      <c r="I5" s="281"/>
      <c r="J5" s="281"/>
      <c r="K5" s="281"/>
      <c r="L5" s="281"/>
      <c r="M5" s="282"/>
      <c r="N5" s="2"/>
      <c r="O5" s="2"/>
      <c r="P5" s="2"/>
      <c r="Q5" s="2"/>
      <c r="R5" s="2"/>
      <c r="S5" s="2"/>
      <c r="T5" s="2"/>
      <c r="U5" s="2"/>
      <c r="V5" s="2"/>
      <c r="W5" s="2"/>
      <c r="X5" s="2"/>
      <c r="Y5" s="2"/>
      <c r="Z5" s="2"/>
      <c r="AA5" s="2"/>
    </row>
    <row r="6" spans="1:27" ht="56.25" customHeight="1" thickBot="1" x14ac:dyDescent="0.3">
      <c r="A6" s="2"/>
      <c r="B6" s="2"/>
      <c r="C6" s="8" t="s">
        <v>5</v>
      </c>
      <c r="D6" s="280" t="s">
        <v>6</v>
      </c>
      <c r="E6" s="281"/>
      <c r="F6" s="281"/>
      <c r="G6" s="281"/>
      <c r="H6" s="281"/>
      <c r="I6" s="281"/>
      <c r="J6" s="281"/>
      <c r="K6" s="281"/>
      <c r="L6" s="281"/>
      <c r="M6" s="282"/>
      <c r="N6" s="2"/>
      <c r="O6" s="2"/>
      <c r="P6" s="2"/>
      <c r="Q6" s="2"/>
      <c r="R6" s="2"/>
      <c r="S6" s="2"/>
      <c r="T6" s="2"/>
      <c r="U6" s="2"/>
      <c r="V6" s="2"/>
      <c r="W6" s="2"/>
      <c r="X6" s="2"/>
      <c r="Y6" s="2"/>
      <c r="Z6" s="2"/>
      <c r="AA6" s="2"/>
    </row>
    <row r="7" spans="1:27" x14ac:dyDescent="0.25">
      <c r="A7" s="2"/>
      <c r="B7" s="9" t="s">
        <v>7</v>
      </c>
      <c r="C7" s="9"/>
      <c r="D7" s="9"/>
      <c r="E7" s="9"/>
      <c r="F7" s="9"/>
      <c r="G7" s="9"/>
      <c r="H7" s="9"/>
      <c r="I7" s="9"/>
      <c r="J7" s="9"/>
      <c r="K7" s="9"/>
      <c r="L7" s="9"/>
      <c r="M7" s="9"/>
      <c r="N7" s="2"/>
      <c r="O7" s="2"/>
      <c r="P7" s="2"/>
      <c r="Q7" s="2"/>
      <c r="R7" s="2"/>
      <c r="S7" s="2"/>
      <c r="T7" s="2"/>
      <c r="U7" s="2"/>
      <c r="V7" s="2"/>
      <c r="W7" s="2"/>
      <c r="X7" s="2"/>
      <c r="Y7" s="2"/>
      <c r="Z7" s="2"/>
      <c r="AA7" s="2"/>
    </row>
    <row r="8" spans="1:27" ht="15.75" thickBot="1" x14ac:dyDescent="0.3">
      <c r="A8" s="2"/>
      <c r="B8" s="9"/>
      <c r="C8" s="9" t="s">
        <v>8</v>
      </c>
      <c r="D8" s="9" t="s">
        <v>9</v>
      </c>
      <c r="E8" s="9"/>
      <c r="F8" s="9"/>
      <c r="G8" s="9"/>
      <c r="H8" s="9"/>
      <c r="I8" s="9"/>
      <c r="J8" s="9"/>
      <c r="K8" s="9"/>
      <c r="L8" s="9"/>
      <c r="M8" s="9"/>
      <c r="N8" s="2"/>
      <c r="O8" s="2"/>
      <c r="P8" s="2"/>
      <c r="Q8" s="2"/>
      <c r="R8" s="2"/>
      <c r="S8" s="2"/>
      <c r="T8" s="2"/>
      <c r="U8" s="2"/>
      <c r="V8" s="2"/>
      <c r="W8" s="2"/>
      <c r="X8" s="2"/>
      <c r="Y8" s="2"/>
      <c r="Z8" s="2"/>
      <c r="AA8" s="2"/>
    </row>
    <row r="9" spans="1:27" ht="15" customHeight="1" x14ac:dyDescent="0.25">
      <c r="A9" s="2"/>
      <c r="B9" s="283" t="s">
        <v>10</v>
      </c>
      <c r="C9" s="10" t="s">
        <v>11</v>
      </c>
      <c r="D9" s="285" t="s">
        <v>12</v>
      </c>
      <c r="E9" s="285"/>
      <c r="F9" s="285"/>
      <c r="G9" s="285"/>
      <c r="H9" s="285"/>
      <c r="I9" s="285"/>
      <c r="J9" s="285"/>
      <c r="K9" s="285"/>
      <c r="L9" s="285"/>
      <c r="M9" s="286"/>
      <c r="N9" s="2"/>
      <c r="O9" s="2"/>
      <c r="P9" s="2"/>
      <c r="Q9" s="2"/>
      <c r="R9" s="2"/>
      <c r="S9" s="2"/>
      <c r="T9" s="2"/>
      <c r="U9" s="2"/>
      <c r="V9" s="2"/>
      <c r="W9" s="2"/>
      <c r="X9" s="2"/>
      <c r="Y9" s="2"/>
      <c r="Z9" s="2"/>
      <c r="AA9" s="2"/>
    </row>
    <row r="10" spans="1:27" ht="15" customHeight="1" x14ac:dyDescent="0.25">
      <c r="A10" s="2"/>
      <c r="B10" s="284"/>
      <c r="C10" s="12" t="s">
        <v>13</v>
      </c>
      <c r="D10" s="287" t="s">
        <v>14</v>
      </c>
      <c r="E10" s="287"/>
      <c r="F10" s="287"/>
      <c r="G10" s="287"/>
      <c r="H10" s="287"/>
      <c r="I10" s="287"/>
      <c r="J10" s="287"/>
      <c r="K10" s="287"/>
      <c r="L10" s="287"/>
      <c r="M10" s="288"/>
      <c r="N10" s="2"/>
      <c r="O10" s="2"/>
      <c r="P10" s="2"/>
      <c r="Q10" s="2"/>
      <c r="R10" s="2"/>
      <c r="S10" s="2"/>
      <c r="T10" s="2"/>
      <c r="U10" s="2"/>
      <c r="V10" s="2"/>
      <c r="W10" s="2"/>
      <c r="X10" s="2"/>
      <c r="Y10" s="2"/>
      <c r="Z10" s="2"/>
      <c r="AA10" s="2"/>
    </row>
    <row r="11" spans="1:27" ht="15" customHeight="1" x14ac:dyDescent="0.25">
      <c r="A11" s="2"/>
      <c r="B11" s="284"/>
      <c r="C11" s="12" t="s">
        <v>15</v>
      </c>
      <c r="D11" s="287" t="s">
        <v>16</v>
      </c>
      <c r="E11" s="287"/>
      <c r="F11" s="287"/>
      <c r="G11" s="287"/>
      <c r="H11" s="287"/>
      <c r="I11" s="287"/>
      <c r="J11" s="287"/>
      <c r="K11" s="287"/>
      <c r="L11" s="287"/>
      <c r="M11" s="288"/>
      <c r="N11" s="2"/>
      <c r="O11" s="2"/>
      <c r="P11" s="2"/>
      <c r="Q11" s="2"/>
      <c r="R11" s="2"/>
      <c r="S11" s="2"/>
      <c r="T11" s="2"/>
      <c r="U11" s="2"/>
      <c r="V11" s="2"/>
      <c r="W11" s="2"/>
      <c r="X11" s="2"/>
      <c r="Y11" s="2"/>
      <c r="Z11" s="2"/>
      <c r="AA11" s="2"/>
    </row>
    <row r="12" spans="1:27" ht="15" customHeight="1" x14ac:dyDescent="0.25">
      <c r="A12" s="2"/>
      <c r="B12" s="284"/>
      <c r="C12" s="12" t="s">
        <v>17</v>
      </c>
      <c r="D12" s="287" t="s">
        <v>18</v>
      </c>
      <c r="E12" s="287"/>
      <c r="F12" s="287"/>
      <c r="G12" s="287"/>
      <c r="H12" s="287"/>
      <c r="I12" s="287"/>
      <c r="J12" s="287"/>
      <c r="K12" s="287"/>
      <c r="L12" s="287"/>
      <c r="M12" s="288"/>
      <c r="N12" s="2"/>
      <c r="O12" s="2"/>
      <c r="P12" s="2"/>
      <c r="Q12" s="2"/>
      <c r="R12" s="2"/>
      <c r="S12" s="2"/>
      <c r="T12" s="2"/>
      <c r="U12" s="2"/>
      <c r="V12" s="2"/>
      <c r="W12" s="2"/>
      <c r="X12" s="2"/>
      <c r="Y12" s="2"/>
      <c r="Z12" s="2"/>
      <c r="AA12" s="2"/>
    </row>
    <row r="13" spans="1:27" ht="15" customHeight="1" x14ac:dyDescent="0.25">
      <c r="A13" s="2"/>
      <c r="B13" s="270" t="s">
        <v>19</v>
      </c>
      <c r="C13" s="13" t="s">
        <v>244</v>
      </c>
      <c r="D13" s="272" t="s">
        <v>243</v>
      </c>
      <c r="E13" s="272"/>
      <c r="F13" s="272"/>
      <c r="G13" s="272"/>
      <c r="H13" s="272"/>
      <c r="I13" s="272"/>
      <c r="J13" s="272"/>
      <c r="K13" s="272"/>
      <c r="L13" s="272"/>
      <c r="M13" s="273"/>
      <c r="N13" s="2"/>
      <c r="O13" s="2"/>
      <c r="P13" s="2"/>
      <c r="Q13" s="2"/>
      <c r="R13" s="2"/>
      <c r="S13" s="2"/>
      <c r="T13" s="2"/>
      <c r="U13" s="2"/>
      <c r="V13" s="2"/>
      <c r="W13" s="2"/>
      <c r="X13" s="2"/>
      <c r="Y13" s="2"/>
      <c r="Z13" s="2"/>
      <c r="AA13" s="2"/>
    </row>
    <row r="14" spans="1:27" ht="15" customHeight="1" x14ac:dyDescent="0.25">
      <c r="A14" s="2"/>
      <c r="B14" s="270"/>
      <c r="C14" s="13" t="s">
        <v>20</v>
      </c>
      <c r="D14" s="272" t="s">
        <v>21</v>
      </c>
      <c r="E14" s="272"/>
      <c r="F14" s="272"/>
      <c r="G14" s="272"/>
      <c r="H14" s="272"/>
      <c r="I14" s="272"/>
      <c r="J14" s="272"/>
      <c r="K14" s="272"/>
      <c r="L14" s="272"/>
      <c r="M14" s="273"/>
      <c r="N14" s="2"/>
      <c r="O14" s="2"/>
      <c r="P14" s="2"/>
      <c r="Q14" s="2"/>
      <c r="R14" s="2"/>
      <c r="S14" s="2"/>
      <c r="T14" s="2"/>
      <c r="U14" s="2"/>
      <c r="V14" s="2"/>
      <c r="W14" s="2"/>
      <c r="X14" s="2"/>
      <c r="Y14" s="2"/>
      <c r="Z14" s="2"/>
      <c r="AA14" s="2"/>
    </row>
    <row r="15" spans="1:27" ht="15" customHeight="1" x14ac:dyDescent="0.25">
      <c r="A15" s="2"/>
      <c r="B15" s="270"/>
      <c r="C15" s="14" t="s">
        <v>22</v>
      </c>
      <c r="D15" s="272" t="s">
        <v>22</v>
      </c>
      <c r="E15" s="272"/>
      <c r="F15" s="272"/>
      <c r="G15" s="272"/>
      <c r="H15" s="272"/>
      <c r="I15" s="272"/>
      <c r="J15" s="272"/>
      <c r="K15" s="272"/>
      <c r="L15" s="272"/>
      <c r="M15" s="273"/>
      <c r="N15" s="2"/>
      <c r="O15" s="2"/>
      <c r="P15" s="2"/>
      <c r="Q15" s="2"/>
      <c r="R15" s="2"/>
      <c r="S15" s="2"/>
      <c r="T15" s="2"/>
      <c r="U15" s="2"/>
      <c r="V15" s="2"/>
      <c r="W15" s="2"/>
      <c r="X15" s="2"/>
      <c r="Y15" s="2"/>
      <c r="Z15" s="2"/>
      <c r="AA15" s="2"/>
    </row>
    <row r="16" spans="1:27" ht="15" customHeight="1" x14ac:dyDescent="0.25">
      <c r="A16" s="2"/>
      <c r="B16" s="270"/>
      <c r="C16" s="14" t="s">
        <v>385</v>
      </c>
      <c r="D16" s="272" t="s">
        <v>386</v>
      </c>
      <c r="E16" s="272"/>
      <c r="F16" s="272"/>
      <c r="G16" s="272"/>
      <c r="H16" s="272"/>
      <c r="I16" s="272"/>
      <c r="J16" s="272"/>
      <c r="K16" s="272"/>
      <c r="L16" s="272"/>
      <c r="M16" s="237"/>
      <c r="N16" s="2"/>
      <c r="O16" s="2"/>
      <c r="P16" s="2"/>
      <c r="Q16" s="2"/>
      <c r="R16" s="2"/>
      <c r="S16" s="2"/>
      <c r="T16" s="2"/>
      <c r="U16" s="2"/>
      <c r="V16" s="2"/>
      <c r="W16" s="2"/>
      <c r="X16" s="2"/>
      <c r="Y16" s="2"/>
      <c r="Z16" s="2"/>
      <c r="AA16" s="2"/>
    </row>
    <row r="17" spans="1:27" ht="15" customHeight="1" thickBot="1" x14ac:dyDescent="0.3">
      <c r="A17" s="2"/>
      <c r="B17" s="271"/>
      <c r="C17" s="15"/>
      <c r="D17" s="274"/>
      <c r="E17" s="274"/>
      <c r="F17" s="274"/>
      <c r="G17" s="274"/>
      <c r="H17" s="274"/>
      <c r="I17" s="274"/>
      <c r="J17" s="274"/>
      <c r="K17" s="274"/>
      <c r="L17" s="274"/>
      <c r="M17" s="275"/>
      <c r="N17" s="2"/>
      <c r="O17" s="2"/>
      <c r="P17" s="2"/>
      <c r="Q17" s="2"/>
      <c r="R17" s="2"/>
      <c r="S17" s="2"/>
      <c r="T17" s="2"/>
      <c r="U17" s="2"/>
      <c r="V17" s="2"/>
      <c r="W17" s="2"/>
      <c r="X17" s="2"/>
      <c r="Y17" s="2"/>
      <c r="Z17" s="2"/>
      <c r="AA17" s="2"/>
    </row>
    <row r="18" spans="1:27" x14ac:dyDescent="0.25">
      <c r="A18" s="2"/>
      <c r="B18" s="9"/>
      <c r="C18" s="9"/>
      <c r="D18" s="9"/>
      <c r="E18" s="9"/>
      <c r="F18" s="9"/>
      <c r="G18" s="9"/>
      <c r="H18" s="9"/>
      <c r="I18" s="9"/>
      <c r="J18" s="9"/>
      <c r="K18" s="9"/>
      <c r="L18" s="9"/>
      <c r="M18" s="9"/>
      <c r="N18" s="2"/>
      <c r="O18" s="2"/>
      <c r="P18" s="2"/>
      <c r="Q18" s="2"/>
      <c r="R18" s="2"/>
      <c r="S18" s="2"/>
      <c r="T18" s="2"/>
      <c r="U18" s="2"/>
      <c r="V18" s="2"/>
      <c r="W18" s="2"/>
      <c r="X18" s="2"/>
      <c r="Y18" s="2"/>
      <c r="Z18" s="2"/>
      <c r="AA18" s="2"/>
    </row>
    <row r="19" spans="1:27" x14ac:dyDescent="0.25">
      <c r="A19" s="2"/>
      <c r="B19" s="9" t="s">
        <v>23</v>
      </c>
      <c r="C19" s="9"/>
      <c r="D19" s="9"/>
      <c r="E19" s="9"/>
      <c r="F19" s="9"/>
      <c r="G19" s="9"/>
      <c r="H19" s="9"/>
      <c r="I19" s="9"/>
      <c r="J19" s="9"/>
      <c r="K19" s="9"/>
      <c r="L19" s="9"/>
      <c r="M19" s="9"/>
      <c r="N19" s="2"/>
      <c r="O19" s="2"/>
      <c r="P19" s="2"/>
      <c r="Q19" s="2"/>
      <c r="R19" s="2"/>
      <c r="S19" s="2"/>
      <c r="T19" s="2"/>
      <c r="U19" s="2"/>
      <c r="V19" s="2"/>
      <c r="W19" s="2"/>
      <c r="X19" s="2"/>
      <c r="Y19" s="2"/>
      <c r="Z19" s="2"/>
      <c r="AA19" s="2"/>
    </row>
    <row r="20" spans="1:27" x14ac:dyDescent="0.25">
      <c r="A20" s="2"/>
      <c r="B20" s="9"/>
      <c r="C20" s="16">
        <v>41332</v>
      </c>
      <c r="D20" s="9"/>
      <c r="E20" s="9"/>
      <c r="F20" s="9"/>
      <c r="G20" s="9"/>
      <c r="H20" s="9"/>
      <c r="I20" s="9"/>
      <c r="J20" s="9"/>
      <c r="K20" s="9"/>
      <c r="L20" s="9"/>
      <c r="M20" s="9"/>
      <c r="N20" s="2"/>
      <c r="O20" s="2"/>
      <c r="P20" s="2"/>
      <c r="Q20" s="2"/>
      <c r="R20" s="2"/>
      <c r="S20" s="2"/>
      <c r="T20" s="2"/>
      <c r="U20" s="2"/>
      <c r="V20" s="2"/>
      <c r="W20" s="2"/>
      <c r="X20" s="2"/>
      <c r="Y20" s="2"/>
      <c r="Z20" s="2"/>
      <c r="AA20" s="2"/>
    </row>
    <row r="21" spans="1:27" x14ac:dyDescent="0.25">
      <c r="A21" s="2"/>
      <c r="B21" s="9" t="s">
        <v>24</v>
      </c>
      <c r="C21" s="9"/>
      <c r="D21" s="9"/>
      <c r="E21" s="9"/>
      <c r="F21" s="9"/>
      <c r="G21" s="9"/>
      <c r="H21" s="9"/>
      <c r="I21" s="9"/>
      <c r="J21" s="9"/>
      <c r="K21" s="9"/>
      <c r="L21" s="9"/>
      <c r="M21" s="9"/>
      <c r="N21" s="2"/>
      <c r="O21" s="2"/>
      <c r="P21" s="2"/>
      <c r="Q21" s="2"/>
      <c r="R21" s="2"/>
      <c r="S21" s="2"/>
      <c r="T21" s="2"/>
      <c r="U21" s="2"/>
      <c r="V21" s="2"/>
      <c r="W21" s="2"/>
      <c r="X21" s="2"/>
      <c r="Y21" s="2"/>
      <c r="Z21" s="2"/>
      <c r="AA21" s="2"/>
    </row>
    <row r="22" spans="1:27" x14ac:dyDescent="0.25">
      <c r="A22" s="2"/>
      <c r="B22" s="9"/>
      <c r="C22" s="17" t="s">
        <v>25</v>
      </c>
      <c r="D22" s="9"/>
      <c r="E22" s="9"/>
      <c r="F22" s="9"/>
      <c r="G22" s="9"/>
      <c r="H22" s="9"/>
      <c r="I22" s="9"/>
      <c r="J22" s="9"/>
      <c r="K22" s="9"/>
      <c r="L22" s="9"/>
      <c r="M22" s="9"/>
      <c r="N22" s="2"/>
      <c r="O22" s="2"/>
      <c r="P22" s="2"/>
      <c r="Q22" s="2"/>
      <c r="R22" s="2"/>
      <c r="S22" s="2"/>
      <c r="T22" s="2"/>
      <c r="U22" s="2"/>
      <c r="V22" s="2"/>
      <c r="W22" s="2"/>
      <c r="X22" s="2"/>
      <c r="Y22" s="2"/>
      <c r="Z22" s="2"/>
      <c r="AA22" s="2"/>
    </row>
    <row r="23" spans="1:27" x14ac:dyDescent="0.25">
      <c r="A23" s="2"/>
      <c r="B23" s="9" t="s">
        <v>26</v>
      </c>
      <c r="C23" s="17"/>
      <c r="D23" s="9"/>
      <c r="E23" s="9"/>
      <c r="F23" s="9"/>
      <c r="G23" s="9"/>
      <c r="H23" s="9"/>
      <c r="I23" s="9"/>
      <c r="J23" s="9"/>
      <c r="K23" s="9"/>
      <c r="L23" s="9"/>
      <c r="M23" s="9"/>
      <c r="N23" s="2"/>
      <c r="O23" s="2"/>
      <c r="P23" s="2"/>
      <c r="Q23" s="2"/>
      <c r="R23" s="2"/>
      <c r="S23" s="2"/>
      <c r="T23" s="2"/>
      <c r="U23" s="2"/>
      <c r="V23" s="2"/>
      <c r="W23" s="2"/>
      <c r="X23" s="2"/>
      <c r="Y23" s="2"/>
      <c r="Z23" s="2"/>
      <c r="AA23" s="2"/>
    </row>
    <row r="24" spans="1:27" x14ac:dyDescent="0.25">
      <c r="A24" s="2"/>
      <c r="B24" s="9"/>
      <c r="C24" s="17" t="s">
        <v>27</v>
      </c>
      <c r="D24" s="9"/>
      <c r="E24" s="9"/>
      <c r="F24" s="9"/>
      <c r="G24" s="9"/>
      <c r="H24" s="9"/>
      <c r="I24" s="9"/>
      <c r="J24" s="9"/>
      <c r="K24" s="9"/>
      <c r="L24" s="9"/>
      <c r="M24" s="9"/>
      <c r="N24" s="2"/>
      <c r="O24" s="2"/>
      <c r="P24" s="2"/>
      <c r="Q24" s="2"/>
      <c r="R24" s="2"/>
      <c r="S24" s="2"/>
      <c r="T24" s="2"/>
      <c r="U24" s="2"/>
      <c r="V24" s="2"/>
      <c r="W24" s="2"/>
      <c r="X24" s="2"/>
      <c r="Y24" s="2"/>
      <c r="Z24" s="2"/>
      <c r="AA24" s="2"/>
    </row>
    <row r="25" spans="1:27" x14ac:dyDescent="0.25">
      <c r="A25" s="2"/>
      <c r="B25" s="9" t="s">
        <v>28</v>
      </c>
      <c r="C25" s="9"/>
      <c r="D25" s="9"/>
      <c r="E25" s="9"/>
      <c r="F25" s="9"/>
      <c r="G25" s="9"/>
      <c r="H25" s="9"/>
      <c r="I25" s="9"/>
      <c r="J25" s="9"/>
      <c r="K25" s="9"/>
      <c r="L25" s="9"/>
      <c r="M25" s="9"/>
      <c r="N25" s="2"/>
      <c r="O25" s="2"/>
      <c r="P25" s="2"/>
      <c r="Q25" s="2"/>
      <c r="R25" s="2"/>
      <c r="S25" s="2"/>
      <c r="T25" s="2"/>
      <c r="U25" s="2"/>
      <c r="V25" s="2"/>
      <c r="W25" s="2"/>
      <c r="X25" s="2"/>
      <c r="Y25" s="2"/>
      <c r="Z25" s="2"/>
      <c r="AA25" s="2"/>
    </row>
    <row r="26" spans="1:27" ht="38.25" customHeight="1" x14ac:dyDescent="0.25">
      <c r="A26" s="2"/>
      <c r="B26" s="9"/>
      <c r="C26" s="268" t="str">
        <f>"This document should be cited as: NETL (2013). NETL Life Cycle Inventory Data – Unit Process: "&amp;D3&amp;". U.S. Department of Energy, National Energy Technology Laboratory. Last Updated: February 2013 (version 01). www.netl.doe.gov/LCA (http://www.netl.doe.gov/LCA)"</f>
        <v>This document should be cited as: NETL (2013). NETL Life Cycle Inventory Data – Unit Process: Site preparation, forest, INW. U.S. Department of Energy, National Energy Technology Laboratory. Last Updated: February 2013 (version 01). www.netl.doe.gov/LCA (http://www.netl.doe.gov/LCA)</v>
      </c>
      <c r="D26" s="268"/>
      <c r="E26" s="268"/>
      <c r="F26" s="268"/>
      <c r="G26" s="268"/>
      <c r="H26" s="268"/>
      <c r="I26" s="268"/>
      <c r="J26" s="268"/>
      <c r="K26" s="268"/>
      <c r="L26" s="268"/>
      <c r="M26" s="268"/>
      <c r="N26" s="2"/>
      <c r="O26" s="2"/>
      <c r="P26" s="2"/>
      <c r="Q26" s="2"/>
      <c r="R26" s="2"/>
      <c r="S26" s="2"/>
      <c r="T26" s="2"/>
      <c r="U26" s="2"/>
      <c r="V26" s="2"/>
      <c r="W26" s="2"/>
      <c r="X26" s="2"/>
      <c r="Y26" s="2"/>
      <c r="Z26" s="2"/>
      <c r="AA26" s="2"/>
    </row>
    <row r="27" spans="1:27" x14ac:dyDescent="0.25">
      <c r="A27" s="2"/>
      <c r="B27" s="9" t="s">
        <v>29</v>
      </c>
      <c r="C27" s="9"/>
      <c r="D27" s="9"/>
      <c r="E27" s="9"/>
      <c r="F27" s="9"/>
      <c r="G27" s="17"/>
      <c r="H27" s="17"/>
      <c r="I27" s="17"/>
      <c r="J27" s="17"/>
      <c r="K27" s="17"/>
      <c r="L27" s="17"/>
      <c r="M27" s="17"/>
      <c r="N27" s="2"/>
      <c r="O27" s="2"/>
      <c r="P27" s="2"/>
      <c r="Q27" s="2"/>
      <c r="R27" s="2"/>
      <c r="S27" s="2"/>
      <c r="T27" s="2"/>
      <c r="U27" s="2"/>
      <c r="V27" s="2"/>
      <c r="W27" s="2"/>
      <c r="X27" s="2"/>
      <c r="Y27" s="2"/>
      <c r="Z27" s="2"/>
      <c r="AA27" s="2"/>
    </row>
    <row r="28" spans="1:27" x14ac:dyDescent="0.25">
      <c r="A28" s="2"/>
      <c r="B28" s="17"/>
      <c r="C28" s="17" t="s">
        <v>30</v>
      </c>
      <c r="D28" s="17"/>
      <c r="E28" s="18" t="s">
        <v>31</v>
      </c>
      <c r="F28" s="19"/>
      <c r="G28" s="17" t="s">
        <v>32</v>
      </c>
      <c r="H28" s="17"/>
      <c r="I28" s="17"/>
      <c r="J28" s="17"/>
      <c r="K28" s="17"/>
      <c r="L28" s="17"/>
      <c r="M28" s="17"/>
      <c r="N28" s="2"/>
      <c r="O28" s="2"/>
      <c r="P28" s="17"/>
      <c r="Q28" s="2"/>
      <c r="R28" s="2"/>
      <c r="S28" s="2"/>
      <c r="T28" s="2"/>
      <c r="U28" s="2"/>
      <c r="V28" s="2"/>
      <c r="W28" s="2"/>
      <c r="X28" s="2"/>
      <c r="Y28" s="2"/>
      <c r="Z28" s="2"/>
      <c r="AA28" s="2"/>
    </row>
    <row r="29" spans="1:27" x14ac:dyDescent="0.25">
      <c r="A29" s="2"/>
      <c r="B29" s="17"/>
      <c r="C29" s="17" t="s">
        <v>33</v>
      </c>
      <c r="D29" s="17"/>
      <c r="E29" s="17"/>
      <c r="F29" s="17"/>
      <c r="G29" s="17"/>
      <c r="H29" s="17"/>
      <c r="I29" s="17"/>
      <c r="J29" s="17"/>
      <c r="K29" s="17"/>
      <c r="L29" s="17"/>
      <c r="M29" s="17"/>
      <c r="N29" s="2"/>
      <c r="O29" s="2"/>
      <c r="P29" s="17"/>
      <c r="Q29" s="2"/>
      <c r="R29" s="2"/>
      <c r="S29" s="2"/>
      <c r="T29" s="2"/>
      <c r="U29" s="2"/>
      <c r="V29" s="2"/>
      <c r="W29" s="2"/>
      <c r="X29" s="2"/>
      <c r="Y29" s="2"/>
      <c r="Z29" s="2"/>
      <c r="AA29" s="2"/>
    </row>
    <row r="30" spans="1:27" x14ac:dyDescent="0.25">
      <c r="A30" s="2"/>
      <c r="B30" s="17"/>
      <c r="C30" s="17" t="s">
        <v>34</v>
      </c>
      <c r="D30" s="17"/>
      <c r="E30" s="17"/>
      <c r="F30" s="17"/>
      <c r="G30" s="17"/>
      <c r="H30" s="17"/>
      <c r="I30" s="17"/>
      <c r="J30" s="17"/>
      <c r="K30" s="17"/>
      <c r="L30" s="17"/>
      <c r="M30" s="17"/>
      <c r="N30" s="17"/>
      <c r="O30" s="17"/>
      <c r="P30" s="17"/>
      <c r="Q30" s="2"/>
      <c r="R30" s="2"/>
      <c r="S30" s="2"/>
      <c r="T30" s="2"/>
      <c r="U30" s="2"/>
      <c r="V30" s="2"/>
      <c r="W30" s="2"/>
      <c r="X30" s="2"/>
      <c r="Y30" s="2"/>
      <c r="Z30" s="2"/>
      <c r="AA30" s="2"/>
    </row>
    <row r="31" spans="1:27" x14ac:dyDescent="0.25">
      <c r="A31" s="2"/>
      <c r="B31" s="17"/>
      <c r="C31" s="269" t="s">
        <v>35</v>
      </c>
      <c r="D31" s="269"/>
      <c r="E31" s="269"/>
      <c r="F31" s="269"/>
      <c r="G31" s="269"/>
      <c r="H31" s="269"/>
      <c r="I31" s="269"/>
      <c r="J31" s="269"/>
      <c r="K31" s="269"/>
      <c r="L31" s="269"/>
      <c r="M31" s="269"/>
      <c r="N31" s="17"/>
      <c r="O31" s="17"/>
      <c r="P31" s="17"/>
      <c r="Q31" s="2"/>
      <c r="R31" s="2"/>
      <c r="S31" s="2"/>
      <c r="T31" s="2"/>
      <c r="U31" s="2"/>
      <c r="V31" s="2"/>
      <c r="W31" s="2"/>
      <c r="X31" s="2"/>
      <c r="Y31" s="2"/>
      <c r="Z31" s="2"/>
      <c r="AA31" s="2"/>
    </row>
    <row r="32" spans="1:27" x14ac:dyDescent="0.25">
      <c r="A32" s="2"/>
      <c r="B32" s="17"/>
      <c r="C32" s="17"/>
      <c r="D32" s="17"/>
      <c r="E32" s="17"/>
      <c r="F32" s="17"/>
      <c r="G32" s="17"/>
      <c r="H32" s="17"/>
      <c r="I32" s="17"/>
      <c r="J32" s="17"/>
      <c r="K32" s="17"/>
      <c r="L32" s="17"/>
      <c r="M32" s="17"/>
      <c r="N32" s="17"/>
      <c r="O32" s="17"/>
      <c r="P32" s="2"/>
      <c r="Q32" s="2"/>
      <c r="R32" s="2"/>
      <c r="S32" s="2"/>
      <c r="T32" s="2"/>
      <c r="U32" s="2"/>
      <c r="V32" s="2"/>
      <c r="W32" s="2"/>
      <c r="X32" s="2"/>
      <c r="Y32" s="2"/>
      <c r="Z32" s="2"/>
      <c r="AA32" s="2"/>
    </row>
    <row r="33" spans="1:27" x14ac:dyDescent="0.25">
      <c r="A33" s="2"/>
      <c r="B33" s="9" t="s">
        <v>36</v>
      </c>
      <c r="C33" s="17"/>
      <c r="D33" s="17"/>
      <c r="E33" s="17"/>
      <c r="F33" s="17"/>
      <c r="G33" s="17"/>
      <c r="H33" s="17"/>
      <c r="I33" s="17"/>
      <c r="J33" s="17"/>
      <c r="K33" s="17"/>
      <c r="L33" s="17"/>
      <c r="M33" s="17"/>
      <c r="N33" s="17"/>
      <c r="O33" s="17"/>
      <c r="P33" s="2"/>
      <c r="Q33" s="2"/>
      <c r="R33" s="2"/>
      <c r="S33" s="2"/>
      <c r="T33" s="2"/>
      <c r="U33" s="2"/>
      <c r="V33" s="2"/>
      <c r="W33" s="2"/>
      <c r="X33" s="2"/>
      <c r="Y33" s="2"/>
      <c r="Z33" s="2"/>
      <c r="AA33" s="2"/>
    </row>
    <row r="34" spans="1:27" x14ac:dyDescent="0.25">
      <c r="A34" s="2"/>
      <c r="B34" s="17"/>
      <c r="C34" s="17"/>
      <c r="D34" s="17"/>
      <c r="E34" s="17"/>
      <c r="F34" s="17"/>
      <c r="G34" s="17"/>
      <c r="H34" s="17"/>
      <c r="I34" s="17"/>
      <c r="J34" s="17"/>
      <c r="K34" s="17"/>
      <c r="L34" s="17"/>
      <c r="M34" s="17"/>
      <c r="N34" s="17"/>
      <c r="O34" s="17"/>
      <c r="P34" s="2"/>
      <c r="Q34" s="2"/>
      <c r="R34" s="2"/>
      <c r="S34" s="2"/>
      <c r="T34" s="2"/>
      <c r="U34" s="2"/>
      <c r="V34" s="2"/>
      <c r="W34" s="2"/>
      <c r="X34" s="2"/>
      <c r="Y34" s="2"/>
      <c r="Z34" s="2"/>
      <c r="AA34" s="2"/>
    </row>
    <row r="35" spans="1:27" x14ac:dyDescent="0.25">
      <c r="A35" s="2"/>
      <c r="B35" s="17"/>
      <c r="C35" s="17"/>
      <c r="D35" s="17"/>
      <c r="E35" s="17"/>
      <c r="F35" s="17"/>
      <c r="G35" s="17"/>
      <c r="H35" s="17"/>
      <c r="I35" s="17"/>
      <c r="J35" s="17"/>
      <c r="K35" s="17"/>
      <c r="L35" s="17"/>
      <c r="M35" s="17"/>
      <c r="N35" s="17"/>
      <c r="O35" s="17"/>
      <c r="P35" s="2"/>
      <c r="Q35" s="2"/>
      <c r="R35" s="2"/>
      <c r="S35" s="2"/>
      <c r="T35" s="2"/>
      <c r="U35" s="2"/>
      <c r="V35" s="2"/>
      <c r="W35" s="2"/>
      <c r="X35" s="2"/>
      <c r="Y35" s="2"/>
      <c r="Z35" s="2"/>
      <c r="AA35" s="2"/>
    </row>
    <row r="36" spans="1:27" x14ac:dyDescent="0.25">
      <c r="A36" s="2"/>
      <c r="B36" s="17"/>
      <c r="C36" s="17"/>
      <c r="D36" s="17"/>
      <c r="E36" s="17"/>
      <c r="F36" s="17"/>
      <c r="G36" s="17"/>
      <c r="H36" s="17"/>
      <c r="I36" s="17"/>
      <c r="J36" s="17"/>
      <c r="K36" s="17"/>
      <c r="L36" s="17"/>
      <c r="M36" s="17"/>
      <c r="N36" s="17"/>
      <c r="O36" s="17"/>
      <c r="P36" s="2"/>
      <c r="Q36" s="2"/>
      <c r="R36" s="2"/>
      <c r="S36" s="2"/>
      <c r="T36" s="2"/>
      <c r="U36" s="2"/>
      <c r="V36" s="2"/>
      <c r="W36" s="2"/>
      <c r="X36" s="2"/>
      <c r="Y36" s="2"/>
      <c r="Z36" s="2"/>
      <c r="AA36" s="2"/>
    </row>
    <row r="37" spans="1:27" x14ac:dyDescent="0.25">
      <c r="A37" s="2"/>
      <c r="B37" s="17"/>
      <c r="C37" s="17"/>
      <c r="D37" s="17"/>
      <c r="E37" s="17"/>
      <c r="F37" s="17"/>
      <c r="G37" s="17"/>
      <c r="H37" s="17"/>
      <c r="I37" s="17"/>
      <c r="J37" s="17"/>
      <c r="K37" s="17"/>
      <c r="L37" s="17"/>
      <c r="M37" s="17"/>
      <c r="N37" s="17"/>
      <c r="O37" s="17"/>
      <c r="P37" s="2"/>
      <c r="Q37" s="2"/>
      <c r="R37" s="2"/>
      <c r="S37" s="2"/>
      <c r="T37" s="2"/>
      <c r="U37" s="2"/>
      <c r="V37" s="2"/>
      <c r="W37" s="2"/>
      <c r="X37" s="2"/>
      <c r="Y37" s="2"/>
      <c r="Z37" s="2"/>
      <c r="AA37" s="2"/>
    </row>
    <row r="38" spans="1:27" x14ac:dyDescent="0.25">
      <c r="A38" s="2"/>
      <c r="B38" s="17"/>
      <c r="C38" s="17"/>
      <c r="D38" s="17"/>
      <c r="E38" s="17"/>
      <c r="F38" s="17"/>
      <c r="G38" s="17"/>
      <c r="H38" s="17"/>
      <c r="I38" s="17"/>
      <c r="J38" s="17"/>
      <c r="K38" s="17"/>
      <c r="L38" s="17"/>
      <c r="M38" s="17"/>
      <c r="N38" s="17"/>
      <c r="O38" s="17"/>
      <c r="P38" s="2"/>
      <c r="Q38" s="2"/>
      <c r="R38" s="2"/>
      <c r="S38" s="2"/>
      <c r="T38" s="2"/>
      <c r="U38" s="2"/>
      <c r="V38" s="2"/>
      <c r="W38" s="2"/>
      <c r="X38" s="2"/>
      <c r="Y38" s="2"/>
      <c r="Z38" s="2"/>
      <c r="AA38" s="2"/>
    </row>
    <row r="39" spans="1:27" x14ac:dyDescent="0.25">
      <c r="A39" s="2"/>
      <c r="B39" s="17"/>
      <c r="C39" s="17"/>
      <c r="D39" s="17"/>
      <c r="E39" s="17"/>
      <c r="F39" s="17"/>
      <c r="G39" s="17"/>
      <c r="H39" s="17"/>
      <c r="I39" s="17"/>
      <c r="J39" s="17"/>
      <c r="K39" s="17"/>
      <c r="L39" s="17"/>
      <c r="M39" s="17"/>
      <c r="N39" s="17"/>
      <c r="O39" s="17"/>
      <c r="P39" s="2"/>
      <c r="Q39" s="2"/>
      <c r="R39" s="2"/>
      <c r="S39" s="2"/>
      <c r="T39" s="2"/>
      <c r="U39" s="2"/>
      <c r="V39" s="2"/>
      <c r="W39" s="2"/>
      <c r="X39" s="2"/>
      <c r="Y39" s="2"/>
      <c r="Z39" s="2"/>
      <c r="AA39" s="2"/>
    </row>
    <row r="40" spans="1:27" x14ac:dyDescent="0.25">
      <c r="A40" s="2"/>
      <c r="B40" s="17"/>
      <c r="C40" s="17"/>
      <c r="D40" s="17"/>
      <c r="E40" s="17"/>
      <c r="F40" s="17"/>
      <c r="G40" s="17"/>
      <c r="H40" s="17"/>
      <c r="I40" s="17"/>
      <c r="J40" s="17"/>
      <c r="K40" s="17"/>
      <c r="L40" s="17"/>
      <c r="M40" s="17"/>
      <c r="N40" s="17"/>
      <c r="O40" s="17"/>
      <c r="P40" s="2"/>
      <c r="Q40" s="2"/>
      <c r="R40" s="2"/>
      <c r="S40" s="2"/>
      <c r="T40" s="2"/>
      <c r="U40" s="2"/>
      <c r="V40" s="2"/>
      <c r="W40" s="2"/>
      <c r="X40" s="2"/>
      <c r="Y40" s="2"/>
      <c r="Z40" s="2"/>
      <c r="AA40" s="2"/>
    </row>
    <row r="41" spans="1:27" x14ac:dyDescent="0.25">
      <c r="A41" s="2"/>
      <c r="B41" s="17"/>
      <c r="C41" s="17"/>
      <c r="D41" s="17"/>
      <c r="E41" s="17"/>
      <c r="F41" s="17"/>
      <c r="G41" s="17"/>
      <c r="H41" s="17"/>
      <c r="I41" s="17"/>
      <c r="J41" s="17"/>
      <c r="K41" s="17"/>
      <c r="L41" s="17"/>
      <c r="M41" s="17"/>
      <c r="N41" s="17"/>
      <c r="O41" s="17"/>
      <c r="P41" s="2"/>
      <c r="Q41" s="2"/>
      <c r="R41" s="2"/>
      <c r="S41" s="2"/>
      <c r="T41" s="2"/>
      <c r="U41" s="2"/>
      <c r="V41" s="2"/>
      <c r="W41" s="2"/>
      <c r="X41" s="2"/>
      <c r="Y41" s="2"/>
      <c r="Z41" s="2"/>
      <c r="AA41" s="2"/>
    </row>
    <row r="42" spans="1:27" x14ac:dyDescent="0.25">
      <c r="A42" s="2"/>
      <c r="B42" s="17"/>
      <c r="C42" s="17"/>
      <c r="D42" s="17"/>
      <c r="E42" s="17"/>
      <c r="F42" s="17"/>
      <c r="G42" s="17"/>
      <c r="H42" s="17"/>
      <c r="I42" s="17"/>
      <c r="J42" s="17"/>
      <c r="K42" s="17"/>
      <c r="L42" s="17"/>
      <c r="M42" s="17"/>
      <c r="N42" s="17"/>
      <c r="O42" s="17"/>
      <c r="P42" s="2"/>
      <c r="Q42" s="2"/>
      <c r="R42" s="2"/>
      <c r="S42" s="2"/>
      <c r="T42" s="2"/>
      <c r="U42" s="2"/>
      <c r="V42" s="2"/>
      <c r="W42" s="2"/>
      <c r="X42" s="2"/>
      <c r="Y42" s="2"/>
      <c r="Z42" s="2"/>
      <c r="AA42" s="2"/>
    </row>
    <row r="43" spans="1:27" x14ac:dyDescent="0.25">
      <c r="A43" s="2"/>
      <c r="B43" s="17"/>
      <c r="C43" s="17"/>
      <c r="D43" s="17"/>
      <c r="E43" s="17"/>
      <c r="F43" s="17"/>
      <c r="G43" s="17"/>
      <c r="H43" s="17"/>
      <c r="I43" s="17"/>
      <c r="J43" s="17"/>
      <c r="K43" s="17"/>
      <c r="L43" s="17"/>
      <c r="M43" s="17"/>
      <c r="N43" s="17"/>
      <c r="O43" s="17"/>
      <c r="P43" s="2"/>
      <c r="Q43" s="2"/>
      <c r="R43" s="2"/>
      <c r="S43" s="2"/>
      <c r="T43" s="2"/>
      <c r="U43" s="2"/>
      <c r="V43" s="2"/>
      <c r="W43" s="2"/>
      <c r="X43" s="2"/>
      <c r="Y43" s="2"/>
      <c r="Z43" s="2"/>
      <c r="AA43" s="2"/>
    </row>
    <row r="44" spans="1:27" x14ac:dyDescent="0.25">
      <c r="A44" s="2"/>
      <c r="B44" s="17"/>
      <c r="C44" s="17"/>
      <c r="D44" s="17"/>
      <c r="E44" s="17"/>
      <c r="F44" s="17"/>
      <c r="G44" s="17"/>
      <c r="H44" s="17"/>
      <c r="I44" s="17"/>
      <c r="J44" s="17"/>
      <c r="K44" s="17"/>
      <c r="L44" s="17"/>
      <c r="M44" s="17"/>
      <c r="N44" s="17"/>
      <c r="O44" s="17"/>
      <c r="P44" s="2"/>
      <c r="Q44" s="2"/>
      <c r="R44" s="2"/>
      <c r="S44" s="2"/>
      <c r="T44" s="2"/>
      <c r="U44" s="2"/>
      <c r="V44" s="2"/>
      <c r="W44" s="2"/>
      <c r="X44" s="2"/>
      <c r="Y44" s="2"/>
      <c r="Z44" s="2"/>
      <c r="AA44" s="2"/>
    </row>
    <row r="45" spans="1:27" x14ac:dyDescent="0.25">
      <c r="A45" s="2"/>
      <c r="B45" s="17"/>
      <c r="C45" s="17"/>
      <c r="D45" s="17"/>
      <c r="E45" s="17"/>
      <c r="F45" s="17"/>
      <c r="G45" s="17"/>
      <c r="H45" s="17"/>
      <c r="I45" s="17"/>
      <c r="J45" s="17"/>
      <c r="K45" s="17"/>
      <c r="L45" s="17"/>
      <c r="M45" s="17"/>
      <c r="N45" s="17"/>
      <c r="O45" s="17"/>
      <c r="P45" s="2"/>
      <c r="Q45" s="2"/>
      <c r="R45" s="2"/>
      <c r="S45" s="2"/>
      <c r="T45" s="2"/>
      <c r="U45" s="2"/>
      <c r="V45" s="2"/>
      <c r="W45" s="2"/>
      <c r="X45" s="2"/>
      <c r="Y45" s="2"/>
      <c r="Z45" s="2"/>
      <c r="AA45" s="2"/>
    </row>
    <row r="46" spans="1:27" x14ac:dyDescent="0.25">
      <c r="A46" s="2"/>
      <c r="B46" s="17"/>
      <c r="C46" s="17"/>
      <c r="D46" s="17"/>
      <c r="E46" s="17"/>
      <c r="F46" s="17"/>
      <c r="G46" s="17"/>
      <c r="H46" s="17"/>
      <c r="I46" s="17"/>
      <c r="J46" s="17"/>
      <c r="K46" s="17"/>
      <c r="L46" s="17"/>
      <c r="M46" s="17"/>
      <c r="N46" s="17"/>
      <c r="O46" s="17"/>
      <c r="P46" s="2"/>
      <c r="Q46" s="2"/>
      <c r="R46" s="2"/>
      <c r="S46" s="2"/>
      <c r="T46" s="2"/>
      <c r="U46" s="2"/>
      <c r="V46" s="2"/>
      <c r="W46" s="2"/>
      <c r="X46" s="2"/>
      <c r="Y46" s="2"/>
      <c r="Z46" s="2"/>
      <c r="AA46" s="2"/>
    </row>
    <row r="47" spans="1:27" x14ac:dyDescent="0.25">
      <c r="A47" s="2"/>
      <c r="B47" s="17"/>
      <c r="C47" s="17"/>
      <c r="D47" s="17"/>
      <c r="E47" s="17"/>
      <c r="F47" s="17"/>
      <c r="G47" s="17"/>
      <c r="H47" s="17"/>
      <c r="I47" s="17"/>
      <c r="J47" s="17"/>
      <c r="K47" s="17"/>
      <c r="L47" s="17"/>
      <c r="M47" s="17"/>
      <c r="N47" s="17"/>
      <c r="O47" s="17"/>
      <c r="P47" s="2"/>
      <c r="Q47" s="2"/>
      <c r="R47" s="2"/>
      <c r="S47" s="2"/>
      <c r="T47" s="2"/>
      <c r="U47" s="2"/>
      <c r="V47" s="2"/>
      <c r="W47" s="2"/>
      <c r="X47" s="2"/>
      <c r="Y47" s="2"/>
      <c r="Z47" s="2"/>
      <c r="AA47" s="2"/>
    </row>
    <row r="48" spans="1:27" x14ac:dyDescent="0.25">
      <c r="A48" s="2"/>
      <c r="B48" s="17"/>
      <c r="C48" s="17"/>
      <c r="D48" s="17"/>
      <c r="E48" s="17"/>
      <c r="F48" s="17"/>
      <c r="G48" s="17"/>
      <c r="H48" s="17"/>
      <c r="I48" s="17"/>
      <c r="J48" s="17"/>
      <c r="K48" s="17"/>
      <c r="L48" s="17"/>
      <c r="M48" s="17"/>
      <c r="N48" s="17"/>
      <c r="O48" s="17"/>
      <c r="P48" s="2"/>
      <c r="Q48" s="2"/>
      <c r="R48" s="2"/>
      <c r="S48" s="2"/>
      <c r="T48" s="2"/>
      <c r="U48" s="2"/>
      <c r="V48" s="2"/>
      <c r="W48" s="2"/>
      <c r="X48" s="2"/>
      <c r="Y48" s="2"/>
      <c r="Z48" s="2"/>
      <c r="AA48" s="2"/>
    </row>
    <row r="49" spans="1:27" x14ac:dyDescent="0.25">
      <c r="A49" s="2"/>
      <c r="B49" s="9" t="s">
        <v>37</v>
      </c>
      <c r="C49" s="17"/>
      <c r="D49" s="17"/>
      <c r="E49" s="17"/>
      <c r="F49" s="17"/>
      <c r="G49" s="17"/>
      <c r="H49" s="17"/>
      <c r="I49" s="17"/>
      <c r="J49" s="17"/>
      <c r="K49" s="17"/>
      <c r="L49" s="17"/>
      <c r="M49" s="17"/>
      <c r="N49" s="17"/>
      <c r="O49" s="17"/>
      <c r="P49" s="2"/>
      <c r="Q49" s="2"/>
      <c r="R49" s="2"/>
      <c r="S49" s="2"/>
      <c r="T49" s="2"/>
      <c r="U49" s="2"/>
      <c r="V49" s="2"/>
      <c r="W49" s="2"/>
      <c r="X49" s="2"/>
      <c r="Y49" s="2"/>
      <c r="Z49" s="2"/>
      <c r="AA49" s="2"/>
    </row>
    <row r="50" spans="1:27" x14ac:dyDescent="0.25">
      <c r="A50" s="2"/>
      <c r="B50" s="17"/>
      <c r="C50" s="20" t="s">
        <v>38</v>
      </c>
      <c r="D50" s="17"/>
      <c r="E50" s="17"/>
      <c r="F50" s="17"/>
      <c r="G50" s="17"/>
      <c r="H50" s="17"/>
      <c r="I50" s="17"/>
      <c r="J50" s="17"/>
      <c r="K50" s="17"/>
      <c r="L50" s="17"/>
      <c r="M50" s="17"/>
      <c r="N50" s="17"/>
      <c r="O50" s="17"/>
      <c r="P50" s="2"/>
      <c r="Q50" s="2"/>
      <c r="R50" s="2"/>
      <c r="S50" s="2"/>
      <c r="T50" s="2"/>
      <c r="U50" s="2"/>
      <c r="V50" s="2"/>
      <c r="W50" s="2"/>
      <c r="X50" s="2"/>
      <c r="Y50" s="2"/>
      <c r="Z50" s="2"/>
      <c r="AA50" s="2"/>
    </row>
    <row r="51" spans="1:27" x14ac:dyDescent="0.25">
      <c r="A51" s="2"/>
      <c r="B51" s="17"/>
      <c r="C51" s="17"/>
      <c r="D51" s="17"/>
      <c r="E51" s="17"/>
      <c r="F51" s="17"/>
      <c r="G51" s="17"/>
      <c r="H51" s="17"/>
      <c r="I51" s="17"/>
      <c r="J51" s="17"/>
      <c r="K51" s="17"/>
      <c r="L51" s="17"/>
      <c r="M51" s="17"/>
      <c r="N51" s="17"/>
      <c r="O51" s="17"/>
      <c r="P51" s="2"/>
      <c r="Q51" s="2"/>
      <c r="R51" s="2"/>
      <c r="S51" s="2"/>
      <c r="T51" s="2"/>
      <c r="U51" s="2"/>
      <c r="V51" s="2"/>
      <c r="W51" s="2"/>
      <c r="X51" s="2"/>
      <c r="Y51" s="2"/>
      <c r="Z51" s="2"/>
      <c r="AA51" s="2"/>
    </row>
    <row r="52" spans="1:27" x14ac:dyDescent="0.25">
      <c r="A52" s="2"/>
      <c r="B52" s="17"/>
      <c r="C52" s="17"/>
      <c r="D52" s="17"/>
      <c r="E52" s="17"/>
      <c r="F52" s="17"/>
      <c r="G52" s="17"/>
      <c r="H52" s="17"/>
      <c r="I52" s="17"/>
      <c r="J52" s="17"/>
      <c r="K52" s="17"/>
      <c r="L52" s="17"/>
      <c r="M52" s="17"/>
      <c r="N52" s="17"/>
      <c r="O52" s="17"/>
      <c r="P52" s="2"/>
      <c r="Q52" s="2"/>
      <c r="R52" s="2"/>
      <c r="S52" s="2"/>
      <c r="T52" s="2"/>
      <c r="U52" s="2"/>
      <c r="V52" s="2"/>
      <c r="W52" s="2"/>
      <c r="X52" s="2"/>
      <c r="Y52" s="2"/>
      <c r="Z52" s="2"/>
      <c r="AA52" s="2"/>
    </row>
    <row r="53" spans="1:27" x14ac:dyDescent="0.25">
      <c r="A53" s="2"/>
      <c r="B53" s="17"/>
      <c r="C53" s="17"/>
      <c r="D53" s="17"/>
      <c r="E53" s="17"/>
      <c r="F53" s="17"/>
      <c r="G53" s="17"/>
      <c r="H53" s="17"/>
      <c r="I53" s="17"/>
      <c r="J53" s="17"/>
      <c r="K53" s="17"/>
      <c r="L53" s="17"/>
      <c r="M53" s="17"/>
      <c r="N53" s="17"/>
      <c r="O53" s="17"/>
      <c r="P53" s="2"/>
      <c r="Q53" s="2"/>
      <c r="R53" s="2"/>
      <c r="S53" s="2"/>
      <c r="T53" s="2"/>
      <c r="U53" s="2"/>
      <c r="V53" s="2"/>
      <c r="W53" s="2"/>
      <c r="X53" s="2"/>
      <c r="Y53" s="2"/>
      <c r="Z53" s="2"/>
      <c r="AA53" s="2"/>
    </row>
    <row r="54" spans="1:27" x14ac:dyDescent="0.25">
      <c r="A54" s="2"/>
      <c r="B54" s="17"/>
      <c r="C54" s="17"/>
      <c r="D54" s="17"/>
      <c r="E54" s="17"/>
      <c r="F54" s="17"/>
      <c r="G54" s="17"/>
      <c r="H54" s="17"/>
      <c r="I54" s="17"/>
      <c r="J54" s="17"/>
      <c r="K54" s="17"/>
      <c r="L54" s="17"/>
      <c r="M54" s="17"/>
      <c r="N54" s="17"/>
      <c r="O54" s="17"/>
      <c r="P54" s="2"/>
      <c r="Q54" s="2"/>
      <c r="R54" s="2"/>
      <c r="S54" s="2"/>
      <c r="T54" s="2"/>
      <c r="U54" s="2"/>
      <c r="V54" s="2"/>
      <c r="W54" s="2"/>
      <c r="X54" s="2"/>
      <c r="Y54" s="2"/>
      <c r="Z54" s="2"/>
      <c r="AA54" s="2"/>
    </row>
    <row r="55" spans="1:27" x14ac:dyDescent="0.25">
      <c r="A55" s="2"/>
      <c r="B55" s="17"/>
      <c r="C55" s="17"/>
      <c r="D55" s="17"/>
      <c r="E55" s="17"/>
      <c r="F55" s="17"/>
      <c r="G55" s="17"/>
      <c r="H55" s="17"/>
      <c r="I55" s="17"/>
      <c r="J55" s="17"/>
      <c r="K55" s="17"/>
      <c r="L55" s="17"/>
      <c r="M55" s="17"/>
      <c r="N55" s="17"/>
      <c r="O55" s="17"/>
      <c r="P55" s="2"/>
      <c r="Q55" s="2"/>
      <c r="R55" s="2"/>
      <c r="S55" s="2"/>
      <c r="T55" s="2"/>
      <c r="U55" s="2"/>
      <c r="V55" s="2"/>
      <c r="W55" s="2"/>
      <c r="X55" s="2"/>
      <c r="Y55" s="2"/>
      <c r="Z55" s="2"/>
      <c r="AA55" s="2"/>
    </row>
    <row r="56" spans="1:27" x14ac:dyDescent="0.25">
      <c r="A56" s="2"/>
      <c r="B56" s="17"/>
      <c r="C56" s="17"/>
      <c r="D56" s="17"/>
      <c r="E56" s="17"/>
      <c r="F56" s="17"/>
      <c r="G56" s="17"/>
      <c r="H56" s="17"/>
      <c r="I56" s="17"/>
      <c r="J56" s="17"/>
      <c r="K56" s="17"/>
      <c r="L56" s="17"/>
      <c r="M56" s="17"/>
      <c r="N56" s="17"/>
      <c r="O56" s="17"/>
      <c r="P56" s="2"/>
      <c r="Q56" s="2"/>
      <c r="R56" s="2"/>
      <c r="S56" s="2"/>
      <c r="T56" s="2"/>
      <c r="U56" s="2"/>
      <c r="V56" s="2"/>
      <c r="W56" s="2"/>
      <c r="X56" s="2"/>
      <c r="Y56" s="2"/>
      <c r="Z56" s="2"/>
      <c r="AA56" s="2"/>
    </row>
    <row r="57" spans="1:27" x14ac:dyDescent="0.25">
      <c r="A57" s="2"/>
      <c r="B57" s="17"/>
      <c r="C57" s="17"/>
      <c r="D57" s="17"/>
      <c r="E57" s="17"/>
      <c r="F57" s="17"/>
      <c r="G57" s="17"/>
      <c r="H57" s="17"/>
      <c r="I57" s="17"/>
      <c r="J57" s="17"/>
      <c r="K57" s="17"/>
      <c r="L57" s="17"/>
      <c r="M57" s="17"/>
      <c r="N57" s="17"/>
      <c r="O57" s="17"/>
      <c r="P57" s="2"/>
      <c r="Q57" s="2"/>
      <c r="R57" s="2"/>
      <c r="S57" s="2"/>
      <c r="T57" s="2"/>
      <c r="U57" s="2"/>
      <c r="V57" s="2"/>
      <c r="W57" s="2"/>
      <c r="X57" s="2"/>
      <c r="Y57" s="2"/>
      <c r="Z57" s="2"/>
      <c r="AA57" s="2"/>
    </row>
    <row r="58" spans="1:27" x14ac:dyDescent="0.25">
      <c r="A58" s="2"/>
      <c r="B58" s="17"/>
      <c r="C58" s="17"/>
      <c r="D58" s="17"/>
      <c r="E58" s="17"/>
      <c r="F58" s="17"/>
      <c r="G58" s="17"/>
      <c r="H58" s="17"/>
      <c r="I58" s="17"/>
      <c r="J58" s="17"/>
      <c r="K58" s="17"/>
      <c r="L58" s="17"/>
      <c r="M58" s="17"/>
      <c r="N58" s="17"/>
      <c r="O58" s="17"/>
      <c r="P58" s="2"/>
      <c r="Q58" s="2"/>
      <c r="R58" s="2"/>
      <c r="S58" s="2"/>
      <c r="T58" s="2"/>
      <c r="U58" s="2"/>
      <c r="V58" s="2"/>
      <c r="W58" s="2"/>
      <c r="X58" s="2"/>
      <c r="Y58" s="2"/>
      <c r="Z58" s="2"/>
      <c r="AA58" s="2"/>
    </row>
    <row r="59" spans="1:27" x14ac:dyDescent="0.25">
      <c r="A59" s="2"/>
      <c r="B59" s="17"/>
      <c r="C59" s="17"/>
      <c r="D59" s="17"/>
      <c r="E59" s="17"/>
      <c r="F59" s="17"/>
      <c r="G59" s="17"/>
      <c r="H59" s="17"/>
      <c r="I59" s="17"/>
      <c r="J59" s="17"/>
      <c r="K59" s="17"/>
      <c r="L59" s="17"/>
      <c r="M59" s="17"/>
      <c r="N59" s="17"/>
      <c r="O59" s="17"/>
      <c r="P59" s="2"/>
      <c r="Q59" s="2"/>
      <c r="R59" s="2"/>
      <c r="S59" s="2"/>
      <c r="T59" s="2"/>
      <c r="U59" s="2"/>
      <c r="V59" s="2"/>
      <c r="W59" s="2"/>
      <c r="X59" s="2"/>
      <c r="Y59" s="2"/>
      <c r="Z59" s="2"/>
      <c r="AA59" s="2"/>
    </row>
    <row r="60" spans="1:27" x14ac:dyDescent="0.25">
      <c r="A60" s="2"/>
      <c r="B60" s="17"/>
      <c r="C60" s="17"/>
      <c r="D60" s="17"/>
      <c r="E60" s="17"/>
      <c r="F60" s="17"/>
      <c r="G60" s="17"/>
      <c r="H60" s="17"/>
      <c r="I60" s="17"/>
      <c r="J60" s="17"/>
      <c r="K60" s="17"/>
      <c r="L60" s="17"/>
      <c r="M60" s="17"/>
      <c r="N60" s="17"/>
      <c r="O60" s="17"/>
      <c r="P60" s="2"/>
      <c r="Q60" s="2"/>
      <c r="R60" s="2"/>
      <c r="S60" s="2"/>
      <c r="T60" s="2"/>
      <c r="U60" s="2"/>
      <c r="V60" s="2"/>
      <c r="W60" s="2"/>
      <c r="X60" s="2"/>
      <c r="Y60" s="2"/>
      <c r="Z60" s="2"/>
      <c r="AA60" s="2"/>
    </row>
    <row r="61" spans="1:27" x14ac:dyDescent="0.25">
      <c r="A61" s="2"/>
      <c r="B61" s="17"/>
      <c r="C61" s="17"/>
      <c r="D61" s="17"/>
      <c r="E61" s="17"/>
      <c r="F61" s="17"/>
      <c r="G61" s="17"/>
      <c r="H61" s="17"/>
      <c r="I61" s="17"/>
      <c r="J61" s="17"/>
      <c r="K61" s="17"/>
      <c r="L61" s="17"/>
      <c r="M61" s="17"/>
      <c r="N61" s="17"/>
      <c r="O61" s="17"/>
      <c r="P61" s="2"/>
      <c r="Q61" s="2"/>
      <c r="R61" s="2"/>
      <c r="S61" s="2"/>
      <c r="T61" s="2"/>
      <c r="U61" s="2"/>
      <c r="V61" s="2"/>
      <c r="W61" s="2"/>
      <c r="X61" s="2"/>
      <c r="Y61" s="2"/>
      <c r="Z61" s="2"/>
      <c r="AA61" s="2"/>
    </row>
    <row r="62" spans="1:27" x14ac:dyDescent="0.25">
      <c r="A62" s="2"/>
      <c r="B62" s="17"/>
      <c r="C62" s="17"/>
      <c r="D62" s="17"/>
      <c r="E62" s="17"/>
      <c r="F62" s="17"/>
      <c r="G62" s="17"/>
      <c r="H62" s="17"/>
      <c r="I62" s="17"/>
      <c r="J62" s="17"/>
      <c r="K62" s="17"/>
      <c r="L62" s="17"/>
      <c r="M62" s="17"/>
      <c r="N62" s="17"/>
      <c r="O62" s="17"/>
      <c r="P62" s="2"/>
      <c r="Q62" s="2"/>
      <c r="R62" s="2"/>
      <c r="S62" s="2"/>
      <c r="T62" s="2"/>
      <c r="U62" s="2"/>
      <c r="V62" s="2"/>
      <c r="W62" s="2"/>
      <c r="X62" s="2"/>
      <c r="Y62" s="2"/>
      <c r="Z62" s="2"/>
      <c r="AA62" s="2"/>
    </row>
    <row r="63" spans="1:27" x14ac:dyDescent="0.25">
      <c r="A63" s="2"/>
      <c r="B63" s="17"/>
      <c r="C63" s="17"/>
      <c r="D63" s="17"/>
      <c r="E63" s="17"/>
      <c r="F63" s="17"/>
      <c r="G63" s="17"/>
      <c r="H63" s="17"/>
      <c r="I63" s="17"/>
      <c r="J63" s="17"/>
      <c r="K63" s="17"/>
      <c r="L63" s="17"/>
      <c r="M63" s="17"/>
      <c r="N63" s="17"/>
      <c r="O63" s="17"/>
      <c r="P63" s="2"/>
      <c r="Q63" s="2"/>
      <c r="R63" s="2"/>
      <c r="S63" s="2"/>
      <c r="T63" s="2"/>
      <c r="U63" s="2"/>
      <c r="V63" s="2"/>
      <c r="W63" s="2"/>
      <c r="X63" s="2"/>
      <c r="Y63" s="2"/>
      <c r="Z63" s="2"/>
      <c r="AA63" s="2"/>
    </row>
    <row r="64" spans="1:27" x14ac:dyDescent="0.25">
      <c r="A64" s="2"/>
      <c r="B64" s="17"/>
      <c r="C64" s="17"/>
      <c r="D64" s="17"/>
      <c r="E64" s="17"/>
      <c r="F64" s="17"/>
      <c r="G64" s="17"/>
      <c r="H64" s="17"/>
      <c r="I64" s="17"/>
      <c r="J64" s="17"/>
      <c r="K64" s="17"/>
      <c r="L64" s="17"/>
      <c r="M64" s="17"/>
      <c r="N64" s="17"/>
      <c r="O64" s="17"/>
      <c r="P64" s="2"/>
      <c r="Q64" s="2"/>
      <c r="R64" s="2"/>
      <c r="S64" s="2"/>
      <c r="T64" s="2"/>
      <c r="U64" s="2"/>
      <c r="V64" s="2"/>
      <c r="W64" s="2"/>
      <c r="X64" s="2"/>
      <c r="Y64" s="2"/>
      <c r="Z64" s="2"/>
      <c r="AA64" s="2"/>
    </row>
    <row r="65" spans="1:27" x14ac:dyDescent="0.25">
      <c r="A65" s="2"/>
      <c r="B65" s="17"/>
      <c r="C65" s="17"/>
      <c r="D65" s="17"/>
      <c r="E65" s="17"/>
      <c r="F65" s="17"/>
      <c r="G65" s="17"/>
      <c r="H65" s="17"/>
      <c r="I65" s="17"/>
      <c r="J65" s="17"/>
      <c r="K65" s="17"/>
      <c r="L65" s="17"/>
      <c r="M65" s="17"/>
      <c r="N65" s="17"/>
      <c r="O65" s="17"/>
      <c r="P65" s="2"/>
      <c r="Q65" s="2"/>
      <c r="R65" s="2"/>
      <c r="S65" s="2"/>
      <c r="T65" s="2"/>
      <c r="U65" s="2"/>
      <c r="V65" s="2"/>
      <c r="W65" s="2"/>
      <c r="X65" s="2"/>
      <c r="Y65" s="2"/>
      <c r="Z65" s="2"/>
      <c r="AA65" s="2"/>
    </row>
    <row r="66" spans="1:27" x14ac:dyDescent="0.25">
      <c r="A66" s="2"/>
      <c r="B66" s="17"/>
      <c r="C66" s="17"/>
      <c r="D66" s="17"/>
      <c r="E66" s="17"/>
      <c r="F66" s="17"/>
      <c r="G66" s="17"/>
      <c r="H66" s="17"/>
      <c r="I66" s="17"/>
      <c r="J66" s="17"/>
      <c r="K66" s="17"/>
      <c r="L66" s="17"/>
      <c r="M66" s="17"/>
      <c r="N66" s="17"/>
      <c r="O66" s="17"/>
      <c r="P66" s="2"/>
      <c r="Q66" s="2"/>
      <c r="R66" s="2"/>
      <c r="S66" s="2"/>
      <c r="T66" s="2"/>
      <c r="U66" s="2"/>
      <c r="V66" s="2"/>
      <c r="W66" s="2"/>
      <c r="X66" s="2"/>
      <c r="Y66" s="2"/>
      <c r="Z66" s="2"/>
      <c r="AA66" s="2"/>
    </row>
    <row r="67" spans="1:27" x14ac:dyDescent="0.25">
      <c r="A67" s="2"/>
      <c r="B67" s="17"/>
      <c r="C67" s="17"/>
      <c r="D67" s="17"/>
      <c r="E67" s="17"/>
      <c r="F67" s="17"/>
      <c r="G67" s="17"/>
      <c r="H67" s="17"/>
      <c r="I67" s="17"/>
      <c r="J67" s="17"/>
      <c r="K67" s="17"/>
      <c r="L67" s="17"/>
      <c r="M67" s="17"/>
      <c r="N67" s="17"/>
      <c r="O67" s="17"/>
      <c r="P67" s="2"/>
      <c r="Q67" s="2"/>
      <c r="R67" s="2"/>
      <c r="S67" s="2"/>
      <c r="T67" s="2"/>
      <c r="U67" s="2"/>
      <c r="V67" s="2"/>
      <c r="W67" s="2"/>
      <c r="X67" s="2"/>
      <c r="Y67" s="2"/>
      <c r="Z67" s="2"/>
      <c r="AA67" s="2"/>
    </row>
    <row r="68" spans="1:27" x14ac:dyDescent="0.25">
      <c r="A68" s="2"/>
      <c r="B68" s="17"/>
      <c r="C68" s="17"/>
      <c r="D68" s="17"/>
      <c r="E68" s="17"/>
      <c r="F68" s="17"/>
      <c r="G68" s="17"/>
      <c r="H68" s="17"/>
      <c r="I68" s="17"/>
      <c r="J68" s="17"/>
      <c r="K68" s="17"/>
      <c r="L68" s="17"/>
      <c r="M68" s="17"/>
      <c r="N68" s="17"/>
      <c r="O68" s="17"/>
      <c r="P68" s="2"/>
      <c r="Q68" s="2"/>
      <c r="R68" s="2"/>
      <c r="S68" s="2"/>
      <c r="T68" s="2"/>
      <c r="U68" s="2"/>
      <c r="V68" s="2"/>
      <c r="W68" s="2"/>
      <c r="X68" s="2"/>
      <c r="Y68" s="2"/>
      <c r="Z68" s="2"/>
      <c r="AA68" s="2"/>
    </row>
    <row r="69" spans="1:27" x14ac:dyDescent="0.25">
      <c r="A69" s="2"/>
      <c r="B69" s="17"/>
      <c r="C69" s="17"/>
      <c r="D69" s="17"/>
      <c r="E69" s="17"/>
      <c r="F69" s="17"/>
      <c r="G69" s="17"/>
      <c r="H69" s="17"/>
      <c r="I69" s="17"/>
      <c r="J69" s="17"/>
      <c r="K69" s="17"/>
      <c r="L69" s="17"/>
      <c r="M69" s="17"/>
      <c r="N69" s="17"/>
      <c r="O69" s="17"/>
      <c r="P69" s="2"/>
      <c r="Q69" s="2"/>
      <c r="R69" s="2"/>
      <c r="S69" s="2"/>
      <c r="T69" s="2"/>
      <c r="U69" s="2"/>
      <c r="V69" s="2"/>
      <c r="W69" s="2"/>
      <c r="X69" s="2"/>
      <c r="Y69" s="2"/>
      <c r="Z69" s="2"/>
      <c r="AA69" s="2"/>
    </row>
    <row r="70" spans="1:27" x14ac:dyDescent="0.25">
      <c r="A70" s="2"/>
      <c r="B70" s="17"/>
      <c r="C70" s="17"/>
      <c r="D70" s="17"/>
      <c r="E70" s="17"/>
      <c r="F70" s="17"/>
      <c r="G70" s="17"/>
      <c r="H70" s="17"/>
      <c r="I70" s="17"/>
      <c r="J70" s="17"/>
      <c r="K70" s="17"/>
      <c r="L70" s="17"/>
      <c r="M70" s="17"/>
      <c r="N70" s="17"/>
      <c r="O70" s="17"/>
      <c r="P70" s="2"/>
      <c r="Q70" s="2"/>
      <c r="R70" s="2"/>
      <c r="S70" s="2"/>
      <c r="T70" s="2"/>
      <c r="U70" s="2"/>
      <c r="V70" s="2"/>
      <c r="W70" s="2"/>
      <c r="X70" s="2"/>
      <c r="Y70" s="2"/>
      <c r="Z70" s="2"/>
      <c r="AA70" s="2"/>
    </row>
    <row r="71" spans="1:27" x14ac:dyDescent="0.25">
      <c r="A71" s="2"/>
      <c r="B71" s="17"/>
      <c r="C71" s="17"/>
      <c r="D71" s="17"/>
      <c r="E71" s="17"/>
      <c r="F71" s="17"/>
      <c r="G71" s="17"/>
      <c r="H71" s="17"/>
      <c r="I71" s="17"/>
      <c r="J71" s="17"/>
      <c r="K71" s="17"/>
      <c r="L71" s="17"/>
      <c r="M71" s="17"/>
      <c r="N71" s="17"/>
      <c r="O71" s="17"/>
      <c r="P71" s="2"/>
      <c r="Q71" s="2"/>
      <c r="R71" s="2"/>
      <c r="S71" s="2"/>
      <c r="T71" s="2"/>
      <c r="U71" s="2"/>
      <c r="V71" s="2"/>
      <c r="W71" s="2"/>
      <c r="X71" s="2"/>
      <c r="Y71" s="2"/>
      <c r="Z71" s="2"/>
      <c r="AA71" s="2"/>
    </row>
    <row r="72" spans="1:27" x14ac:dyDescent="0.25">
      <c r="A72" s="2"/>
      <c r="B72" s="17"/>
      <c r="C72" s="17"/>
      <c r="D72" s="17"/>
      <c r="E72" s="17"/>
      <c r="F72" s="17"/>
      <c r="G72" s="17"/>
      <c r="H72" s="17"/>
      <c r="I72" s="17"/>
      <c r="J72" s="17"/>
      <c r="K72" s="17"/>
      <c r="L72" s="17"/>
      <c r="M72" s="17"/>
      <c r="N72" s="17"/>
      <c r="O72" s="17"/>
      <c r="P72" s="2"/>
      <c r="Q72" s="2"/>
      <c r="R72" s="2"/>
      <c r="S72" s="2"/>
      <c r="T72" s="2"/>
      <c r="U72" s="2"/>
      <c r="V72" s="2"/>
      <c r="W72" s="2"/>
      <c r="X72" s="2"/>
      <c r="Y72" s="2"/>
      <c r="Z72" s="2"/>
      <c r="AA72" s="2"/>
    </row>
    <row r="73" spans="1:27" x14ac:dyDescent="0.25">
      <c r="A73" s="2"/>
      <c r="B73" s="17"/>
      <c r="C73" s="17"/>
      <c r="D73" s="17"/>
      <c r="E73" s="17"/>
      <c r="F73" s="17"/>
      <c r="G73" s="17"/>
      <c r="H73" s="17"/>
      <c r="I73" s="17"/>
      <c r="J73" s="17"/>
      <c r="K73" s="17"/>
      <c r="L73" s="17"/>
      <c r="M73" s="17"/>
      <c r="N73" s="17"/>
      <c r="O73" s="17"/>
      <c r="P73" s="2"/>
      <c r="Q73" s="2"/>
      <c r="R73" s="2"/>
      <c r="S73" s="2"/>
      <c r="T73" s="2"/>
      <c r="U73" s="2"/>
      <c r="V73" s="2"/>
      <c r="W73" s="2"/>
      <c r="X73" s="2"/>
      <c r="Y73" s="2"/>
      <c r="Z73" s="2"/>
      <c r="AA73" s="2"/>
    </row>
    <row r="74" spans="1:27" x14ac:dyDescent="0.25">
      <c r="A74" s="2"/>
      <c r="B74" s="17"/>
      <c r="C74" s="17"/>
      <c r="D74" s="17"/>
      <c r="E74" s="17"/>
      <c r="F74" s="17"/>
      <c r="G74" s="17"/>
      <c r="H74" s="17"/>
      <c r="I74" s="17"/>
      <c r="J74" s="17"/>
      <c r="K74" s="17"/>
      <c r="L74" s="17"/>
      <c r="M74" s="17"/>
      <c r="N74" s="17"/>
      <c r="O74" s="17"/>
      <c r="P74" s="2"/>
      <c r="Q74" s="2"/>
      <c r="R74" s="2"/>
      <c r="S74" s="2"/>
      <c r="T74" s="2"/>
      <c r="U74" s="2"/>
      <c r="V74" s="2"/>
      <c r="W74" s="2"/>
      <c r="X74" s="2"/>
      <c r="Y74" s="2"/>
      <c r="Z74" s="2"/>
      <c r="AA74" s="2"/>
    </row>
    <row r="75" spans="1:27" x14ac:dyDescent="0.25">
      <c r="A75" s="2"/>
      <c r="B75" s="17"/>
      <c r="C75" s="17"/>
      <c r="D75" s="17"/>
      <c r="E75" s="17"/>
      <c r="F75" s="17"/>
      <c r="G75" s="17"/>
      <c r="H75" s="17"/>
      <c r="I75" s="17"/>
      <c r="J75" s="17"/>
      <c r="K75" s="17"/>
      <c r="L75" s="17"/>
      <c r="M75" s="17"/>
      <c r="N75" s="17"/>
      <c r="O75" s="17"/>
      <c r="P75" s="2"/>
      <c r="Q75" s="2"/>
      <c r="R75" s="2"/>
      <c r="S75" s="2"/>
      <c r="T75" s="2"/>
      <c r="U75" s="2"/>
      <c r="V75" s="2"/>
      <c r="W75" s="2"/>
      <c r="X75" s="2"/>
      <c r="Y75" s="2"/>
      <c r="Z75" s="2"/>
      <c r="AA75" s="2"/>
    </row>
    <row r="76" spans="1:27" x14ac:dyDescent="0.25">
      <c r="A76" s="2"/>
      <c r="B76" s="17"/>
      <c r="C76" s="17"/>
      <c r="D76" s="17"/>
      <c r="E76" s="17"/>
      <c r="F76" s="17"/>
      <c r="G76" s="17"/>
      <c r="H76" s="17"/>
      <c r="I76" s="17"/>
      <c r="J76" s="17"/>
      <c r="K76" s="17"/>
      <c r="L76" s="17"/>
      <c r="M76" s="17"/>
      <c r="N76" s="17"/>
      <c r="O76" s="17"/>
      <c r="P76" s="2"/>
      <c r="Q76" s="2"/>
      <c r="R76" s="2"/>
      <c r="S76" s="2"/>
      <c r="T76" s="2"/>
      <c r="U76" s="2"/>
      <c r="V76" s="2"/>
      <c r="W76" s="2"/>
      <c r="X76" s="2"/>
      <c r="Y76" s="2"/>
      <c r="Z76" s="2"/>
      <c r="AA76" s="2"/>
    </row>
    <row r="77" spans="1:27" x14ac:dyDescent="0.25">
      <c r="A77" s="2"/>
      <c r="B77" s="17"/>
      <c r="C77" s="17"/>
      <c r="D77" s="17"/>
      <c r="E77" s="17"/>
      <c r="F77" s="17"/>
      <c r="G77" s="17"/>
      <c r="H77" s="17"/>
      <c r="I77" s="17"/>
      <c r="J77" s="17"/>
      <c r="K77" s="17"/>
      <c r="L77" s="17"/>
      <c r="M77" s="17"/>
      <c r="N77" s="17"/>
      <c r="O77" s="17"/>
      <c r="P77" s="2"/>
      <c r="Q77" s="2"/>
      <c r="R77" s="2"/>
      <c r="S77" s="2"/>
      <c r="T77" s="2"/>
      <c r="U77" s="2"/>
      <c r="V77" s="2"/>
      <c r="W77" s="2"/>
      <c r="X77" s="2"/>
      <c r="Y77" s="2"/>
      <c r="Z77" s="2"/>
      <c r="AA77" s="2"/>
    </row>
    <row r="78" spans="1:27" x14ac:dyDescent="0.25">
      <c r="A78" s="2"/>
      <c r="B78" s="17"/>
      <c r="C78" s="17"/>
      <c r="D78" s="17"/>
      <c r="E78" s="17"/>
      <c r="F78" s="17"/>
      <c r="G78" s="17"/>
      <c r="H78" s="17"/>
      <c r="I78" s="17"/>
      <c r="J78" s="17"/>
      <c r="K78" s="17"/>
      <c r="L78" s="17"/>
      <c r="M78" s="17"/>
      <c r="N78" s="17"/>
      <c r="O78" s="17"/>
      <c r="P78" s="2"/>
      <c r="Q78" s="2"/>
      <c r="R78" s="2"/>
      <c r="S78" s="2"/>
      <c r="T78" s="2"/>
      <c r="U78" s="2"/>
      <c r="V78" s="2"/>
      <c r="W78" s="2"/>
      <c r="X78" s="2"/>
      <c r="Y78" s="2"/>
      <c r="Z78" s="2"/>
      <c r="AA78" s="2"/>
    </row>
    <row r="79" spans="1:27" x14ac:dyDescent="0.25">
      <c r="A79" s="2"/>
      <c r="B79" s="17"/>
      <c r="C79" s="17"/>
      <c r="D79" s="17"/>
      <c r="E79" s="17"/>
      <c r="F79" s="17"/>
      <c r="G79" s="17"/>
      <c r="H79" s="17"/>
      <c r="I79" s="17"/>
      <c r="J79" s="17"/>
      <c r="K79" s="17"/>
      <c r="L79" s="17"/>
      <c r="M79" s="17"/>
      <c r="N79" s="17"/>
      <c r="O79" s="17"/>
      <c r="P79" s="2"/>
      <c r="Q79" s="2"/>
      <c r="R79" s="2"/>
      <c r="S79" s="2"/>
      <c r="T79" s="2"/>
      <c r="U79" s="2"/>
      <c r="V79" s="2"/>
      <c r="W79" s="2"/>
      <c r="X79" s="2"/>
      <c r="Y79" s="2"/>
      <c r="Z79" s="2"/>
      <c r="AA79" s="2"/>
    </row>
    <row r="80" spans="1:27" x14ac:dyDescent="0.25">
      <c r="A80" s="2"/>
      <c r="B80" s="17"/>
      <c r="C80" s="17"/>
      <c r="D80" s="17"/>
      <c r="E80" s="17"/>
      <c r="F80" s="17"/>
      <c r="G80" s="17"/>
      <c r="H80" s="17"/>
      <c r="I80" s="17"/>
      <c r="J80" s="17"/>
      <c r="K80" s="17"/>
      <c r="L80" s="17"/>
      <c r="M80" s="17"/>
      <c r="N80" s="17"/>
      <c r="O80" s="17"/>
      <c r="P80" s="2"/>
      <c r="Q80" s="2"/>
      <c r="R80" s="2"/>
      <c r="S80" s="2"/>
      <c r="T80" s="2"/>
      <c r="U80" s="2"/>
      <c r="V80" s="2"/>
      <c r="W80" s="2"/>
      <c r="X80" s="2"/>
      <c r="Y80" s="2"/>
      <c r="Z80" s="2"/>
      <c r="AA80" s="2"/>
    </row>
    <row r="81" spans="1:27" x14ac:dyDescent="0.25">
      <c r="A81" s="2"/>
      <c r="B81" s="17"/>
      <c r="C81" s="17"/>
      <c r="D81" s="17"/>
      <c r="E81" s="17"/>
      <c r="F81" s="17"/>
      <c r="G81" s="17"/>
      <c r="H81" s="17"/>
      <c r="I81" s="17"/>
      <c r="J81" s="17"/>
      <c r="K81" s="17"/>
      <c r="L81" s="17"/>
      <c r="M81" s="17"/>
      <c r="N81" s="17"/>
      <c r="O81" s="17"/>
      <c r="P81" s="2"/>
      <c r="Q81" s="2"/>
      <c r="R81" s="2"/>
      <c r="S81" s="2"/>
      <c r="T81" s="2"/>
      <c r="U81" s="2"/>
      <c r="V81" s="2"/>
      <c r="W81" s="2"/>
      <c r="X81" s="2"/>
      <c r="Y81" s="2"/>
      <c r="Z81" s="2"/>
      <c r="AA81" s="2"/>
    </row>
    <row r="82" spans="1:27" x14ac:dyDescent="0.25">
      <c r="A82" s="2"/>
      <c r="B82" s="17"/>
      <c r="C82" s="17"/>
      <c r="D82" s="17"/>
      <c r="E82" s="17"/>
      <c r="F82" s="17"/>
      <c r="G82" s="17"/>
      <c r="H82" s="17"/>
      <c r="I82" s="17"/>
      <c r="J82" s="17"/>
      <c r="K82" s="17"/>
      <c r="L82" s="17"/>
      <c r="M82" s="17"/>
      <c r="N82" s="17"/>
      <c r="O82" s="17"/>
      <c r="P82" s="2"/>
      <c r="Q82" s="2"/>
      <c r="R82" s="2"/>
      <c r="S82" s="2"/>
      <c r="T82" s="2"/>
      <c r="U82" s="2"/>
      <c r="V82" s="2"/>
      <c r="W82" s="2"/>
      <c r="X82" s="2"/>
      <c r="Y82" s="2"/>
      <c r="Z82" s="2"/>
      <c r="AA82" s="2"/>
    </row>
    <row r="83" spans="1:27" x14ac:dyDescent="0.25">
      <c r="A83" s="2"/>
      <c r="B83" s="17"/>
      <c r="C83" s="17"/>
      <c r="D83" s="17"/>
      <c r="E83" s="17"/>
      <c r="F83" s="17"/>
      <c r="G83" s="17"/>
      <c r="H83" s="17"/>
      <c r="I83" s="17"/>
      <c r="J83" s="17"/>
      <c r="K83" s="17"/>
      <c r="L83" s="17"/>
      <c r="M83" s="17"/>
      <c r="N83" s="17"/>
      <c r="O83" s="17"/>
      <c r="P83" s="2"/>
      <c r="Q83" s="2"/>
      <c r="R83" s="2"/>
      <c r="S83" s="2"/>
      <c r="T83" s="2"/>
      <c r="U83" s="2"/>
      <c r="V83" s="2"/>
      <c r="W83" s="2"/>
      <c r="X83" s="2"/>
      <c r="Y83" s="2"/>
      <c r="Z83" s="2"/>
      <c r="AA83" s="2"/>
    </row>
    <row r="84" spans="1:27" x14ac:dyDescent="0.25">
      <c r="A84" s="2"/>
      <c r="B84" s="17"/>
      <c r="C84" s="17"/>
      <c r="D84" s="17"/>
      <c r="E84" s="17"/>
      <c r="F84" s="17"/>
      <c r="G84" s="17"/>
      <c r="H84" s="17"/>
      <c r="I84" s="17"/>
      <c r="J84" s="17"/>
      <c r="K84" s="17"/>
      <c r="L84" s="17"/>
      <c r="M84" s="17"/>
      <c r="N84" s="17"/>
      <c r="O84" s="17"/>
      <c r="P84" s="2"/>
      <c r="Q84" s="2"/>
      <c r="R84" s="2"/>
      <c r="S84" s="2"/>
      <c r="T84" s="2"/>
      <c r="U84" s="2"/>
      <c r="V84" s="2"/>
      <c r="W84" s="2"/>
      <c r="X84" s="2"/>
      <c r="Y84" s="2"/>
      <c r="Z84" s="2"/>
      <c r="AA84" s="2"/>
    </row>
    <row r="85" spans="1:27" x14ac:dyDescent="0.25">
      <c r="A85" s="2"/>
      <c r="B85" s="17"/>
      <c r="C85" s="17"/>
      <c r="D85" s="17"/>
      <c r="E85" s="17"/>
      <c r="F85" s="17"/>
      <c r="G85" s="17"/>
      <c r="H85" s="17"/>
      <c r="I85" s="17"/>
      <c r="J85" s="17"/>
      <c r="K85" s="17"/>
      <c r="L85" s="17"/>
      <c r="M85" s="17"/>
      <c r="N85" s="17"/>
      <c r="O85" s="17"/>
      <c r="P85" s="2"/>
      <c r="Q85" s="2"/>
      <c r="R85" s="2"/>
      <c r="S85" s="2"/>
      <c r="T85" s="2"/>
      <c r="U85" s="2"/>
      <c r="V85" s="2"/>
      <c r="W85" s="2"/>
      <c r="X85" s="2"/>
      <c r="Y85" s="2"/>
      <c r="Z85" s="2"/>
      <c r="AA85" s="2"/>
    </row>
    <row r="86" spans="1:27" x14ac:dyDescent="0.25">
      <c r="A86" s="2"/>
      <c r="B86" s="17"/>
      <c r="C86" s="17"/>
      <c r="D86" s="17"/>
      <c r="E86" s="17"/>
      <c r="F86" s="17"/>
      <c r="G86" s="17"/>
      <c r="H86" s="17"/>
      <c r="I86" s="17"/>
      <c r="J86" s="17"/>
      <c r="K86" s="17"/>
      <c r="L86" s="17"/>
      <c r="M86" s="17"/>
      <c r="N86" s="17"/>
      <c r="O86" s="17"/>
      <c r="P86" s="2"/>
      <c r="Q86" s="2"/>
      <c r="R86" s="2"/>
      <c r="S86" s="2"/>
      <c r="T86" s="2"/>
      <c r="U86" s="2"/>
      <c r="V86" s="2"/>
      <c r="W86" s="2"/>
      <c r="X86" s="2"/>
      <c r="Y86" s="2"/>
      <c r="Z86" s="2"/>
      <c r="AA86" s="2"/>
    </row>
    <row r="87" spans="1:27" x14ac:dyDescent="0.25">
      <c r="A87" s="2"/>
      <c r="B87" s="17"/>
      <c r="C87" s="17"/>
      <c r="D87" s="17"/>
      <c r="E87" s="17"/>
      <c r="F87" s="17"/>
      <c r="G87" s="17"/>
      <c r="H87" s="17"/>
      <c r="I87" s="17"/>
      <c r="J87" s="17"/>
      <c r="K87" s="17"/>
      <c r="L87" s="17"/>
      <c r="M87" s="17"/>
      <c r="N87" s="17"/>
      <c r="O87" s="17"/>
      <c r="P87" s="2"/>
      <c r="Q87" s="2"/>
      <c r="R87" s="2"/>
      <c r="S87" s="2"/>
      <c r="T87" s="2"/>
      <c r="U87" s="2"/>
      <c r="V87" s="2"/>
      <c r="W87" s="2"/>
      <c r="X87" s="2"/>
      <c r="Y87" s="2"/>
      <c r="Z87" s="2"/>
      <c r="AA87" s="2"/>
    </row>
    <row r="88" spans="1:27" x14ac:dyDescent="0.25">
      <c r="A88" s="2"/>
      <c r="B88" s="17"/>
      <c r="C88" s="17"/>
      <c r="D88" s="17"/>
      <c r="E88" s="17"/>
      <c r="F88" s="17"/>
      <c r="G88" s="17"/>
      <c r="H88" s="17"/>
      <c r="I88" s="17"/>
      <c r="J88" s="17"/>
      <c r="K88" s="17"/>
      <c r="L88" s="17"/>
      <c r="M88" s="17"/>
      <c r="N88" s="17"/>
      <c r="O88" s="17"/>
      <c r="P88" s="2"/>
      <c r="Q88" s="2"/>
      <c r="R88" s="2"/>
      <c r="S88" s="2"/>
      <c r="T88" s="2"/>
      <c r="U88" s="2"/>
      <c r="V88" s="2"/>
      <c r="W88" s="2"/>
      <c r="X88" s="2"/>
      <c r="Y88" s="2"/>
      <c r="Z88" s="2"/>
      <c r="AA88" s="2"/>
    </row>
    <row r="89" spans="1:27" x14ac:dyDescent="0.25">
      <c r="A89" s="2"/>
      <c r="B89" s="17"/>
      <c r="C89" s="17"/>
      <c r="D89" s="17"/>
      <c r="E89" s="17"/>
      <c r="F89" s="17"/>
      <c r="G89" s="17"/>
      <c r="H89" s="17"/>
      <c r="I89" s="17"/>
      <c r="J89" s="17"/>
      <c r="K89" s="17"/>
      <c r="L89" s="17"/>
      <c r="M89" s="17"/>
      <c r="N89" s="17"/>
      <c r="O89" s="17"/>
      <c r="P89" s="2"/>
      <c r="Q89" s="2"/>
      <c r="R89" s="2"/>
      <c r="S89" s="2"/>
      <c r="T89" s="2"/>
      <c r="U89" s="2"/>
      <c r="V89" s="2"/>
      <c r="W89" s="2"/>
      <c r="X89" s="2"/>
      <c r="Y89" s="2"/>
      <c r="Z89" s="2"/>
      <c r="AA89" s="2"/>
    </row>
    <row r="90" spans="1:27" x14ac:dyDescent="0.25">
      <c r="A90" s="2"/>
      <c r="B90" s="17"/>
      <c r="C90" s="17"/>
      <c r="D90" s="17"/>
      <c r="E90" s="17"/>
      <c r="F90" s="17"/>
      <c r="G90" s="17"/>
      <c r="H90" s="17"/>
      <c r="I90" s="17"/>
      <c r="J90" s="17"/>
      <c r="K90" s="17"/>
      <c r="L90" s="17"/>
      <c r="M90" s="17"/>
      <c r="N90" s="17"/>
      <c r="O90" s="17"/>
      <c r="P90" s="2"/>
      <c r="Q90" s="2"/>
      <c r="R90" s="2"/>
      <c r="S90" s="2"/>
      <c r="T90" s="2"/>
      <c r="U90" s="2"/>
      <c r="V90" s="2"/>
      <c r="W90" s="2"/>
      <c r="X90" s="2"/>
      <c r="Y90" s="2"/>
      <c r="Z90" s="2"/>
      <c r="AA90" s="2"/>
    </row>
    <row r="91" spans="1:27" x14ac:dyDescent="0.25">
      <c r="A91" s="2"/>
      <c r="B91" s="17"/>
      <c r="C91" s="17"/>
      <c r="D91" s="17"/>
      <c r="E91" s="17"/>
      <c r="F91" s="17"/>
      <c r="G91" s="17"/>
      <c r="H91" s="17"/>
      <c r="I91" s="17"/>
      <c r="J91" s="17"/>
      <c r="K91" s="17"/>
      <c r="L91" s="17"/>
      <c r="M91" s="17"/>
      <c r="N91" s="17"/>
      <c r="O91" s="17"/>
      <c r="P91" s="2"/>
      <c r="Q91" s="2"/>
      <c r="R91" s="2"/>
      <c r="S91" s="2"/>
      <c r="T91" s="2"/>
      <c r="U91" s="2"/>
      <c r="V91" s="2"/>
      <c r="W91" s="2"/>
      <c r="X91" s="2"/>
      <c r="Y91" s="2"/>
      <c r="Z91" s="2"/>
      <c r="AA91" s="2"/>
    </row>
    <row r="92" spans="1:27" x14ac:dyDescent="0.25">
      <c r="A92" s="2"/>
      <c r="B92" s="17"/>
      <c r="C92" s="17"/>
      <c r="D92" s="17"/>
      <c r="E92" s="17"/>
      <c r="F92" s="17"/>
      <c r="G92" s="17"/>
      <c r="H92" s="17"/>
      <c r="I92" s="17"/>
      <c r="J92" s="17"/>
      <c r="K92" s="17"/>
      <c r="L92" s="17"/>
      <c r="M92" s="17"/>
      <c r="N92" s="17"/>
      <c r="O92" s="17"/>
      <c r="P92" s="2"/>
      <c r="Q92" s="2"/>
      <c r="R92" s="2"/>
      <c r="S92" s="2"/>
      <c r="T92" s="2"/>
      <c r="U92" s="2"/>
      <c r="V92" s="2"/>
      <c r="W92" s="2"/>
      <c r="X92" s="2"/>
      <c r="Y92" s="2"/>
      <c r="Z92" s="2"/>
      <c r="AA92" s="2"/>
    </row>
    <row r="93" spans="1:27" x14ac:dyDescent="0.25">
      <c r="A93" s="2"/>
      <c r="B93" s="17"/>
      <c r="C93" s="17"/>
      <c r="D93" s="17"/>
      <c r="E93" s="17"/>
      <c r="F93" s="17"/>
      <c r="G93" s="17"/>
      <c r="H93" s="17"/>
      <c r="I93" s="17"/>
      <c r="J93" s="17"/>
      <c r="K93" s="17"/>
      <c r="L93" s="17"/>
      <c r="M93" s="17"/>
      <c r="N93" s="17"/>
      <c r="O93" s="17"/>
      <c r="P93" s="2"/>
      <c r="Q93" s="2"/>
      <c r="R93" s="2"/>
      <c r="S93" s="2"/>
      <c r="T93" s="2"/>
      <c r="U93" s="2"/>
      <c r="V93" s="2"/>
      <c r="W93" s="2"/>
      <c r="X93" s="2"/>
      <c r="Y93" s="2"/>
      <c r="Z93" s="2"/>
      <c r="AA93" s="2"/>
    </row>
    <row r="94" spans="1:27" x14ac:dyDescent="0.25">
      <c r="A94" s="2"/>
      <c r="B94" s="17"/>
      <c r="C94" s="17"/>
      <c r="D94" s="17"/>
      <c r="E94" s="17"/>
      <c r="F94" s="17"/>
      <c r="G94" s="17"/>
      <c r="H94" s="17"/>
      <c r="I94" s="17"/>
      <c r="J94" s="17"/>
      <c r="K94" s="17"/>
      <c r="L94" s="17"/>
      <c r="M94" s="17"/>
      <c r="N94" s="17"/>
      <c r="O94" s="17"/>
      <c r="P94" s="2"/>
      <c r="Q94" s="2"/>
      <c r="R94" s="2"/>
      <c r="S94" s="2"/>
      <c r="T94" s="2"/>
      <c r="U94" s="2"/>
      <c r="V94" s="2"/>
      <c r="W94" s="2"/>
      <c r="X94" s="2"/>
      <c r="Y94" s="2"/>
      <c r="Z94" s="2"/>
      <c r="AA94" s="2"/>
    </row>
    <row r="95" spans="1:27" x14ac:dyDescent="0.25">
      <c r="A95" s="2"/>
      <c r="B95" s="17"/>
      <c r="C95" s="17"/>
      <c r="D95" s="17"/>
      <c r="E95" s="17"/>
      <c r="F95" s="17"/>
      <c r="G95" s="17"/>
      <c r="H95" s="17"/>
      <c r="I95" s="17"/>
      <c r="J95" s="17"/>
      <c r="K95" s="17"/>
      <c r="L95" s="17"/>
      <c r="M95" s="17"/>
      <c r="N95" s="17"/>
      <c r="O95" s="17"/>
      <c r="P95" s="2"/>
      <c r="Q95" s="2"/>
      <c r="R95" s="2"/>
      <c r="S95" s="2"/>
      <c r="T95" s="2"/>
      <c r="U95" s="2"/>
      <c r="V95" s="2"/>
      <c r="W95" s="2"/>
      <c r="X95" s="2"/>
      <c r="Y95" s="2"/>
      <c r="Z95" s="2"/>
      <c r="AA95" s="2"/>
    </row>
    <row r="96" spans="1:27" x14ac:dyDescent="0.25">
      <c r="A96" s="2"/>
      <c r="B96" s="17"/>
      <c r="C96" s="17"/>
      <c r="D96" s="17"/>
      <c r="E96" s="17"/>
      <c r="F96" s="17"/>
      <c r="G96" s="17"/>
      <c r="H96" s="17"/>
      <c r="I96" s="17"/>
      <c r="J96" s="17"/>
      <c r="K96" s="17"/>
      <c r="L96" s="17"/>
      <c r="M96" s="17"/>
      <c r="N96" s="17"/>
      <c r="O96" s="17"/>
      <c r="P96" s="2"/>
      <c r="Q96" s="2"/>
      <c r="R96" s="2"/>
      <c r="S96" s="2"/>
      <c r="T96" s="2"/>
      <c r="U96" s="2"/>
      <c r="V96" s="2"/>
      <c r="W96" s="2"/>
      <c r="X96" s="2"/>
      <c r="Y96" s="2"/>
      <c r="Z96" s="2"/>
      <c r="AA96" s="2"/>
    </row>
    <row r="97" spans="1:27" x14ac:dyDescent="0.25">
      <c r="A97" s="2"/>
      <c r="B97" s="17"/>
      <c r="C97" s="17"/>
      <c r="D97" s="17"/>
      <c r="E97" s="17"/>
      <c r="F97" s="17"/>
      <c r="G97" s="17"/>
      <c r="H97" s="17"/>
      <c r="I97" s="17"/>
      <c r="J97" s="17"/>
      <c r="K97" s="17"/>
      <c r="L97" s="17"/>
      <c r="M97" s="17"/>
      <c r="N97" s="17"/>
      <c r="O97" s="17"/>
      <c r="P97" s="2"/>
      <c r="Q97" s="2"/>
      <c r="R97" s="2"/>
      <c r="S97" s="2"/>
      <c r="T97" s="2"/>
      <c r="U97" s="2"/>
      <c r="V97" s="2"/>
      <c r="W97" s="2"/>
      <c r="X97" s="2"/>
      <c r="Y97" s="2"/>
      <c r="Z97" s="2"/>
      <c r="AA97" s="2"/>
    </row>
    <row r="98" spans="1:27" x14ac:dyDescent="0.25">
      <c r="A98" s="2"/>
      <c r="B98" s="17"/>
      <c r="C98" s="17"/>
      <c r="D98" s="17"/>
      <c r="E98" s="17"/>
      <c r="F98" s="17"/>
      <c r="G98" s="17"/>
      <c r="H98" s="17"/>
      <c r="I98" s="17"/>
      <c r="J98" s="17"/>
      <c r="K98" s="17"/>
      <c r="L98" s="17"/>
      <c r="M98" s="17"/>
      <c r="N98" s="17"/>
      <c r="O98" s="17"/>
      <c r="P98" s="2"/>
      <c r="Q98" s="2"/>
      <c r="R98" s="2"/>
      <c r="S98" s="2"/>
      <c r="T98" s="2"/>
      <c r="U98" s="2"/>
      <c r="V98" s="2"/>
      <c r="W98" s="2"/>
      <c r="X98" s="2"/>
      <c r="Y98" s="2"/>
      <c r="Z98" s="2"/>
      <c r="AA98" s="2"/>
    </row>
    <row r="99" spans="1:27" x14ac:dyDescent="0.25">
      <c r="A99" s="2"/>
      <c r="B99" s="17"/>
      <c r="C99" s="17"/>
      <c r="D99" s="17"/>
      <c r="E99" s="17"/>
      <c r="F99" s="17"/>
      <c r="G99" s="17"/>
      <c r="H99" s="17"/>
      <c r="I99" s="17"/>
      <c r="J99" s="17"/>
      <c r="K99" s="17"/>
      <c r="L99" s="17"/>
      <c r="M99" s="17"/>
      <c r="N99" s="17"/>
      <c r="O99" s="17"/>
      <c r="P99" s="2"/>
      <c r="Q99" s="2"/>
      <c r="R99" s="2"/>
      <c r="S99" s="2"/>
      <c r="T99" s="2"/>
      <c r="U99" s="2"/>
      <c r="V99" s="2"/>
      <c r="W99" s="2"/>
      <c r="X99" s="2"/>
      <c r="Y99" s="2"/>
      <c r="Z99" s="2"/>
      <c r="AA99" s="2"/>
    </row>
    <row r="100" spans="1:27" x14ac:dyDescent="0.25">
      <c r="A100" s="2"/>
      <c r="B100" s="17"/>
      <c r="C100" s="17"/>
      <c r="D100" s="17"/>
      <c r="E100" s="17"/>
      <c r="F100" s="17"/>
      <c r="G100" s="17"/>
      <c r="H100" s="17"/>
      <c r="I100" s="17"/>
      <c r="J100" s="17"/>
      <c r="K100" s="17"/>
      <c r="L100" s="17"/>
      <c r="M100" s="17"/>
      <c r="N100" s="17"/>
      <c r="O100" s="17"/>
      <c r="P100" s="2"/>
      <c r="Q100" s="2"/>
      <c r="R100" s="2"/>
      <c r="S100" s="2"/>
      <c r="T100" s="2"/>
      <c r="U100" s="2"/>
      <c r="V100" s="2"/>
      <c r="W100" s="2"/>
      <c r="X100" s="2"/>
      <c r="Y100" s="2"/>
      <c r="Z100" s="2"/>
      <c r="AA100" s="2"/>
    </row>
    <row r="101" spans="1:27" x14ac:dyDescent="0.25">
      <c r="A101" s="2"/>
      <c r="B101" s="17"/>
      <c r="C101" s="17"/>
      <c r="D101" s="17"/>
      <c r="E101" s="17"/>
      <c r="F101" s="17"/>
      <c r="G101" s="17"/>
      <c r="H101" s="17"/>
      <c r="I101" s="17"/>
      <c r="J101" s="17"/>
      <c r="K101" s="17"/>
      <c r="L101" s="17"/>
      <c r="M101" s="17"/>
      <c r="N101" s="17"/>
      <c r="O101" s="17"/>
      <c r="P101" s="2"/>
      <c r="Q101" s="2"/>
      <c r="R101" s="2"/>
      <c r="S101" s="2"/>
      <c r="T101" s="2"/>
      <c r="U101" s="2"/>
      <c r="V101" s="2"/>
      <c r="W101" s="2"/>
      <c r="X101" s="2"/>
      <c r="Y101" s="2"/>
      <c r="Z101" s="2"/>
      <c r="AA101" s="2"/>
    </row>
    <row r="102" spans="1:27" x14ac:dyDescent="0.25">
      <c r="A102" s="2"/>
      <c r="B102" s="17"/>
      <c r="C102" s="17"/>
      <c r="D102" s="17"/>
      <c r="E102" s="17"/>
      <c r="F102" s="17"/>
      <c r="G102" s="17"/>
      <c r="H102" s="17"/>
      <c r="I102" s="17"/>
      <c r="J102" s="17"/>
      <c r="K102" s="17"/>
      <c r="L102" s="17"/>
      <c r="M102" s="17"/>
      <c r="N102" s="17"/>
      <c r="O102" s="17"/>
      <c r="P102" s="2"/>
      <c r="Q102" s="2"/>
      <c r="R102" s="2"/>
      <c r="S102" s="2"/>
      <c r="T102" s="2"/>
      <c r="U102" s="2"/>
      <c r="V102" s="2"/>
      <c r="W102" s="2"/>
      <c r="X102" s="2"/>
      <c r="Y102" s="2"/>
      <c r="Z102" s="2"/>
      <c r="AA102" s="2"/>
    </row>
    <row r="103" spans="1:27" x14ac:dyDescent="0.25">
      <c r="A103" s="2"/>
      <c r="B103" s="17"/>
      <c r="C103" s="17"/>
      <c r="D103" s="17"/>
      <c r="E103" s="17"/>
      <c r="F103" s="17"/>
      <c r="G103" s="17"/>
      <c r="H103" s="17"/>
      <c r="I103" s="17"/>
      <c r="J103" s="17"/>
      <c r="K103" s="17"/>
      <c r="L103" s="17"/>
      <c r="M103" s="17"/>
      <c r="N103" s="17"/>
      <c r="O103" s="17"/>
      <c r="P103" s="2"/>
      <c r="Q103" s="2"/>
      <c r="R103" s="2"/>
      <c r="S103" s="2"/>
      <c r="T103" s="2"/>
      <c r="U103" s="2"/>
      <c r="V103" s="2"/>
      <c r="W103" s="2"/>
      <c r="X103" s="2"/>
      <c r="Y103" s="2"/>
      <c r="Z103" s="2"/>
      <c r="AA103" s="2"/>
    </row>
    <row r="104" spans="1:27" x14ac:dyDescent="0.25">
      <c r="A104" s="2"/>
      <c r="B104" s="17"/>
      <c r="C104" s="17"/>
      <c r="D104" s="17"/>
      <c r="E104" s="17"/>
      <c r="F104" s="17"/>
      <c r="G104" s="17"/>
      <c r="H104" s="17"/>
      <c r="I104" s="17"/>
      <c r="J104" s="17"/>
      <c r="K104" s="17"/>
      <c r="L104" s="17"/>
      <c r="M104" s="17"/>
      <c r="N104" s="17"/>
      <c r="O104" s="17"/>
      <c r="P104" s="2"/>
      <c r="Q104" s="2"/>
      <c r="R104" s="2"/>
      <c r="S104" s="2"/>
      <c r="T104" s="2"/>
      <c r="U104" s="2"/>
      <c r="V104" s="2"/>
      <c r="W104" s="2"/>
      <c r="X104" s="2"/>
      <c r="Y104" s="2"/>
      <c r="Z104" s="2"/>
      <c r="AA104" s="2"/>
    </row>
    <row r="105" spans="1:27" x14ac:dyDescent="0.25">
      <c r="A105" s="2"/>
      <c r="B105" s="17"/>
      <c r="C105" s="17"/>
      <c r="D105" s="17"/>
      <c r="E105" s="17"/>
      <c r="F105" s="17"/>
      <c r="G105" s="17"/>
      <c r="H105" s="17"/>
      <c r="I105" s="17"/>
      <c r="J105" s="17"/>
      <c r="K105" s="17"/>
      <c r="L105" s="17"/>
      <c r="M105" s="17"/>
      <c r="N105" s="17"/>
      <c r="O105" s="17"/>
      <c r="P105" s="2"/>
      <c r="Q105" s="2"/>
      <c r="R105" s="2"/>
      <c r="S105" s="2"/>
      <c r="T105" s="2"/>
      <c r="U105" s="2"/>
      <c r="V105" s="2"/>
      <c r="W105" s="2"/>
      <c r="X105" s="2"/>
      <c r="Y105" s="2"/>
      <c r="Z105" s="2"/>
      <c r="AA105" s="2"/>
    </row>
    <row r="106" spans="1:27" x14ac:dyDescent="0.25">
      <c r="A106" s="2"/>
      <c r="B106" s="17"/>
      <c r="C106" s="17"/>
      <c r="D106" s="17"/>
      <c r="E106" s="17"/>
      <c r="F106" s="17"/>
      <c r="G106" s="17"/>
      <c r="H106" s="17"/>
      <c r="I106" s="17"/>
      <c r="J106" s="17"/>
      <c r="K106" s="17"/>
      <c r="L106" s="17"/>
      <c r="M106" s="17"/>
      <c r="N106" s="17"/>
      <c r="O106" s="17"/>
      <c r="P106" s="2"/>
      <c r="Q106" s="2"/>
      <c r="R106" s="2"/>
      <c r="S106" s="2"/>
      <c r="T106" s="2"/>
      <c r="U106" s="2"/>
      <c r="V106" s="2"/>
      <c r="W106" s="2"/>
      <c r="X106" s="2"/>
      <c r="Y106" s="2"/>
      <c r="Z106" s="2"/>
      <c r="AA106" s="2"/>
    </row>
    <row r="107" spans="1:27" x14ac:dyDescent="0.25">
      <c r="A107" s="2"/>
      <c r="B107" s="17"/>
      <c r="C107" s="17"/>
      <c r="D107" s="17"/>
      <c r="E107" s="17"/>
      <c r="F107" s="17"/>
      <c r="G107" s="17"/>
      <c r="H107" s="17"/>
      <c r="I107" s="17"/>
      <c r="J107" s="17"/>
      <c r="K107" s="17"/>
      <c r="L107" s="17"/>
      <c r="M107" s="17"/>
      <c r="N107" s="17"/>
      <c r="O107" s="17"/>
      <c r="P107" s="2"/>
      <c r="Q107" s="2"/>
      <c r="R107" s="2"/>
      <c r="S107" s="2"/>
      <c r="T107" s="2"/>
      <c r="U107" s="2"/>
      <c r="V107" s="2"/>
      <c r="W107" s="2"/>
      <c r="X107" s="2"/>
      <c r="Y107" s="2"/>
      <c r="Z107" s="2"/>
      <c r="AA107" s="2"/>
    </row>
    <row r="108" spans="1:27" x14ac:dyDescent="0.25">
      <c r="A108" s="2"/>
      <c r="B108" s="17"/>
      <c r="C108" s="17"/>
      <c r="D108" s="17"/>
      <c r="E108" s="17"/>
      <c r="F108" s="17"/>
      <c r="G108" s="17"/>
      <c r="H108" s="17"/>
      <c r="I108" s="17"/>
      <c r="J108" s="17"/>
      <c r="K108" s="17"/>
      <c r="L108" s="17"/>
      <c r="M108" s="17"/>
      <c r="N108" s="17"/>
      <c r="O108" s="17"/>
      <c r="P108" s="2"/>
      <c r="Q108" s="2"/>
      <c r="R108" s="2"/>
      <c r="S108" s="2"/>
      <c r="T108" s="2"/>
      <c r="U108" s="2"/>
      <c r="V108" s="2"/>
      <c r="W108" s="2"/>
      <c r="X108" s="2"/>
      <c r="Y108" s="2"/>
      <c r="Z108" s="2"/>
      <c r="AA108" s="2"/>
    </row>
    <row r="109" spans="1:27" x14ac:dyDescent="0.25">
      <c r="A109" s="2"/>
      <c r="B109" s="17"/>
      <c r="C109" s="17"/>
      <c r="D109" s="17"/>
      <c r="E109" s="17"/>
      <c r="F109" s="17"/>
      <c r="G109" s="17"/>
      <c r="H109" s="17"/>
      <c r="I109" s="17"/>
      <c r="J109" s="17"/>
      <c r="K109" s="17"/>
      <c r="L109" s="17"/>
      <c r="M109" s="17"/>
      <c r="N109" s="17"/>
      <c r="O109" s="17"/>
      <c r="P109" s="2"/>
      <c r="Q109" s="2"/>
      <c r="R109" s="2"/>
      <c r="S109" s="2"/>
      <c r="T109" s="2"/>
      <c r="U109" s="2"/>
      <c r="V109" s="2"/>
      <c r="W109" s="2"/>
      <c r="X109" s="2"/>
      <c r="Y109" s="2"/>
      <c r="Z109" s="2"/>
      <c r="AA109" s="2"/>
    </row>
    <row r="110" spans="1:27" x14ac:dyDescent="0.25">
      <c r="A110" s="2"/>
      <c r="B110" s="17"/>
      <c r="C110" s="17"/>
      <c r="D110" s="17"/>
      <c r="E110" s="17"/>
      <c r="F110" s="17"/>
      <c r="G110" s="17"/>
      <c r="H110" s="17"/>
      <c r="I110" s="17"/>
      <c r="J110" s="17"/>
      <c r="K110" s="17"/>
      <c r="L110" s="17"/>
      <c r="M110" s="17"/>
      <c r="N110" s="17"/>
      <c r="O110" s="17"/>
      <c r="P110" s="2"/>
      <c r="Q110" s="2"/>
      <c r="R110" s="2"/>
      <c r="S110" s="2"/>
      <c r="T110" s="2"/>
      <c r="U110" s="2"/>
      <c r="V110" s="2"/>
      <c r="W110" s="2"/>
      <c r="X110" s="2"/>
      <c r="Y110" s="2"/>
      <c r="Z110" s="2"/>
      <c r="AA110" s="2"/>
    </row>
    <row r="111" spans="1:27" x14ac:dyDescent="0.25">
      <c r="A111" s="2"/>
      <c r="B111" s="17"/>
      <c r="C111" s="17"/>
      <c r="D111" s="17"/>
      <c r="E111" s="17"/>
      <c r="F111" s="17"/>
      <c r="G111" s="17"/>
      <c r="H111" s="17"/>
      <c r="I111" s="17"/>
      <c r="J111" s="17"/>
      <c r="K111" s="17"/>
      <c r="L111" s="17"/>
      <c r="M111" s="17"/>
      <c r="N111" s="17"/>
      <c r="O111" s="17"/>
      <c r="P111" s="2"/>
      <c r="Q111" s="2"/>
      <c r="R111" s="2"/>
      <c r="S111" s="2"/>
      <c r="T111" s="2"/>
      <c r="U111" s="2"/>
      <c r="V111" s="2"/>
      <c r="W111" s="2"/>
      <c r="X111" s="2"/>
      <c r="Y111" s="2"/>
      <c r="Z111" s="2"/>
      <c r="AA111" s="2"/>
    </row>
    <row r="112" spans="1:27" x14ac:dyDescent="0.25">
      <c r="A112" s="2"/>
      <c r="B112" s="17"/>
      <c r="C112" s="17"/>
      <c r="D112" s="17"/>
      <c r="E112" s="17"/>
      <c r="F112" s="17"/>
      <c r="G112" s="17"/>
      <c r="H112" s="17"/>
      <c r="I112" s="17"/>
      <c r="J112" s="17"/>
      <c r="K112" s="17"/>
      <c r="L112" s="17"/>
      <c r="M112" s="17"/>
      <c r="N112" s="17"/>
      <c r="O112" s="17"/>
      <c r="P112" s="2"/>
      <c r="Q112" s="2"/>
      <c r="R112" s="2"/>
      <c r="S112" s="2"/>
      <c r="T112" s="2"/>
      <c r="U112" s="2"/>
      <c r="V112" s="2"/>
      <c r="W112" s="2"/>
      <c r="X112" s="2"/>
      <c r="Y112" s="2"/>
      <c r="Z112" s="2"/>
      <c r="AA112" s="2"/>
    </row>
    <row r="113" spans="1:27" x14ac:dyDescent="0.25">
      <c r="A113" s="2"/>
      <c r="B113" s="17"/>
      <c r="C113" s="17"/>
      <c r="D113" s="17"/>
      <c r="E113" s="17"/>
      <c r="F113" s="17"/>
      <c r="G113" s="17"/>
      <c r="H113" s="17"/>
      <c r="I113" s="17"/>
      <c r="J113" s="17"/>
      <c r="K113" s="17"/>
      <c r="L113" s="17"/>
      <c r="M113" s="17"/>
      <c r="N113" s="17"/>
      <c r="O113" s="17"/>
      <c r="P113" s="2"/>
      <c r="Q113" s="2"/>
      <c r="R113" s="2"/>
      <c r="S113" s="2"/>
      <c r="T113" s="2"/>
      <c r="U113" s="2"/>
      <c r="V113" s="2"/>
      <c r="W113" s="2"/>
      <c r="X113" s="2"/>
      <c r="Y113" s="2"/>
      <c r="Z113" s="2"/>
      <c r="AA113" s="2"/>
    </row>
    <row r="114" spans="1:27" x14ac:dyDescent="0.25">
      <c r="A114" s="2"/>
      <c r="B114" s="17"/>
      <c r="C114" s="17"/>
      <c r="D114" s="17"/>
      <c r="E114" s="17"/>
      <c r="F114" s="17"/>
      <c r="G114" s="17"/>
      <c r="H114" s="17"/>
      <c r="I114" s="17"/>
      <c r="J114" s="17"/>
      <c r="K114" s="17"/>
      <c r="L114" s="17"/>
      <c r="M114" s="17"/>
      <c r="N114" s="17"/>
      <c r="O114" s="17"/>
      <c r="P114" s="2"/>
      <c r="Q114" s="2"/>
      <c r="R114" s="2"/>
      <c r="S114" s="2"/>
      <c r="T114" s="2"/>
      <c r="U114" s="2"/>
      <c r="V114" s="2"/>
      <c r="W114" s="2"/>
      <c r="X114" s="2"/>
      <c r="Y114" s="2"/>
      <c r="Z114" s="2"/>
      <c r="AA114" s="2"/>
    </row>
    <row r="115" spans="1:27" x14ac:dyDescent="0.25">
      <c r="A115" s="2"/>
      <c r="B115" s="17"/>
      <c r="C115" s="17"/>
      <c r="D115" s="17"/>
      <c r="E115" s="17"/>
      <c r="F115" s="17"/>
      <c r="G115" s="17"/>
      <c r="H115" s="17"/>
      <c r="I115" s="17"/>
      <c r="J115" s="17"/>
      <c r="K115" s="17"/>
      <c r="L115" s="17"/>
      <c r="M115" s="17"/>
      <c r="N115" s="17"/>
      <c r="O115" s="17"/>
      <c r="P115" s="2"/>
      <c r="Q115" s="2"/>
      <c r="R115" s="2"/>
      <c r="S115" s="2"/>
      <c r="T115" s="2"/>
      <c r="U115" s="2"/>
      <c r="V115" s="2"/>
      <c r="W115" s="2"/>
      <c r="X115" s="2"/>
      <c r="Y115" s="2"/>
      <c r="Z115" s="2"/>
      <c r="AA115" s="2"/>
    </row>
    <row r="116" spans="1:27" x14ac:dyDescent="0.25">
      <c r="A116" s="2"/>
      <c r="B116" s="17"/>
      <c r="C116" s="17"/>
      <c r="D116" s="17"/>
      <c r="E116" s="17"/>
      <c r="F116" s="17"/>
      <c r="G116" s="17"/>
      <c r="H116" s="17"/>
      <c r="I116" s="17"/>
      <c r="J116" s="17"/>
      <c r="K116" s="17"/>
      <c r="L116" s="17"/>
      <c r="M116" s="17"/>
      <c r="N116" s="17"/>
      <c r="O116" s="17"/>
      <c r="P116" s="2"/>
      <c r="Q116" s="2"/>
      <c r="R116" s="2"/>
      <c r="S116" s="2"/>
      <c r="T116" s="2"/>
      <c r="U116" s="2"/>
      <c r="V116" s="2"/>
      <c r="W116" s="2"/>
      <c r="X116" s="2"/>
      <c r="Y116" s="2"/>
      <c r="Z116" s="2"/>
      <c r="AA116" s="2"/>
    </row>
    <row r="117" spans="1:27" x14ac:dyDescent="0.25">
      <c r="A117" s="2"/>
      <c r="B117" s="17"/>
      <c r="C117" s="17"/>
      <c r="D117" s="17"/>
      <c r="E117" s="17"/>
      <c r="F117" s="17"/>
      <c r="G117" s="17"/>
      <c r="H117" s="17"/>
      <c r="I117" s="17"/>
      <c r="J117" s="17"/>
      <c r="K117" s="17"/>
      <c r="L117" s="17"/>
      <c r="M117" s="17"/>
      <c r="N117" s="17"/>
      <c r="O117" s="17"/>
      <c r="P117" s="2"/>
      <c r="Q117" s="2"/>
      <c r="R117" s="2"/>
      <c r="S117" s="2"/>
      <c r="T117" s="2"/>
      <c r="U117" s="2"/>
      <c r="V117" s="2"/>
      <c r="W117" s="2"/>
      <c r="X117" s="2"/>
      <c r="Y117" s="2"/>
      <c r="Z117" s="2"/>
      <c r="AA117" s="2"/>
    </row>
    <row r="118" spans="1:27" x14ac:dyDescent="0.25">
      <c r="A118" s="2"/>
      <c r="B118" s="17"/>
      <c r="C118" s="17"/>
      <c r="D118" s="17"/>
      <c r="E118" s="17"/>
      <c r="F118" s="17"/>
      <c r="G118" s="17"/>
      <c r="H118" s="17"/>
      <c r="I118" s="17"/>
      <c r="J118" s="17"/>
      <c r="K118" s="17"/>
      <c r="L118" s="17"/>
      <c r="M118" s="17"/>
      <c r="N118" s="17"/>
      <c r="O118" s="17"/>
      <c r="P118" s="2"/>
      <c r="Q118" s="2"/>
      <c r="R118" s="2"/>
      <c r="S118" s="2"/>
      <c r="T118" s="2"/>
      <c r="U118" s="2"/>
      <c r="V118" s="2"/>
      <c r="W118" s="2"/>
      <c r="X118" s="2"/>
      <c r="Y118" s="2"/>
      <c r="Z118" s="2"/>
      <c r="AA118" s="2"/>
    </row>
    <row r="119" spans="1:27" x14ac:dyDescent="0.25">
      <c r="A119" s="2"/>
      <c r="B119" s="17"/>
      <c r="C119" s="17"/>
      <c r="D119" s="17"/>
      <c r="E119" s="17"/>
      <c r="F119" s="17"/>
      <c r="G119" s="17"/>
      <c r="H119" s="17"/>
      <c r="I119" s="17"/>
      <c r="J119" s="17"/>
      <c r="K119" s="17"/>
      <c r="L119" s="17"/>
      <c r="M119" s="17"/>
      <c r="N119" s="17"/>
      <c r="O119" s="17"/>
      <c r="P119" s="2"/>
      <c r="Q119" s="2"/>
      <c r="R119" s="2"/>
      <c r="S119" s="2"/>
      <c r="T119" s="2"/>
      <c r="U119" s="2"/>
      <c r="V119" s="2"/>
      <c r="W119" s="2"/>
      <c r="X119" s="2"/>
      <c r="Y119" s="2"/>
      <c r="Z119" s="2"/>
      <c r="AA119" s="2"/>
    </row>
    <row r="120" spans="1:27" x14ac:dyDescent="0.25">
      <c r="A120" s="2"/>
      <c r="B120" s="17"/>
      <c r="C120" s="17"/>
      <c r="D120" s="17"/>
      <c r="E120" s="17"/>
      <c r="F120" s="17"/>
      <c r="G120" s="17"/>
      <c r="H120" s="17"/>
      <c r="I120" s="17"/>
      <c r="J120" s="17"/>
      <c r="K120" s="17"/>
      <c r="L120" s="17"/>
      <c r="M120" s="17"/>
      <c r="N120" s="17"/>
      <c r="O120" s="17"/>
      <c r="P120" s="2"/>
      <c r="Q120" s="2"/>
      <c r="R120" s="2"/>
      <c r="S120" s="2"/>
      <c r="T120" s="2"/>
      <c r="U120" s="2"/>
      <c r="V120" s="2"/>
      <c r="W120" s="2"/>
      <c r="X120" s="2"/>
      <c r="Y120" s="2"/>
      <c r="Z120" s="2"/>
      <c r="AA120" s="2"/>
    </row>
    <row r="121" spans="1:27" x14ac:dyDescent="0.25">
      <c r="A121" s="2"/>
      <c r="B121" s="17"/>
      <c r="C121" s="17"/>
      <c r="D121" s="17"/>
      <c r="E121" s="17"/>
      <c r="F121" s="17"/>
      <c r="G121" s="17"/>
      <c r="H121" s="17"/>
      <c r="I121" s="17"/>
      <c r="J121" s="17"/>
      <c r="K121" s="17"/>
      <c r="L121" s="17"/>
      <c r="M121" s="17"/>
      <c r="N121" s="17"/>
      <c r="O121" s="17"/>
      <c r="P121" s="2"/>
      <c r="Q121" s="2"/>
      <c r="R121" s="2"/>
      <c r="S121" s="2"/>
      <c r="T121" s="2"/>
      <c r="U121" s="2"/>
      <c r="V121" s="2"/>
      <c r="W121" s="2"/>
      <c r="X121" s="2"/>
      <c r="Y121" s="2"/>
      <c r="Z121" s="2"/>
      <c r="AA121" s="2"/>
    </row>
    <row r="122" spans="1:27" x14ac:dyDescent="0.25">
      <c r="A122" s="2"/>
      <c r="B122" s="17"/>
      <c r="C122" s="17"/>
      <c r="D122" s="17"/>
      <c r="E122" s="17"/>
      <c r="F122" s="17"/>
      <c r="G122" s="17"/>
      <c r="H122" s="17"/>
      <c r="I122" s="17"/>
      <c r="J122" s="17"/>
      <c r="K122" s="17"/>
      <c r="L122" s="17"/>
      <c r="M122" s="17"/>
      <c r="N122" s="17"/>
      <c r="O122" s="17"/>
      <c r="P122" s="2"/>
      <c r="Q122" s="2"/>
      <c r="R122" s="2"/>
      <c r="S122" s="2"/>
      <c r="T122" s="2"/>
      <c r="U122" s="2"/>
      <c r="V122" s="2"/>
      <c r="W122" s="2"/>
      <c r="X122" s="2"/>
      <c r="Y122" s="2"/>
      <c r="Z122" s="2"/>
      <c r="AA122" s="2"/>
    </row>
    <row r="123" spans="1:27" x14ac:dyDescent="0.25">
      <c r="A123" s="2"/>
      <c r="B123" s="17"/>
      <c r="C123" s="17"/>
      <c r="D123" s="17"/>
      <c r="E123" s="17"/>
      <c r="F123" s="17"/>
      <c r="G123" s="17"/>
      <c r="H123" s="17"/>
      <c r="I123" s="17"/>
      <c r="J123" s="17"/>
      <c r="K123" s="17"/>
      <c r="L123" s="17"/>
      <c r="M123" s="17"/>
      <c r="N123" s="17"/>
      <c r="O123" s="17"/>
      <c r="P123" s="2"/>
      <c r="Q123" s="2"/>
      <c r="R123" s="2"/>
      <c r="S123" s="2"/>
      <c r="T123" s="2"/>
      <c r="U123" s="2"/>
      <c r="V123" s="2"/>
      <c r="W123" s="2"/>
      <c r="X123" s="2"/>
      <c r="Y123" s="2"/>
      <c r="Z123" s="2"/>
      <c r="AA123" s="2"/>
    </row>
    <row r="124" spans="1:27" x14ac:dyDescent="0.25">
      <c r="A124" s="2"/>
      <c r="B124" s="17"/>
      <c r="C124" s="17"/>
      <c r="D124" s="17"/>
      <c r="E124" s="17"/>
      <c r="F124" s="17"/>
      <c r="G124" s="17"/>
      <c r="H124" s="17"/>
      <c r="I124" s="17"/>
      <c r="J124" s="17"/>
      <c r="K124" s="17"/>
      <c r="L124" s="17"/>
      <c r="M124" s="17"/>
      <c r="N124" s="17"/>
      <c r="O124" s="17"/>
      <c r="P124" s="2"/>
      <c r="Q124" s="2"/>
      <c r="R124" s="2"/>
      <c r="S124" s="2"/>
      <c r="T124" s="2"/>
      <c r="U124" s="2"/>
      <c r="V124" s="2"/>
      <c r="W124" s="2"/>
      <c r="X124" s="2"/>
      <c r="Y124" s="2"/>
      <c r="Z124" s="2"/>
      <c r="AA124" s="2"/>
    </row>
    <row r="125" spans="1:27" x14ac:dyDescent="0.25">
      <c r="A125" s="2"/>
      <c r="B125" s="17"/>
      <c r="C125" s="17"/>
      <c r="D125" s="17"/>
      <c r="E125" s="17"/>
      <c r="F125" s="17"/>
      <c r="G125" s="17"/>
      <c r="H125" s="17"/>
      <c r="I125" s="17"/>
      <c r="J125" s="17"/>
      <c r="K125" s="17"/>
      <c r="L125" s="17"/>
      <c r="M125" s="17"/>
      <c r="N125" s="17"/>
      <c r="O125" s="17"/>
      <c r="P125" s="2"/>
      <c r="Q125" s="2"/>
      <c r="R125" s="2"/>
      <c r="S125" s="2"/>
      <c r="T125" s="2"/>
      <c r="U125" s="2"/>
      <c r="V125" s="2"/>
      <c r="W125" s="2"/>
      <c r="X125" s="2"/>
      <c r="Y125" s="2"/>
      <c r="Z125" s="2"/>
      <c r="AA125" s="2"/>
    </row>
    <row r="126" spans="1:27" x14ac:dyDescent="0.25">
      <c r="A126" s="2"/>
      <c r="B126" s="17"/>
      <c r="C126" s="17"/>
      <c r="D126" s="17"/>
      <c r="E126" s="17"/>
      <c r="F126" s="17"/>
      <c r="G126" s="17"/>
      <c r="H126" s="17"/>
      <c r="I126" s="17"/>
      <c r="J126" s="17"/>
      <c r="K126" s="17"/>
      <c r="L126" s="17"/>
      <c r="M126" s="17"/>
      <c r="N126" s="17"/>
      <c r="O126" s="17"/>
      <c r="P126" s="2"/>
      <c r="Q126" s="2"/>
      <c r="R126" s="2"/>
      <c r="S126" s="2"/>
      <c r="T126" s="2"/>
      <c r="U126" s="2"/>
      <c r="V126" s="2"/>
      <c r="W126" s="2"/>
      <c r="X126" s="2"/>
      <c r="Y126" s="2"/>
      <c r="Z126" s="2"/>
      <c r="AA126" s="2"/>
    </row>
    <row r="127" spans="1:27" x14ac:dyDescent="0.25">
      <c r="A127" s="2"/>
      <c r="B127" s="17"/>
      <c r="C127" s="17"/>
      <c r="D127" s="17"/>
      <c r="E127" s="17"/>
      <c r="F127" s="17"/>
      <c r="G127" s="17"/>
      <c r="H127" s="17"/>
      <c r="I127" s="17"/>
      <c r="J127" s="17"/>
      <c r="K127" s="17"/>
      <c r="L127" s="17"/>
      <c r="M127" s="17"/>
      <c r="N127" s="17"/>
      <c r="O127" s="17"/>
      <c r="P127" s="2"/>
      <c r="Q127" s="2"/>
      <c r="R127" s="2"/>
      <c r="S127" s="2"/>
      <c r="T127" s="2"/>
      <c r="U127" s="2"/>
      <c r="V127" s="2"/>
      <c r="W127" s="2"/>
      <c r="X127" s="2"/>
      <c r="Y127" s="2"/>
      <c r="Z127" s="2"/>
      <c r="AA127" s="2"/>
    </row>
    <row r="128" spans="1:27" x14ac:dyDescent="0.25">
      <c r="A128" s="2"/>
      <c r="B128" s="17"/>
      <c r="C128" s="17"/>
      <c r="D128" s="17"/>
      <c r="E128" s="17"/>
      <c r="F128" s="17"/>
      <c r="G128" s="17"/>
      <c r="H128" s="17"/>
      <c r="I128" s="17"/>
      <c r="J128" s="17"/>
      <c r="K128" s="17"/>
      <c r="L128" s="17"/>
      <c r="M128" s="17"/>
      <c r="N128" s="17"/>
      <c r="O128" s="17"/>
      <c r="P128" s="2"/>
      <c r="Q128" s="2"/>
      <c r="R128" s="2"/>
      <c r="S128" s="2"/>
      <c r="T128" s="2"/>
      <c r="U128" s="2"/>
      <c r="V128" s="2"/>
      <c r="W128" s="2"/>
      <c r="X128" s="2"/>
      <c r="Y128" s="2"/>
      <c r="Z128" s="2"/>
      <c r="AA128" s="2"/>
    </row>
    <row r="129" spans="1:27" x14ac:dyDescent="0.25">
      <c r="A129" s="2"/>
      <c r="B129" s="17"/>
      <c r="C129" s="17"/>
      <c r="D129" s="17"/>
      <c r="E129" s="17"/>
      <c r="F129" s="17"/>
      <c r="G129" s="17"/>
      <c r="H129" s="17"/>
      <c r="I129" s="17"/>
      <c r="J129" s="17"/>
      <c r="K129" s="17"/>
      <c r="L129" s="17"/>
      <c r="M129" s="17"/>
      <c r="N129" s="17"/>
      <c r="O129" s="17"/>
      <c r="P129" s="2"/>
      <c r="Q129" s="2"/>
      <c r="R129" s="2"/>
      <c r="S129" s="2"/>
      <c r="T129" s="2"/>
      <c r="U129" s="2"/>
      <c r="V129" s="2"/>
      <c r="W129" s="2"/>
      <c r="X129" s="2"/>
      <c r="Y129" s="2"/>
      <c r="Z129" s="2"/>
      <c r="AA129" s="2"/>
    </row>
    <row r="130" spans="1:27" x14ac:dyDescent="0.25">
      <c r="A130" s="2"/>
      <c r="B130" s="17"/>
      <c r="C130" s="17"/>
      <c r="D130" s="17"/>
      <c r="E130" s="17"/>
      <c r="F130" s="17"/>
      <c r="G130" s="17"/>
      <c r="H130" s="17"/>
      <c r="I130" s="17"/>
      <c r="J130" s="17"/>
      <c r="K130" s="17"/>
      <c r="L130" s="17"/>
      <c r="M130" s="17"/>
      <c r="N130" s="17"/>
      <c r="O130" s="17"/>
      <c r="P130" s="2"/>
      <c r="Q130" s="2"/>
      <c r="R130" s="2"/>
      <c r="S130" s="2"/>
      <c r="T130" s="2"/>
      <c r="U130" s="2"/>
      <c r="V130" s="2"/>
      <c r="W130" s="2"/>
      <c r="X130" s="2"/>
      <c r="Y130" s="2"/>
      <c r="Z130" s="2"/>
      <c r="AA130" s="2"/>
    </row>
    <row r="131" spans="1:27" x14ac:dyDescent="0.25">
      <c r="A131" s="2"/>
      <c r="B131" s="17"/>
      <c r="C131" s="17"/>
      <c r="D131" s="17"/>
      <c r="E131" s="17"/>
      <c r="F131" s="17"/>
      <c r="G131" s="17"/>
      <c r="H131" s="17"/>
      <c r="I131" s="17"/>
      <c r="J131" s="17"/>
      <c r="K131" s="17"/>
      <c r="L131" s="17"/>
      <c r="M131" s="17"/>
      <c r="N131" s="17"/>
      <c r="O131" s="17"/>
      <c r="P131" s="2"/>
      <c r="Q131" s="2"/>
      <c r="R131" s="2"/>
      <c r="S131" s="2"/>
      <c r="T131" s="2"/>
      <c r="U131" s="2"/>
      <c r="V131" s="2"/>
      <c r="W131" s="2"/>
      <c r="X131" s="2"/>
      <c r="Y131" s="2"/>
      <c r="Z131" s="2"/>
      <c r="AA131" s="2"/>
    </row>
    <row r="132" spans="1:27" x14ac:dyDescent="0.25">
      <c r="A132" s="2"/>
      <c r="B132" s="17"/>
      <c r="C132" s="17"/>
      <c r="D132" s="17"/>
      <c r="E132" s="17"/>
      <c r="F132" s="17"/>
      <c r="G132" s="17"/>
      <c r="H132" s="17"/>
      <c r="I132" s="17"/>
      <c r="J132" s="17"/>
      <c r="K132" s="17"/>
      <c r="L132" s="17"/>
      <c r="M132" s="17"/>
      <c r="N132" s="17"/>
      <c r="O132" s="17"/>
      <c r="P132" s="2"/>
      <c r="Q132" s="2"/>
      <c r="R132" s="2"/>
      <c r="S132" s="2"/>
      <c r="T132" s="2"/>
      <c r="U132" s="2"/>
      <c r="V132" s="2"/>
      <c r="W132" s="2"/>
      <c r="X132" s="2"/>
      <c r="Y132" s="2"/>
      <c r="Z132" s="2"/>
      <c r="AA132" s="2"/>
    </row>
    <row r="133" spans="1:27" x14ac:dyDescent="0.25">
      <c r="A133" s="2"/>
      <c r="B133" s="17"/>
      <c r="C133" s="17"/>
      <c r="D133" s="17"/>
      <c r="E133" s="17"/>
      <c r="F133" s="17"/>
      <c r="G133" s="17"/>
      <c r="H133" s="17"/>
      <c r="I133" s="17"/>
      <c r="J133" s="17"/>
      <c r="K133" s="17"/>
      <c r="L133" s="17"/>
      <c r="M133" s="17"/>
      <c r="N133" s="17"/>
      <c r="O133" s="17"/>
      <c r="P133" s="2"/>
      <c r="Q133" s="2"/>
      <c r="R133" s="2"/>
      <c r="S133" s="2"/>
      <c r="T133" s="2"/>
      <c r="U133" s="2"/>
      <c r="V133" s="2"/>
      <c r="W133" s="2"/>
      <c r="X133" s="2"/>
      <c r="Y133" s="2"/>
      <c r="Z133" s="2"/>
      <c r="AA133" s="2"/>
    </row>
    <row r="134" spans="1:27" x14ac:dyDescent="0.25">
      <c r="A134" s="2"/>
      <c r="B134" s="17"/>
      <c r="C134" s="17"/>
      <c r="D134" s="17"/>
      <c r="E134" s="17"/>
      <c r="F134" s="17"/>
      <c r="G134" s="17"/>
      <c r="H134" s="17"/>
      <c r="I134" s="17"/>
      <c r="J134" s="17"/>
      <c r="K134" s="17"/>
      <c r="L134" s="17"/>
      <c r="M134" s="17"/>
      <c r="N134" s="17"/>
      <c r="O134" s="17"/>
      <c r="P134" s="2"/>
      <c r="Q134" s="2"/>
      <c r="R134" s="2"/>
      <c r="S134" s="2"/>
      <c r="T134" s="2"/>
      <c r="U134" s="2"/>
      <c r="V134" s="2"/>
      <c r="W134" s="2"/>
      <c r="X134" s="2"/>
      <c r="Y134" s="2"/>
      <c r="Z134" s="2"/>
      <c r="AA134" s="2"/>
    </row>
    <row r="135" spans="1:27" x14ac:dyDescent="0.25">
      <c r="A135" s="2"/>
      <c r="B135" s="17"/>
      <c r="C135" s="17"/>
      <c r="D135" s="17"/>
      <c r="E135" s="17"/>
      <c r="F135" s="17"/>
      <c r="G135" s="17"/>
      <c r="H135" s="17"/>
      <c r="I135" s="17"/>
      <c r="J135" s="17"/>
      <c r="K135" s="17"/>
      <c r="L135" s="17"/>
      <c r="M135" s="17"/>
      <c r="N135" s="17"/>
      <c r="O135" s="17"/>
      <c r="P135" s="2"/>
      <c r="Q135" s="2"/>
      <c r="R135" s="2"/>
      <c r="S135" s="2"/>
      <c r="T135" s="2"/>
      <c r="U135" s="2"/>
      <c r="V135" s="2"/>
      <c r="W135" s="2"/>
      <c r="X135" s="2"/>
      <c r="Y135" s="2"/>
      <c r="Z135" s="2"/>
      <c r="AA135" s="2"/>
    </row>
    <row r="136" spans="1:27" x14ac:dyDescent="0.25">
      <c r="A136" s="2"/>
      <c r="B136" s="17"/>
      <c r="C136" s="17"/>
      <c r="D136" s="17"/>
      <c r="E136" s="17"/>
      <c r="F136" s="17"/>
      <c r="G136" s="17"/>
      <c r="H136" s="17"/>
      <c r="I136" s="17"/>
      <c r="J136" s="17"/>
      <c r="K136" s="17"/>
      <c r="L136" s="17"/>
      <c r="M136" s="17"/>
      <c r="N136" s="17"/>
      <c r="O136" s="17"/>
      <c r="P136" s="2"/>
      <c r="Q136" s="2"/>
      <c r="R136" s="2"/>
      <c r="S136" s="2"/>
      <c r="T136" s="2"/>
      <c r="U136" s="2"/>
      <c r="V136" s="2"/>
      <c r="W136" s="2"/>
      <c r="X136" s="2"/>
      <c r="Y136" s="2"/>
      <c r="Z136" s="2"/>
      <c r="AA136" s="2"/>
    </row>
    <row r="137" spans="1:27" x14ac:dyDescent="0.25">
      <c r="A137" s="2"/>
      <c r="B137" s="17"/>
      <c r="C137" s="17"/>
      <c r="D137" s="17"/>
      <c r="E137" s="17"/>
      <c r="F137" s="17"/>
      <c r="G137" s="17"/>
      <c r="H137" s="17"/>
      <c r="I137" s="17"/>
      <c r="J137" s="17"/>
      <c r="K137" s="17"/>
      <c r="L137" s="17"/>
      <c r="M137" s="17"/>
      <c r="N137" s="17"/>
      <c r="O137" s="17"/>
      <c r="P137" s="2"/>
      <c r="Q137" s="2"/>
      <c r="R137" s="2"/>
      <c r="S137" s="2"/>
      <c r="T137" s="2"/>
      <c r="U137" s="2"/>
      <c r="V137" s="2"/>
      <c r="W137" s="2"/>
      <c r="X137" s="2"/>
      <c r="Y137" s="2"/>
      <c r="Z137" s="2"/>
      <c r="AA137" s="2"/>
    </row>
    <row r="138" spans="1:27" x14ac:dyDescent="0.25">
      <c r="A138" s="2"/>
      <c r="B138" s="17"/>
      <c r="C138" s="17"/>
      <c r="D138" s="17"/>
      <c r="E138" s="17"/>
      <c r="F138" s="17"/>
      <c r="G138" s="17"/>
      <c r="H138" s="17"/>
      <c r="I138" s="17"/>
      <c r="J138" s="17"/>
      <c r="K138" s="17"/>
      <c r="L138" s="17"/>
      <c r="M138" s="17"/>
      <c r="N138" s="17"/>
      <c r="O138" s="17"/>
      <c r="P138" s="2"/>
      <c r="Q138" s="2"/>
      <c r="R138" s="2"/>
      <c r="S138" s="2"/>
      <c r="T138" s="2"/>
      <c r="U138" s="2"/>
      <c r="V138" s="2"/>
      <c r="W138" s="2"/>
      <c r="X138" s="2"/>
      <c r="Y138" s="2"/>
      <c r="Z138" s="2"/>
      <c r="AA138" s="2"/>
    </row>
    <row r="139" spans="1:27" x14ac:dyDescent="0.25">
      <c r="A139" s="2"/>
      <c r="B139" s="17"/>
      <c r="C139" s="17"/>
      <c r="D139" s="17"/>
      <c r="E139" s="17"/>
      <c r="F139" s="17"/>
      <c r="G139" s="17"/>
      <c r="H139" s="17"/>
      <c r="I139" s="17"/>
      <c r="J139" s="17"/>
      <c r="K139" s="17"/>
      <c r="L139" s="17"/>
      <c r="M139" s="17"/>
      <c r="N139" s="17"/>
      <c r="O139" s="17"/>
      <c r="P139" s="2"/>
      <c r="Q139" s="2"/>
      <c r="R139" s="2"/>
      <c r="S139" s="2"/>
      <c r="T139" s="2"/>
      <c r="U139" s="2"/>
      <c r="V139" s="2"/>
      <c r="W139" s="2"/>
      <c r="X139" s="2"/>
      <c r="Y139" s="2"/>
      <c r="Z139" s="2"/>
      <c r="AA139" s="2"/>
    </row>
    <row r="140" spans="1:27" x14ac:dyDescent="0.25">
      <c r="A140" s="2"/>
      <c r="B140" s="17"/>
      <c r="C140" s="17"/>
      <c r="D140" s="17"/>
      <c r="E140" s="17"/>
      <c r="F140" s="17"/>
      <c r="G140" s="17"/>
      <c r="H140" s="17"/>
      <c r="I140" s="17"/>
      <c r="J140" s="17"/>
      <c r="K140" s="17"/>
      <c r="L140" s="17"/>
      <c r="M140" s="17"/>
      <c r="N140" s="17"/>
      <c r="O140" s="17"/>
      <c r="P140" s="2"/>
      <c r="Q140" s="2"/>
      <c r="R140" s="2"/>
      <c r="S140" s="2"/>
      <c r="T140" s="2"/>
      <c r="U140" s="2"/>
      <c r="V140" s="2"/>
      <c r="W140" s="2"/>
      <c r="X140" s="2"/>
      <c r="Y140" s="2"/>
      <c r="Z140" s="2"/>
      <c r="AA140" s="2"/>
    </row>
    <row r="141" spans="1:27" x14ac:dyDescent="0.25">
      <c r="A141" s="2"/>
      <c r="B141" s="17"/>
      <c r="C141" s="17"/>
      <c r="D141" s="17"/>
      <c r="E141" s="17"/>
      <c r="F141" s="17"/>
      <c r="G141" s="17"/>
      <c r="H141" s="17"/>
      <c r="I141" s="17"/>
      <c r="J141" s="17"/>
      <c r="K141" s="17"/>
      <c r="L141" s="17"/>
      <c r="M141" s="17"/>
      <c r="N141" s="17"/>
      <c r="O141" s="17"/>
      <c r="P141" s="2"/>
      <c r="Q141" s="2"/>
      <c r="R141" s="2"/>
      <c r="S141" s="2"/>
      <c r="T141" s="2"/>
      <c r="U141" s="2"/>
      <c r="V141" s="2"/>
      <c r="W141" s="2"/>
      <c r="X141" s="2"/>
      <c r="Y141" s="2"/>
      <c r="Z141" s="2"/>
      <c r="AA141" s="2"/>
    </row>
    <row r="142" spans="1:27" x14ac:dyDescent="0.25">
      <c r="A142" s="2"/>
      <c r="B142" s="17"/>
      <c r="C142" s="17"/>
      <c r="D142" s="17"/>
      <c r="E142" s="17"/>
      <c r="F142" s="17"/>
      <c r="G142" s="17"/>
      <c r="H142" s="17"/>
      <c r="I142" s="17"/>
      <c r="J142" s="17"/>
      <c r="K142" s="17"/>
      <c r="L142" s="17"/>
      <c r="M142" s="17"/>
      <c r="N142" s="17"/>
      <c r="O142" s="17"/>
      <c r="P142" s="2"/>
      <c r="Q142" s="2"/>
      <c r="R142" s="2"/>
      <c r="S142" s="2"/>
      <c r="T142" s="2"/>
      <c r="U142" s="2"/>
      <c r="V142" s="2"/>
      <c r="W142" s="2"/>
      <c r="X142" s="2"/>
      <c r="Y142" s="2"/>
      <c r="Z142" s="2"/>
      <c r="AA142" s="2"/>
    </row>
    <row r="143" spans="1:27" x14ac:dyDescent="0.25">
      <c r="A143" s="2"/>
      <c r="B143" s="17"/>
      <c r="C143" s="17"/>
      <c r="D143" s="17"/>
      <c r="E143" s="17"/>
      <c r="F143" s="17"/>
      <c r="G143" s="17"/>
      <c r="H143" s="17"/>
      <c r="I143" s="17"/>
      <c r="J143" s="17"/>
      <c r="K143" s="17"/>
      <c r="L143" s="17"/>
      <c r="M143" s="17"/>
      <c r="N143" s="17"/>
      <c r="O143" s="17"/>
      <c r="P143" s="2"/>
      <c r="Q143" s="2"/>
      <c r="R143" s="2"/>
      <c r="S143" s="2"/>
      <c r="T143" s="2"/>
      <c r="U143" s="2"/>
      <c r="V143" s="2"/>
      <c r="W143" s="2"/>
      <c r="X143" s="2"/>
      <c r="Y143" s="2"/>
      <c r="Z143" s="2"/>
      <c r="AA143" s="2"/>
    </row>
    <row r="144" spans="1:27" x14ac:dyDescent="0.25">
      <c r="A144" s="2"/>
      <c r="B144" s="17"/>
      <c r="C144" s="17"/>
      <c r="D144" s="17"/>
      <c r="E144" s="17"/>
      <c r="F144" s="17"/>
      <c r="G144" s="17"/>
      <c r="H144" s="17"/>
      <c r="I144" s="17"/>
      <c r="J144" s="17"/>
      <c r="K144" s="17"/>
      <c r="L144" s="17"/>
      <c r="M144" s="17"/>
      <c r="N144" s="17"/>
      <c r="O144" s="17"/>
      <c r="P144" s="2"/>
      <c r="Q144" s="2"/>
      <c r="R144" s="2"/>
      <c r="S144" s="2"/>
      <c r="T144" s="2"/>
      <c r="U144" s="2"/>
      <c r="V144" s="2"/>
      <c r="W144" s="2"/>
      <c r="X144" s="2"/>
      <c r="Y144" s="2"/>
      <c r="Z144" s="2"/>
      <c r="AA144" s="2"/>
    </row>
    <row r="145" spans="1:27" x14ac:dyDescent="0.25">
      <c r="A145" s="2"/>
      <c r="B145" s="17"/>
      <c r="C145" s="17"/>
      <c r="D145" s="17"/>
      <c r="E145" s="17"/>
      <c r="F145" s="17"/>
      <c r="G145" s="17"/>
      <c r="H145" s="17"/>
      <c r="I145" s="17"/>
      <c r="J145" s="17"/>
      <c r="K145" s="17"/>
      <c r="L145" s="17"/>
      <c r="M145" s="17"/>
      <c r="N145" s="17"/>
      <c r="O145" s="17"/>
      <c r="P145" s="2"/>
      <c r="Q145" s="2"/>
      <c r="R145" s="2"/>
      <c r="S145" s="2"/>
      <c r="T145" s="2"/>
      <c r="U145" s="2"/>
      <c r="V145" s="2"/>
      <c r="W145" s="2"/>
      <c r="X145" s="2"/>
      <c r="Y145" s="2"/>
      <c r="Z145" s="2"/>
      <c r="AA145" s="2"/>
    </row>
    <row r="146" spans="1:27" x14ac:dyDescent="0.25">
      <c r="A146" s="2"/>
      <c r="B146" s="17"/>
      <c r="C146" s="17"/>
      <c r="D146" s="17"/>
      <c r="E146" s="17"/>
      <c r="F146" s="17"/>
      <c r="G146" s="17"/>
      <c r="H146" s="17"/>
      <c r="I146" s="17"/>
      <c r="J146" s="17"/>
      <c r="K146" s="17"/>
      <c r="L146" s="17"/>
      <c r="M146" s="17"/>
      <c r="N146" s="17"/>
      <c r="O146" s="17"/>
      <c r="P146" s="2"/>
      <c r="Q146" s="2"/>
      <c r="R146" s="2"/>
      <c r="S146" s="2"/>
      <c r="T146" s="2"/>
      <c r="U146" s="2"/>
      <c r="V146" s="2"/>
      <c r="W146" s="2"/>
      <c r="X146" s="2"/>
      <c r="Y146" s="2"/>
      <c r="Z146" s="2"/>
      <c r="AA146" s="2"/>
    </row>
    <row r="147" spans="1:27" x14ac:dyDescent="0.25">
      <c r="A147" s="2"/>
      <c r="B147" s="17"/>
      <c r="C147" s="17"/>
      <c r="D147" s="17"/>
      <c r="E147" s="17"/>
      <c r="F147" s="17"/>
      <c r="G147" s="17"/>
      <c r="H147" s="17"/>
      <c r="I147" s="17"/>
      <c r="J147" s="17"/>
      <c r="K147" s="17"/>
      <c r="L147" s="17"/>
      <c r="M147" s="17"/>
      <c r="N147" s="17"/>
      <c r="O147" s="17"/>
      <c r="P147" s="2"/>
      <c r="Q147" s="2"/>
      <c r="R147" s="2"/>
      <c r="S147" s="2"/>
      <c r="T147" s="2"/>
      <c r="U147" s="2"/>
      <c r="V147" s="2"/>
      <c r="W147" s="2"/>
      <c r="X147" s="2"/>
      <c r="Y147" s="2"/>
      <c r="Z147" s="2"/>
      <c r="AA147" s="2"/>
    </row>
    <row r="148" spans="1:27" x14ac:dyDescent="0.25">
      <c r="A148" s="2"/>
      <c r="B148" s="17"/>
      <c r="C148" s="17"/>
      <c r="D148" s="17"/>
      <c r="E148" s="17"/>
      <c r="F148" s="17"/>
      <c r="G148" s="17"/>
      <c r="H148" s="17"/>
      <c r="I148" s="17"/>
      <c r="J148" s="17"/>
      <c r="K148" s="17"/>
      <c r="L148" s="17"/>
      <c r="M148" s="17"/>
      <c r="N148" s="17"/>
      <c r="O148" s="17"/>
      <c r="P148" s="2"/>
      <c r="Q148" s="2"/>
      <c r="R148" s="2"/>
      <c r="S148" s="2"/>
      <c r="T148" s="2"/>
      <c r="U148" s="2"/>
      <c r="V148" s="2"/>
      <c r="W148" s="2"/>
      <c r="X148" s="2"/>
      <c r="Y148" s="2"/>
      <c r="Z148" s="2"/>
      <c r="AA148" s="2"/>
    </row>
    <row r="149" spans="1:27" x14ac:dyDescent="0.25">
      <c r="A149" s="2"/>
      <c r="B149" s="17"/>
      <c r="C149" s="17"/>
      <c r="D149" s="17"/>
      <c r="E149" s="17"/>
      <c r="F149" s="17"/>
      <c r="G149" s="17"/>
      <c r="H149" s="17"/>
      <c r="I149" s="17"/>
      <c r="J149" s="17"/>
      <c r="K149" s="17"/>
      <c r="L149" s="17"/>
      <c r="M149" s="17"/>
      <c r="N149" s="17"/>
      <c r="O149" s="17"/>
      <c r="P149" s="2"/>
      <c r="Q149" s="2"/>
      <c r="R149" s="2"/>
      <c r="S149" s="2"/>
      <c r="T149" s="2"/>
      <c r="U149" s="2"/>
      <c r="V149" s="2"/>
      <c r="W149" s="2"/>
      <c r="X149" s="2"/>
      <c r="Y149" s="2"/>
      <c r="Z149" s="2"/>
      <c r="AA149" s="2"/>
    </row>
    <row r="150" spans="1:27" x14ac:dyDescent="0.25">
      <c r="A150" s="2"/>
      <c r="B150" s="17"/>
      <c r="C150" s="17"/>
      <c r="D150" s="17"/>
      <c r="E150" s="17"/>
      <c r="F150" s="17"/>
      <c r="G150" s="17"/>
      <c r="H150" s="17"/>
      <c r="I150" s="17"/>
      <c r="J150" s="17"/>
      <c r="K150" s="17"/>
      <c r="L150" s="17"/>
      <c r="M150" s="17"/>
      <c r="N150" s="17"/>
      <c r="O150" s="17"/>
      <c r="P150" s="2"/>
      <c r="Q150" s="2"/>
      <c r="R150" s="2"/>
      <c r="S150" s="2"/>
      <c r="T150" s="2"/>
      <c r="U150" s="2"/>
      <c r="V150" s="2"/>
      <c r="W150" s="2"/>
      <c r="X150" s="2"/>
      <c r="Y150" s="2"/>
      <c r="Z150" s="2"/>
      <c r="AA150" s="2"/>
    </row>
    <row r="151" spans="1:27" x14ac:dyDescent="0.25">
      <c r="A151" s="2"/>
      <c r="B151" s="17"/>
      <c r="C151" s="17"/>
      <c r="D151" s="17"/>
      <c r="E151" s="17"/>
      <c r="F151" s="17"/>
      <c r="G151" s="17"/>
      <c r="H151" s="17"/>
      <c r="I151" s="17"/>
      <c r="J151" s="17"/>
      <c r="K151" s="17"/>
      <c r="L151" s="17"/>
      <c r="M151" s="17"/>
      <c r="N151" s="17"/>
      <c r="O151" s="17"/>
      <c r="P151" s="2"/>
      <c r="Q151" s="2"/>
      <c r="R151" s="2"/>
      <c r="S151" s="2"/>
      <c r="T151" s="2"/>
      <c r="U151" s="2"/>
      <c r="V151" s="2"/>
      <c r="W151" s="2"/>
      <c r="X151" s="2"/>
      <c r="Y151" s="2"/>
      <c r="Z151" s="2"/>
      <c r="AA151" s="2"/>
    </row>
    <row r="152" spans="1:27" x14ac:dyDescent="0.25">
      <c r="A152" s="2"/>
      <c r="B152" s="17"/>
      <c r="C152" s="17"/>
      <c r="D152" s="17"/>
      <c r="E152" s="17"/>
      <c r="F152" s="17"/>
      <c r="G152" s="17"/>
      <c r="H152" s="17"/>
      <c r="I152" s="17"/>
      <c r="J152" s="17"/>
      <c r="K152" s="17"/>
      <c r="L152" s="17"/>
      <c r="M152" s="17"/>
      <c r="N152" s="17"/>
      <c r="O152" s="17"/>
      <c r="P152" s="2"/>
      <c r="Q152" s="2"/>
      <c r="R152" s="2"/>
      <c r="S152" s="2"/>
      <c r="T152" s="2"/>
      <c r="U152" s="2"/>
      <c r="V152" s="2"/>
      <c r="W152" s="2"/>
      <c r="X152" s="2"/>
      <c r="Y152" s="2"/>
      <c r="Z152" s="2"/>
      <c r="AA152" s="2"/>
    </row>
    <row r="153" spans="1:27" x14ac:dyDescent="0.25">
      <c r="A153" s="2"/>
      <c r="B153" s="17"/>
      <c r="C153" s="17"/>
      <c r="D153" s="17"/>
      <c r="E153" s="17"/>
      <c r="F153" s="17"/>
      <c r="G153" s="17"/>
      <c r="H153" s="17"/>
      <c r="I153" s="17"/>
      <c r="J153" s="17"/>
      <c r="K153" s="17"/>
      <c r="L153" s="17"/>
      <c r="M153" s="17"/>
      <c r="N153" s="17"/>
      <c r="O153" s="17"/>
      <c r="P153" s="2"/>
      <c r="Q153" s="2"/>
      <c r="R153" s="2"/>
      <c r="S153" s="2"/>
      <c r="T153" s="2"/>
      <c r="U153" s="2"/>
      <c r="V153" s="2"/>
      <c r="W153" s="2"/>
      <c r="X153" s="2"/>
      <c r="Y153" s="2"/>
      <c r="Z153" s="2"/>
      <c r="AA153" s="2"/>
    </row>
    <row r="154" spans="1:27" x14ac:dyDescent="0.25">
      <c r="A154" s="2"/>
      <c r="B154" s="17"/>
      <c r="C154" s="17"/>
      <c r="D154" s="17"/>
      <c r="E154" s="17"/>
      <c r="F154" s="17"/>
      <c r="G154" s="17"/>
      <c r="H154" s="17"/>
      <c r="I154" s="17"/>
      <c r="J154" s="17"/>
      <c r="K154" s="17"/>
      <c r="L154" s="17"/>
      <c r="M154" s="17"/>
      <c r="N154" s="17"/>
      <c r="O154" s="17"/>
      <c r="P154" s="2"/>
      <c r="Q154" s="2"/>
      <c r="R154" s="2"/>
      <c r="S154" s="2"/>
      <c r="T154" s="2"/>
      <c r="U154" s="2"/>
      <c r="V154" s="2"/>
      <c r="W154" s="2"/>
      <c r="X154" s="2"/>
      <c r="Y154" s="2"/>
      <c r="Z154" s="2"/>
      <c r="AA154" s="2"/>
    </row>
    <row r="155" spans="1:27" x14ac:dyDescent="0.25">
      <c r="A155" s="2"/>
      <c r="B155" s="17"/>
      <c r="C155" s="17"/>
      <c r="D155" s="17"/>
      <c r="E155" s="17"/>
      <c r="F155" s="17"/>
      <c r="G155" s="17"/>
      <c r="H155" s="17"/>
      <c r="I155" s="17"/>
      <c r="J155" s="17"/>
      <c r="K155" s="17"/>
      <c r="L155" s="17"/>
      <c r="M155" s="17"/>
      <c r="N155" s="17"/>
      <c r="O155" s="17"/>
      <c r="P155" s="2"/>
      <c r="Q155" s="2"/>
      <c r="R155" s="2"/>
      <c r="S155" s="2"/>
      <c r="T155" s="2"/>
      <c r="U155" s="2"/>
      <c r="V155" s="2"/>
      <c r="W155" s="2"/>
      <c r="X155" s="2"/>
      <c r="Y155" s="2"/>
      <c r="Z155" s="2"/>
      <c r="AA155" s="2"/>
    </row>
    <row r="156" spans="1:27" x14ac:dyDescent="0.25">
      <c r="A156" s="2"/>
      <c r="B156" s="17"/>
      <c r="C156" s="17"/>
      <c r="D156" s="17"/>
      <c r="E156" s="17"/>
      <c r="F156" s="17"/>
      <c r="G156" s="17"/>
      <c r="H156" s="17"/>
      <c r="I156" s="17"/>
      <c r="J156" s="17"/>
      <c r="K156" s="17"/>
      <c r="L156" s="17"/>
      <c r="M156" s="17"/>
      <c r="N156" s="17"/>
      <c r="O156" s="17"/>
      <c r="P156" s="2"/>
      <c r="Q156" s="2"/>
      <c r="R156" s="2"/>
      <c r="S156" s="2"/>
      <c r="T156" s="2"/>
      <c r="U156" s="2"/>
      <c r="V156" s="2"/>
      <c r="W156" s="2"/>
      <c r="X156" s="2"/>
      <c r="Y156" s="2"/>
      <c r="Z156" s="2"/>
      <c r="AA156" s="2"/>
    </row>
    <row r="157" spans="1:27" x14ac:dyDescent="0.25">
      <c r="A157" s="2"/>
      <c r="B157" s="17"/>
      <c r="C157" s="17"/>
      <c r="D157" s="17"/>
      <c r="E157" s="17"/>
      <c r="F157" s="17"/>
      <c r="G157" s="17"/>
      <c r="H157" s="17"/>
      <c r="I157" s="17"/>
      <c r="J157" s="17"/>
      <c r="K157" s="17"/>
      <c r="L157" s="17"/>
      <c r="M157" s="17"/>
      <c r="N157" s="17"/>
      <c r="O157" s="17"/>
      <c r="P157" s="2"/>
      <c r="Q157" s="2"/>
      <c r="R157" s="2"/>
      <c r="S157" s="2"/>
      <c r="T157" s="2"/>
      <c r="U157" s="2"/>
      <c r="V157" s="2"/>
      <c r="W157" s="2"/>
      <c r="X157" s="2"/>
      <c r="Y157" s="2"/>
      <c r="Z157" s="2"/>
      <c r="AA157" s="2"/>
    </row>
    <row r="158" spans="1:27" x14ac:dyDescent="0.25">
      <c r="A158" s="2"/>
      <c r="B158" s="17"/>
      <c r="C158" s="17"/>
      <c r="D158" s="17"/>
      <c r="E158" s="17"/>
      <c r="F158" s="17"/>
      <c r="G158" s="17"/>
      <c r="H158" s="17"/>
      <c r="I158" s="17"/>
      <c r="J158" s="17"/>
      <c r="K158" s="17"/>
      <c r="L158" s="17"/>
      <c r="M158" s="17"/>
      <c r="N158" s="17"/>
      <c r="O158" s="17"/>
      <c r="P158" s="2"/>
      <c r="Q158" s="2"/>
      <c r="R158" s="2"/>
      <c r="S158" s="2"/>
      <c r="T158" s="2"/>
      <c r="U158" s="2"/>
      <c r="V158" s="2"/>
      <c r="W158" s="2"/>
      <c r="X158" s="2"/>
      <c r="Y158" s="2"/>
      <c r="Z158" s="2"/>
      <c r="AA158" s="2"/>
    </row>
    <row r="159" spans="1:27" x14ac:dyDescent="0.25">
      <c r="A159" s="2"/>
      <c r="B159" s="17"/>
      <c r="C159" s="17"/>
      <c r="D159" s="17"/>
      <c r="E159" s="17"/>
      <c r="F159" s="17"/>
      <c r="G159" s="17"/>
      <c r="H159" s="17"/>
      <c r="I159" s="17"/>
      <c r="J159" s="17"/>
      <c r="K159" s="17"/>
      <c r="L159" s="17"/>
      <c r="M159" s="17"/>
      <c r="N159" s="17"/>
      <c r="O159" s="17"/>
      <c r="P159" s="2"/>
      <c r="Q159" s="2"/>
      <c r="R159" s="2"/>
      <c r="S159" s="2"/>
      <c r="T159" s="2"/>
      <c r="U159" s="2"/>
      <c r="V159" s="2"/>
      <c r="W159" s="2"/>
      <c r="X159" s="2"/>
      <c r="Y159" s="2"/>
      <c r="Z159" s="2"/>
      <c r="AA159" s="2"/>
    </row>
    <row r="160" spans="1:27" x14ac:dyDescent="0.25">
      <c r="A160" s="2"/>
      <c r="B160" s="17"/>
      <c r="C160" s="17"/>
      <c r="D160" s="17"/>
      <c r="E160" s="17"/>
      <c r="F160" s="17"/>
      <c r="G160" s="17"/>
      <c r="H160" s="17"/>
      <c r="I160" s="17"/>
      <c r="J160" s="17"/>
      <c r="K160" s="17"/>
      <c r="L160" s="17"/>
      <c r="M160" s="17"/>
      <c r="N160" s="17"/>
      <c r="O160" s="17"/>
      <c r="P160" s="2"/>
      <c r="Q160" s="2"/>
      <c r="R160" s="2"/>
      <c r="S160" s="2"/>
      <c r="T160" s="2"/>
      <c r="U160" s="2"/>
      <c r="V160" s="2"/>
      <c r="W160" s="2"/>
      <c r="X160" s="2"/>
      <c r="Y160" s="2"/>
      <c r="Z160" s="2"/>
      <c r="AA160" s="2"/>
    </row>
    <row r="161" spans="1:27" x14ac:dyDescent="0.25">
      <c r="A161" s="2"/>
      <c r="B161" s="17"/>
      <c r="C161" s="17"/>
      <c r="D161" s="17"/>
      <c r="E161" s="17"/>
      <c r="F161" s="17"/>
      <c r="G161" s="17"/>
      <c r="H161" s="17"/>
      <c r="I161" s="17"/>
      <c r="J161" s="17"/>
      <c r="K161" s="17"/>
      <c r="L161" s="17"/>
      <c r="M161" s="17"/>
      <c r="N161" s="17"/>
      <c r="O161" s="17"/>
      <c r="P161" s="2"/>
      <c r="Q161" s="2"/>
      <c r="R161" s="2"/>
      <c r="S161" s="2"/>
      <c r="T161" s="2"/>
      <c r="U161" s="2"/>
      <c r="V161" s="2"/>
      <c r="W161" s="2"/>
      <c r="X161" s="2"/>
      <c r="Y161" s="2"/>
      <c r="Z161" s="2"/>
      <c r="AA161" s="2"/>
    </row>
    <row r="162" spans="1:27" x14ac:dyDescent="0.25">
      <c r="A162" s="2"/>
      <c r="B162" s="17"/>
      <c r="C162" s="17"/>
      <c r="D162" s="17"/>
      <c r="E162" s="17"/>
      <c r="F162" s="17"/>
      <c r="G162" s="17"/>
      <c r="H162" s="17"/>
      <c r="I162" s="17"/>
      <c r="J162" s="17"/>
      <c r="K162" s="17"/>
      <c r="L162" s="17"/>
      <c r="M162" s="17"/>
      <c r="N162" s="17"/>
      <c r="O162" s="17"/>
      <c r="P162" s="2"/>
      <c r="Q162" s="2"/>
      <c r="R162" s="2"/>
      <c r="S162" s="2"/>
      <c r="T162" s="2"/>
      <c r="U162" s="2"/>
      <c r="V162" s="2"/>
      <c r="W162" s="2"/>
      <c r="X162" s="2"/>
      <c r="Y162" s="2"/>
      <c r="Z162" s="2"/>
      <c r="AA162" s="2"/>
    </row>
    <row r="163" spans="1:27" x14ac:dyDescent="0.25">
      <c r="A163" s="2"/>
      <c r="B163" s="17"/>
      <c r="C163" s="17"/>
      <c r="D163" s="17"/>
      <c r="E163" s="17"/>
      <c r="F163" s="17"/>
      <c r="G163" s="17"/>
      <c r="H163" s="17"/>
      <c r="I163" s="17"/>
      <c r="J163" s="17"/>
      <c r="K163" s="17"/>
      <c r="L163" s="17"/>
      <c r="M163" s="17"/>
      <c r="N163" s="17"/>
      <c r="O163" s="17"/>
      <c r="P163" s="2"/>
      <c r="Q163" s="2"/>
      <c r="R163" s="2"/>
      <c r="S163" s="2"/>
      <c r="T163" s="2"/>
      <c r="U163" s="2"/>
      <c r="V163" s="2"/>
      <c r="W163" s="2"/>
      <c r="X163" s="2"/>
      <c r="Y163" s="2"/>
      <c r="Z163" s="2"/>
      <c r="AA163" s="2"/>
    </row>
    <row r="164" spans="1:27" x14ac:dyDescent="0.25">
      <c r="A164" s="2"/>
      <c r="B164" s="17"/>
      <c r="C164" s="17"/>
      <c r="D164" s="17"/>
      <c r="E164" s="17"/>
      <c r="F164" s="17"/>
      <c r="G164" s="17"/>
      <c r="H164" s="17"/>
      <c r="I164" s="17"/>
      <c r="J164" s="17"/>
      <c r="K164" s="17"/>
      <c r="L164" s="17"/>
      <c r="M164" s="17"/>
      <c r="N164" s="17"/>
      <c r="O164" s="17"/>
      <c r="P164" s="2"/>
      <c r="Q164" s="2"/>
      <c r="R164" s="2"/>
      <c r="S164" s="2"/>
      <c r="T164" s="2"/>
      <c r="U164" s="2"/>
      <c r="V164" s="2"/>
      <c r="W164" s="2"/>
      <c r="X164" s="2"/>
      <c r="Y164" s="2"/>
      <c r="Z164" s="2"/>
      <c r="AA164" s="2"/>
    </row>
    <row r="165" spans="1:27" x14ac:dyDescent="0.25">
      <c r="A165" s="2"/>
      <c r="B165" s="17"/>
      <c r="C165" s="17"/>
      <c r="D165" s="17"/>
      <c r="E165" s="17"/>
      <c r="F165" s="17"/>
      <c r="G165" s="17"/>
      <c r="H165" s="17"/>
      <c r="I165" s="17"/>
      <c r="J165" s="17"/>
      <c r="K165" s="17"/>
      <c r="L165" s="17"/>
      <c r="M165" s="17"/>
      <c r="N165" s="17"/>
      <c r="O165" s="17"/>
      <c r="P165" s="2"/>
      <c r="Q165" s="2"/>
      <c r="R165" s="2"/>
      <c r="S165" s="2"/>
      <c r="T165" s="2"/>
      <c r="U165" s="2"/>
      <c r="V165" s="2"/>
      <c r="W165" s="2"/>
      <c r="X165" s="2"/>
      <c r="Y165" s="2"/>
      <c r="Z165" s="2"/>
      <c r="AA165" s="2"/>
    </row>
    <row r="166" spans="1:27" x14ac:dyDescent="0.25">
      <c r="A166" s="2"/>
      <c r="B166" s="17"/>
      <c r="C166" s="17"/>
      <c r="D166" s="17"/>
      <c r="E166" s="17"/>
      <c r="F166" s="17"/>
      <c r="G166" s="17"/>
      <c r="H166" s="17"/>
      <c r="I166" s="17"/>
      <c r="J166" s="17"/>
      <c r="K166" s="17"/>
      <c r="L166" s="17"/>
      <c r="M166" s="17"/>
      <c r="N166" s="17"/>
      <c r="O166" s="17"/>
      <c r="P166" s="2"/>
      <c r="Q166" s="2"/>
      <c r="R166" s="2"/>
      <c r="S166" s="2"/>
      <c r="T166" s="2"/>
      <c r="U166" s="2"/>
      <c r="V166" s="2"/>
      <c r="W166" s="2"/>
      <c r="X166" s="2"/>
      <c r="Y166" s="2"/>
      <c r="Z166" s="2"/>
      <c r="AA166" s="2"/>
    </row>
    <row r="167" spans="1:27" x14ac:dyDescent="0.25">
      <c r="A167" s="2"/>
      <c r="B167" s="17"/>
      <c r="C167" s="17"/>
      <c r="D167" s="17"/>
      <c r="E167" s="17"/>
      <c r="F167" s="17"/>
      <c r="G167" s="17"/>
      <c r="H167" s="17"/>
      <c r="I167" s="17"/>
      <c r="J167" s="17"/>
      <c r="K167" s="17"/>
      <c r="L167" s="17"/>
      <c r="M167" s="17"/>
      <c r="N167" s="17"/>
      <c r="O167" s="17"/>
      <c r="P167" s="2"/>
      <c r="Q167" s="2"/>
      <c r="R167" s="2"/>
      <c r="S167" s="2"/>
      <c r="T167" s="2"/>
      <c r="U167" s="2"/>
      <c r="V167" s="2"/>
      <c r="W167" s="2"/>
      <c r="X167" s="2"/>
      <c r="Y167" s="2"/>
      <c r="Z167" s="2"/>
      <c r="AA167" s="2"/>
    </row>
    <row r="168" spans="1:27" x14ac:dyDescent="0.25">
      <c r="A168" s="2"/>
      <c r="B168" s="17"/>
      <c r="C168" s="17"/>
      <c r="D168" s="17"/>
      <c r="E168" s="17"/>
      <c r="F168" s="17"/>
      <c r="G168" s="17"/>
      <c r="H168" s="17"/>
      <c r="I168" s="17"/>
      <c r="J168" s="17"/>
      <c r="K168" s="17"/>
      <c r="L168" s="17"/>
      <c r="M168" s="17"/>
      <c r="N168" s="17"/>
      <c r="O168" s="17"/>
      <c r="P168" s="2"/>
      <c r="Q168" s="2"/>
      <c r="R168" s="2"/>
      <c r="S168" s="2"/>
      <c r="T168" s="2"/>
      <c r="U168" s="2"/>
      <c r="V168" s="2"/>
      <c r="W168" s="2"/>
      <c r="X168" s="2"/>
      <c r="Y168" s="2"/>
      <c r="Z168" s="2"/>
      <c r="AA168" s="2"/>
    </row>
    <row r="169" spans="1:27" x14ac:dyDescent="0.25">
      <c r="A169" s="2"/>
      <c r="B169" s="17"/>
      <c r="C169" s="17"/>
      <c r="D169" s="17"/>
      <c r="E169" s="17"/>
      <c r="F169" s="17"/>
      <c r="G169" s="17"/>
      <c r="H169" s="17"/>
      <c r="I169" s="17"/>
      <c r="J169" s="17"/>
      <c r="K169" s="17"/>
      <c r="L169" s="17"/>
      <c r="M169" s="17"/>
      <c r="N169" s="17"/>
      <c r="O169" s="17"/>
      <c r="P169" s="2"/>
      <c r="Q169" s="2"/>
      <c r="R169" s="2"/>
      <c r="S169" s="2"/>
      <c r="T169" s="2"/>
      <c r="U169" s="2"/>
      <c r="V169" s="2"/>
      <c r="W169" s="2"/>
      <c r="X169" s="2"/>
      <c r="Y169" s="2"/>
      <c r="Z169" s="2"/>
      <c r="AA169" s="2"/>
    </row>
    <row r="170" spans="1:27" x14ac:dyDescent="0.25">
      <c r="A170" s="2"/>
      <c r="B170" s="17"/>
      <c r="C170" s="17"/>
      <c r="D170" s="17"/>
      <c r="E170" s="17"/>
      <c r="F170" s="17"/>
      <c r="G170" s="17"/>
      <c r="H170" s="17"/>
      <c r="I170" s="17"/>
      <c r="J170" s="17"/>
      <c r="K170" s="17"/>
      <c r="L170" s="17"/>
      <c r="M170" s="17"/>
      <c r="N170" s="17"/>
      <c r="O170" s="17"/>
      <c r="P170" s="2"/>
      <c r="Q170" s="2"/>
      <c r="R170" s="2"/>
      <c r="S170" s="2"/>
      <c r="T170" s="2"/>
      <c r="U170" s="2"/>
      <c r="V170" s="2"/>
      <c r="W170" s="2"/>
      <c r="X170" s="2"/>
      <c r="Y170" s="2"/>
      <c r="Z170" s="2"/>
      <c r="AA170" s="2"/>
    </row>
    <row r="171" spans="1:27" x14ac:dyDescent="0.25">
      <c r="A171" s="2"/>
      <c r="B171" s="17"/>
      <c r="C171" s="17"/>
      <c r="D171" s="17"/>
      <c r="E171" s="17"/>
      <c r="F171" s="17"/>
      <c r="G171" s="17"/>
      <c r="H171" s="17"/>
      <c r="I171" s="17"/>
      <c r="J171" s="17"/>
      <c r="K171" s="17"/>
      <c r="L171" s="17"/>
      <c r="M171" s="17"/>
      <c r="N171" s="17"/>
      <c r="O171" s="17"/>
      <c r="P171" s="2"/>
      <c r="Q171" s="2"/>
      <c r="R171" s="2"/>
      <c r="S171" s="2"/>
      <c r="T171" s="2"/>
      <c r="U171" s="2"/>
      <c r="V171" s="2"/>
      <c r="W171" s="2"/>
      <c r="X171" s="2"/>
      <c r="Y171" s="2"/>
      <c r="Z171" s="2"/>
      <c r="AA171" s="2"/>
    </row>
    <row r="172" spans="1:27" x14ac:dyDescent="0.25">
      <c r="A172" s="2"/>
      <c r="B172" s="17"/>
      <c r="C172" s="17"/>
      <c r="D172" s="17"/>
      <c r="E172" s="17"/>
      <c r="F172" s="17"/>
      <c r="G172" s="17"/>
      <c r="H172" s="17"/>
      <c r="I172" s="17"/>
      <c r="J172" s="17"/>
      <c r="K172" s="17"/>
      <c r="L172" s="17"/>
      <c r="M172" s="17"/>
      <c r="N172" s="17"/>
      <c r="O172" s="17"/>
      <c r="P172" s="2"/>
      <c r="Q172" s="2"/>
      <c r="R172" s="2"/>
      <c r="S172" s="2"/>
      <c r="T172" s="2"/>
      <c r="U172" s="2"/>
      <c r="V172" s="2"/>
      <c r="W172" s="2"/>
      <c r="X172" s="2"/>
      <c r="Y172" s="2"/>
      <c r="Z172" s="2"/>
      <c r="AA172" s="2"/>
    </row>
    <row r="173" spans="1:27" x14ac:dyDescent="0.25">
      <c r="A173" s="2"/>
      <c r="B173" s="17"/>
      <c r="C173" s="17"/>
      <c r="D173" s="17"/>
      <c r="E173" s="17"/>
      <c r="F173" s="17"/>
      <c r="G173" s="17"/>
      <c r="H173" s="17"/>
      <c r="I173" s="17"/>
      <c r="J173" s="17"/>
      <c r="K173" s="17"/>
      <c r="L173" s="17"/>
      <c r="M173" s="17"/>
      <c r="N173" s="17"/>
      <c r="O173" s="17"/>
      <c r="P173" s="2"/>
      <c r="Q173" s="2"/>
      <c r="R173" s="2"/>
      <c r="S173" s="2"/>
      <c r="T173" s="2"/>
      <c r="U173" s="2"/>
      <c r="V173" s="2"/>
      <c r="W173" s="2"/>
      <c r="X173" s="2"/>
      <c r="Y173" s="2"/>
      <c r="Z173" s="2"/>
      <c r="AA173" s="2"/>
    </row>
    <row r="174" spans="1:27" x14ac:dyDescent="0.25">
      <c r="A174" s="2"/>
      <c r="B174" s="17"/>
      <c r="C174" s="17"/>
      <c r="D174" s="17"/>
      <c r="E174" s="17"/>
      <c r="F174" s="17"/>
      <c r="G174" s="17"/>
      <c r="H174" s="17"/>
      <c r="I174" s="17"/>
      <c r="J174" s="17"/>
      <c r="K174" s="17"/>
      <c r="L174" s="17"/>
      <c r="M174" s="17"/>
      <c r="N174" s="17"/>
      <c r="O174" s="17"/>
      <c r="P174" s="2"/>
      <c r="Q174" s="2"/>
      <c r="R174" s="2"/>
      <c r="S174" s="2"/>
      <c r="T174" s="2"/>
      <c r="U174" s="2"/>
      <c r="V174" s="2"/>
      <c r="W174" s="2"/>
      <c r="X174" s="2"/>
      <c r="Y174" s="2"/>
      <c r="Z174" s="2"/>
      <c r="AA174" s="2"/>
    </row>
    <row r="175" spans="1:27" x14ac:dyDescent="0.25">
      <c r="A175" s="2"/>
      <c r="B175" s="17"/>
      <c r="C175" s="17"/>
      <c r="D175" s="17"/>
      <c r="E175" s="17"/>
      <c r="F175" s="17"/>
      <c r="G175" s="17"/>
      <c r="H175" s="17"/>
      <c r="I175" s="17"/>
      <c r="J175" s="17"/>
      <c r="K175" s="17"/>
      <c r="L175" s="17"/>
      <c r="M175" s="17"/>
      <c r="N175" s="17"/>
      <c r="O175" s="17"/>
      <c r="P175" s="2"/>
      <c r="Q175" s="2"/>
      <c r="R175" s="2"/>
      <c r="S175" s="2"/>
      <c r="T175" s="2"/>
      <c r="U175" s="2"/>
      <c r="V175" s="2"/>
      <c r="W175" s="2"/>
      <c r="X175" s="2"/>
      <c r="Y175" s="2"/>
      <c r="Z175" s="2"/>
      <c r="AA175" s="2"/>
    </row>
    <row r="176" spans="1:27" x14ac:dyDescent="0.25">
      <c r="A176" s="2"/>
      <c r="B176" s="17"/>
      <c r="C176" s="17"/>
      <c r="D176" s="17"/>
      <c r="E176" s="17"/>
      <c r="F176" s="17"/>
      <c r="G176" s="17"/>
      <c r="H176" s="17"/>
      <c r="I176" s="17"/>
      <c r="J176" s="17"/>
      <c r="K176" s="17"/>
      <c r="L176" s="17"/>
      <c r="M176" s="17"/>
      <c r="N176" s="17"/>
      <c r="O176" s="17"/>
      <c r="P176" s="2"/>
      <c r="Q176" s="2"/>
      <c r="R176" s="2"/>
      <c r="S176" s="2"/>
      <c r="T176" s="2"/>
      <c r="U176" s="2"/>
      <c r="V176" s="2"/>
      <c r="W176" s="2"/>
      <c r="X176" s="2"/>
      <c r="Y176" s="2"/>
      <c r="Z176" s="2"/>
      <c r="AA176" s="2"/>
    </row>
    <row r="177" spans="1:27" x14ac:dyDescent="0.25">
      <c r="A177" s="2"/>
      <c r="B177" s="17"/>
      <c r="C177" s="17"/>
      <c r="D177" s="17"/>
      <c r="E177" s="17"/>
      <c r="F177" s="17"/>
      <c r="G177" s="17"/>
      <c r="H177" s="17"/>
      <c r="I177" s="17"/>
      <c r="J177" s="17"/>
      <c r="K177" s="17"/>
      <c r="L177" s="17"/>
      <c r="M177" s="17"/>
      <c r="N177" s="17"/>
      <c r="O177" s="17"/>
      <c r="P177" s="2"/>
      <c r="Q177" s="2"/>
      <c r="R177" s="2"/>
      <c r="S177" s="2"/>
      <c r="T177" s="2"/>
      <c r="U177" s="2"/>
      <c r="V177" s="2"/>
      <c r="W177" s="2"/>
      <c r="X177" s="2"/>
      <c r="Y177" s="2"/>
      <c r="Z177" s="2"/>
      <c r="AA177" s="2"/>
    </row>
    <row r="178" spans="1:27" x14ac:dyDescent="0.25">
      <c r="A178" s="2"/>
      <c r="B178" s="17"/>
      <c r="C178" s="17"/>
      <c r="D178" s="17"/>
      <c r="E178" s="17"/>
      <c r="F178" s="17"/>
      <c r="G178" s="17"/>
      <c r="H178" s="17"/>
      <c r="I178" s="17"/>
      <c r="J178" s="17"/>
      <c r="K178" s="17"/>
      <c r="L178" s="17"/>
      <c r="M178" s="17"/>
      <c r="N178" s="17"/>
      <c r="O178" s="17"/>
      <c r="P178" s="2"/>
      <c r="Q178" s="2"/>
      <c r="R178" s="2"/>
      <c r="S178" s="2"/>
      <c r="T178" s="2"/>
      <c r="U178" s="2"/>
      <c r="V178" s="2"/>
      <c r="W178" s="2"/>
      <c r="X178" s="2"/>
      <c r="Y178" s="2"/>
      <c r="Z178" s="2"/>
      <c r="AA178" s="2"/>
    </row>
    <row r="179" spans="1:27" x14ac:dyDescent="0.25">
      <c r="A179" s="2"/>
      <c r="B179" s="17"/>
      <c r="C179" s="17"/>
      <c r="D179" s="17"/>
      <c r="E179" s="17"/>
      <c r="F179" s="17"/>
      <c r="G179" s="17"/>
      <c r="H179" s="17"/>
      <c r="I179" s="17"/>
      <c r="J179" s="17"/>
      <c r="K179" s="17"/>
      <c r="L179" s="17"/>
      <c r="M179" s="17"/>
      <c r="N179" s="17"/>
      <c r="O179" s="17"/>
      <c r="P179" s="2"/>
      <c r="Q179" s="2"/>
      <c r="R179" s="2"/>
      <c r="S179" s="2"/>
      <c r="T179" s="2"/>
      <c r="U179" s="2"/>
      <c r="V179" s="2"/>
      <c r="W179" s="2"/>
      <c r="X179" s="2"/>
      <c r="Y179" s="2"/>
      <c r="Z179" s="2"/>
      <c r="AA179" s="2"/>
    </row>
    <row r="180" spans="1:27" x14ac:dyDescent="0.25">
      <c r="A180" s="2"/>
      <c r="B180" s="17"/>
      <c r="C180" s="17"/>
      <c r="D180" s="17"/>
      <c r="E180" s="17"/>
      <c r="F180" s="17"/>
      <c r="G180" s="17"/>
      <c r="H180" s="17"/>
      <c r="I180" s="17"/>
      <c r="J180" s="17"/>
      <c r="K180" s="17"/>
      <c r="L180" s="17"/>
      <c r="M180" s="17"/>
      <c r="N180" s="17"/>
      <c r="O180" s="17"/>
      <c r="P180" s="2"/>
      <c r="Q180" s="2"/>
      <c r="R180" s="2"/>
      <c r="S180" s="2"/>
      <c r="T180" s="2"/>
      <c r="U180" s="2"/>
      <c r="V180" s="2"/>
      <c r="W180" s="2"/>
      <c r="X180" s="2"/>
      <c r="Y180" s="2"/>
      <c r="Z180" s="2"/>
      <c r="AA180" s="2"/>
    </row>
    <row r="181" spans="1:27" x14ac:dyDescent="0.25">
      <c r="A181" s="2"/>
      <c r="B181" s="17"/>
      <c r="C181" s="17"/>
      <c r="D181" s="17"/>
      <c r="E181" s="17"/>
      <c r="F181" s="17"/>
      <c r="G181" s="17"/>
      <c r="H181" s="17"/>
      <c r="I181" s="17"/>
      <c r="J181" s="17"/>
      <c r="K181" s="17"/>
      <c r="L181" s="17"/>
      <c r="M181" s="17"/>
      <c r="N181" s="17"/>
      <c r="O181" s="17"/>
      <c r="P181" s="2"/>
      <c r="Q181" s="2"/>
      <c r="R181" s="2"/>
      <c r="S181" s="2"/>
      <c r="T181" s="2"/>
      <c r="U181" s="2"/>
      <c r="V181" s="2"/>
      <c r="W181" s="2"/>
      <c r="X181" s="2"/>
      <c r="Y181" s="2"/>
      <c r="Z181" s="2"/>
      <c r="AA181" s="2"/>
    </row>
    <row r="182" spans="1:27" x14ac:dyDescent="0.25">
      <c r="A182" s="2"/>
      <c r="B182" s="17"/>
      <c r="C182" s="17"/>
      <c r="D182" s="17"/>
      <c r="E182" s="17"/>
      <c r="F182" s="17"/>
      <c r="G182" s="17"/>
      <c r="H182" s="17"/>
      <c r="I182" s="17"/>
      <c r="J182" s="17"/>
      <c r="K182" s="17"/>
      <c r="L182" s="17"/>
      <c r="M182" s="17"/>
      <c r="N182" s="17"/>
      <c r="O182" s="17"/>
      <c r="P182" s="2"/>
      <c r="Q182" s="2"/>
      <c r="R182" s="2"/>
      <c r="S182" s="2"/>
      <c r="T182" s="2"/>
      <c r="U182" s="2"/>
      <c r="V182" s="2"/>
      <c r="W182" s="2"/>
      <c r="X182" s="2"/>
      <c r="Y182" s="2"/>
      <c r="Z182" s="2"/>
      <c r="AA182" s="2"/>
    </row>
    <row r="183" spans="1:27" x14ac:dyDescent="0.25">
      <c r="A183" s="2"/>
      <c r="B183" s="17"/>
      <c r="C183" s="17"/>
      <c r="D183" s="17"/>
      <c r="E183" s="17"/>
      <c r="F183" s="17"/>
      <c r="G183" s="17"/>
      <c r="H183" s="17"/>
      <c r="I183" s="17"/>
      <c r="J183" s="17"/>
      <c r="K183" s="17"/>
      <c r="L183" s="17"/>
      <c r="M183" s="17"/>
      <c r="N183" s="17"/>
      <c r="O183" s="17"/>
      <c r="P183" s="2"/>
      <c r="Q183" s="2"/>
      <c r="R183" s="2"/>
      <c r="S183" s="2"/>
      <c r="T183" s="2"/>
      <c r="U183" s="2"/>
      <c r="V183" s="2"/>
      <c r="W183" s="2"/>
      <c r="X183" s="2"/>
      <c r="Y183" s="2"/>
      <c r="Z183" s="2"/>
      <c r="AA183" s="2"/>
    </row>
    <row r="184" spans="1:27" x14ac:dyDescent="0.25">
      <c r="A184" s="2"/>
      <c r="B184" s="17"/>
      <c r="C184" s="17"/>
      <c r="D184" s="17"/>
      <c r="E184" s="17"/>
      <c r="F184" s="17"/>
      <c r="G184" s="17"/>
      <c r="H184" s="17"/>
      <c r="I184" s="17"/>
      <c r="J184" s="17"/>
      <c r="K184" s="17"/>
      <c r="L184" s="17"/>
      <c r="M184" s="17"/>
      <c r="N184" s="17"/>
      <c r="O184" s="17"/>
      <c r="P184" s="2"/>
      <c r="Q184" s="2"/>
      <c r="R184" s="2"/>
      <c r="S184" s="2"/>
      <c r="T184" s="2"/>
      <c r="U184" s="2"/>
      <c r="V184" s="2"/>
      <c r="W184" s="2"/>
      <c r="X184" s="2"/>
      <c r="Y184" s="2"/>
      <c r="Z184" s="2"/>
      <c r="AA184" s="2"/>
    </row>
    <row r="185" spans="1:27" x14ac:dyDescent="0.25">
      <c r="A185" s="2"/>
      <c r="B185" s="17"/>
      <c r="C185" s="17"/>
      <c r="D185" s="17"/>
      <c r="E185" s="17"/>
      <c r="F185" s="17"/>
      <c r="G185" s="17"/>
      <c r="H185" s="17"/>
      <c r="I185" s="17"/>
      <c r="J185" s="17"/>
      <c r="K185" s="17"/>
      <c r="L185" s="17"/>
      <c r="M185" s="17"/>
      <c r="N185" s="17"/>
      <c r="O185" s="17"/>
      <c r="P185" s="2"/>
      <c r="Q185" s="2"/>
      <c r="R185" s="2"/>
      <c r="S185" s="2"/>
      <c r="T185" s="2"/>
      <c r="U185" s="2"/>
      <c r="V185" s="2"/>
      <c r="W185" s="2"/>
      <c r="X185" s="2"/>
      <c r="Y185" s="2"/>
      <c r="Z185" s="2"/>
      <c r="AA185" s="2"/>
    </row>
    <row r="186" spans="1:27" x14ac:dyDescent="0.25">
      <c r="A186" s="2"/>
      <c r="B186" s="17"/>
      <c r="C186" s="17"/>
      <c r="D186" s="17"/>
      <c r="E186" s="17"/>
      <c r="F186" s="17"/>
      <c r="G186" s="17"/>
      <c r="H186" s="17"/>
      <c r="I186" s="17"/>
      <c r="J186" s="17"/>
      <c r="K186" s="17"/>
      <c r="L186" s="17"/>
      <c r="M186" s="17"/>
      <c r="N186" s="17"/>
      <c r="O186" s="17"/>
      <c r="P186" s="2"/>
      <c r="Q186" s="2"/>
      <c r="R186" s="2"/>
      <c r="S186" s="2"/>
      <c r="T186" s="2"/>
      <c r="U186" s="2"/>
      <c r="V186" s="2"/>
      <c r="W186" s="2"/>
      <c r="X186" s="2"/>
      <c r="Y186" s="2"/>
      <c r="Z186" s="2"/>
      <c r="AA186" s="2"/>
    </row>
    <row r="187" spans="1:27" x14ac:dyDescent="0.25">
      <c r="A187" s="2"/>
      <c r="B187" s="17"/>
      <c r="C187" s="17"/>
      <c r="D187" s="17"/>
      <c r="E187" s="17"/>
      <c r="F187" s="17"/>
      <c r="G187" s="17"/>
      <c r="H187" s="17"/>
      <c r="I187" s="17"/>
      <c r="J187" s="17"/>
      <c r="K187" s="17"/>
      <c r="L187" s="17"/>
      <c r="M187" s="17"/>
      <c r="N187" s="17"/>
      <c r="O187" s="17"/>
      <c r="P187" s="2"/>
      <c r="Q187" s="2"/>
      <c r="R187" s="2"/>
      <c r="S187" s="2"/>
      <c r="T187" s="2"/>
      <c r="U187" s="2"/>
      <c r="V187" s="2"/>
      <c r="W187" s="2"/>
      <c r="X187" s="2"/>
      <c r="Y187" s="2"/>
      <c r="Z187" s="2"/>
      <c r="AA187" s="2"/>
    </row>
    <row r="188" spans="1:27" x14ac:dyDescent="0.25">
      <c r="A188" s="2"/>
      <c r="B188" s="17"/>
      <c r="C188" s="17"/>
      <c r="D188" s="17"/>
      <c r="E188" s="17"/>
      <c r="F188" s="17"/>
      <c r="G188" s="17"/>
      <c r="H188" s="17"/>
      <c r="I188" s="17"/>
      <c r="J188" s="17"/>
      <c r="K188" s="17"/>
      <c r="L188" s="17"/>
      <c r="M188" s="17"/>
      <c r="N188" s="17"/>
      <c r="O188" s="17"/>
      <c r="P188" s="2"/>
      <c r="Q188" s="2"/>
      <c r="R188" s="2"/>
      <c r="S188" s="2"/>
      <c r="T188" s="2"/>
      <c r="U188" s="2"/>
      <c r="V188" s="2"/>
      <c r="W188" s="2"/>
      <c r="X188" s="2"/>
      <c r="Y188" s="2"/>
      <c r="Z188" s="2"/>
      <c r="AA188" s="2"/>
    </row>
    <row r="189" spans="1:27" x14ac:dyDescent="0.25">
      <c r="A189" s="2"/>
      <c r="B189" s="17"/>
      <c r="C189" s="17"/>
      <c r="D189" s="17"/>
      <c r="E189" s="17"/>
      <c r="F189" s="17"/>
      <c r="G189" s="17"/>
      <c r="H189" s="17"/>
      <c r="I189" s="17"/>
      <c r="J189" s="17"/>
      <c r="K189" s="17"/>
      <c r="L189" s="17"/>
      <c r="M189" s="17"/>
      <c r="N189" s="17"/>
      <c r="O189" s="17"/>
      <c r="P189" s="2"/>
      <c r="Q189" s="2"/>
      <c r="R189" s="2"/>
      <c r="S189" s="2"/>
      <c r="T189" s="2"/>
      <c r="U189" s="2"/>
      <c r="V189" s="2"/>
      <c r="W189" s="2"/>
      <c r="X189" s="2"/>
      <c r="Y189" s="2"/>
      <c r="Z189" s="2"/>
      <c r="AA189" s="2"/>
    </row>
    <row r="190" spans="1:27" x14ac:dyDescent="0.25">
      <c r="A190" s="2"/>
      <c r="B190" s="17"/>
      <c r="C190" s="17"/>
      <c r="D190" s="17"/>
      <c r="E190" s="17"/>
      <c r="F190" s="17"/>
      <c r="G190" s="17"/>
      <c r="H190" s="17"/>
      <c r="I190" s="17"/>
      <c r="J190" s="17"/>
      <c r="K190" s="17"/>
      <c r="L190" s="17"/>
      <c r="M190" s="17"/>
      <c r="N190" s="17"/>
      <c r="O190" s="17"/>
      <c r="P190" s="2"/>
      <c r="Q190" s="2"/>
      <c r="R190" s="2"/>
      <c r="S190" s="2"/>
      <c r="T190" s="2"/>
      <c r="U190" s="2"/>
      <c r="V190" s="2"/>
      <c r="W190" s="2"/>
      <c r="X190" s="2"/>
      <c r="Y190" s="2"/>
      <c r="Z190" s="2"/>
      <c r="AA190" s="2"/>
    </row>
    <row r="191" spans="1:27" x14ac:dyDescent="0.25">
      <c r="A191" s="2"/>
      <c r="B191" s="17"/>
      <c r="C191" s="17"/>
      <c r="D191" s="17"/>
      <c r="E191" s="17"/>
      <c r="F191" s="17"/>
      <c r="G191" s="17"/>
      <c r="H191" s="17"/>
      <c r="I191" s="17"/>
      <c r="J191" s="17"/>
      <c r="K191" s="17"/>
      <c r="L191" s="17"/>
      <c r="M191" s="17"/>
      <c r="N191" s="17"/>
      <c r="O191" s="17"/>
      <c r="P191" s="2"/>
      <c r="Q191" s="2"/>
      <c r="R191" s="2"/>
      <c r="S191" s="2"/>
      <c r="T191" s="2"/>
      <c r="U191" s="2"/>
      <c r="V191" s="2"/>
      <c r="W191" s="2"/>
      <c r="X191" s="2"/>
      <c r="Y191" s="2"/>
      <c r="Z191" s="2"/>
      <c r="AA191" s="2"/>
    </row>
    <row r="192" spans="1:27" x14ac:dyDescent="0.25">
      <c r="A192" s="2"/>
      <c r="B192" s="17"/>
      <c r="C192" s="17"/>
      <c r="D192" s="17"/>
      <c r="E192" s="17"/>
      <c r="F192" s="17"/>
      <c r="G192" s="17"/>
      <c r="H192" s="17"/>
      <c r="I192" s="17"/>
      <c r="J192" s="17"/>
      <c r="K192" s="17"/>
      <c r="L192" s="17"/>
      <c r="M192" s="17"/>
      <c r="N192" s="17"/>
      <c r="O192" s="17"/>
      <c r="P192" s="2"/>
      <c r="Q192" s="2"/>
      <c r="R192" s="2"/>
      <c r="S192" s="2"/>
      <c r="T192" s="2"/>
      <c r="U192" s="2"/>
      <c r="V192" s="2"/>
      <c r="W192" s="2"/>
      <c r="X192" s="2"/>
      <c r="Y192" s="2"/>
      <c r="Z192" s="2"/>
      <c r="AA192" s="2"/>
    </row>
    <row r="193" spans="1:27" x14ac:dyDescent="0.25">
      <c r="A193" s="2"/>
      <c r="B193" s="17"/>
      <c r="C193" s="17"/>
      <c r="D193" s="17"/>
      <c r="E193" s="17"/>
      <c r="F193" s="17"/>
      <c r="G193" s="17"/>
      <c r="H193" s="17"/>
      <c r="I193" s="17"/>
      <c r="J193" s="17"/>
      <c r="K193" s="17"/>
      <c r="L193" s="17"/>
      <c r="M193" s="17"/>
      <c r="N193" s="17"/>
      <c r="O193" s="17"/>
      <c r="P193" s="2"/>
      <c r="Q193" s="2"/>
      <c r="R193" s="2"/>
      <c r="S193" s="2"/>
      <c r="T193" s="2"/>
      <c r="U193" s="2"/>
      <c r="V193" s="2"/>
      <c r="W193" s="2"/>
      <c r="X193" s="2"/>
      <c r="Y193" s="2"/>
      <c r="Z193" s="2"/>
      <c r="AA193" s="2"/>
    </row>
    <row r="194" spans="1:27" x14ac:dyDescent="0.25">
      <c r="A194" s="2"/>
      <c r="B194" s="17"/>
      <c r="C194" s="17"/>
      <c r="D194" s="17"/>
      <c r="E194" s="17"/>
      <c r="F194" s="17"/>
      <c r="G194" s="17"/>
      <c r="H194" s="17"/>
      <c r="I194" s="17"/>
      <c r="J194" s="17"/>
      <c r="K194" s="17"/>
      <c r="L194" s="17"/>
      <c r="M194" s="17"/>
      <c r="N194" s="17"/>
      <c r="O194" s="17"/>
      <c r="P194" s="2"/>
      <c r="Q194" s="2"/>
      <c r="R194" s="2"/>
      <c r="S194" s="2"/>
      <c r="T194" s="2"/>
      <c r="U194" s="2"/>
      <c r="V194" s="2"/>
      <c r="W194" s="2"/>
      <c r="X194" s="2"/>
      <c r="Y194" s="2"/>
      <c r="Z194" s="2"/>
      <c r="AA194" s="2"/>
    </row>
    <row r="195" spans="1:27" x14ac:dyDescent="0.25">
      <c r="A195" s="2"/>
      <c r="B195" s="17"/>
      <c r="C195" s="17"/>
      <c r="D195" s="17"/>
      <c r="E195" s="17"/>
      <c r="F195" s="17"/>
      <c r="G195" s="17"/>
      <c r="H195" s="17"/>
      <c r="I195" s="17"/>
      <c r="J195" s="17"/>
      <c r="K195" s="17"/>
      <c r="L195" s="17"/>
      <c r="M195" s="17"/>
      <c r="N195" s="17"/>
      <c r="O195" s="17"/>
      <c r="P195" s="2"/>
      <c r="Q195" s="2"/>
      <c r="R195" s="2"/>
      <c r="S195" s="2"/>
      <c r="T195" s="2"/>
      <c r="U195" s="2"/>
      <c r="V195" s="2"/>
      <c r="W195" s="2"/>
      <c r="X195" s="2"/>
      <c r="Y195" s="2"/>
      <c r="Z195" s="2"/>
      <c r="AA195" s="2"/>
    </row>
    <row r="196" spans="1:27" x14ac:dyDescent="0.25">
      <c r="A196" s="2"/>
      <c r="B196" s="17"/>
      <c r="C196" s="17"/>
      <c r="D196" s="17"/>
      <c r="E196" s="17"/>
      <c r="F196" s="17"/>
      <c r="G196" s="17"/>
      <c r="H196" s="17"/>
      <c r="I196" s="17"/>
      <c r="J196" s="17"/>
      <c r="K196" s="17"/>
      <c r="L196" s="17"/>
      <c r="M196" s="17"/>
      <c r="N196" s="17"/>
      <c r="O196" s="17"/>
      <c r="P196" s="2"/>
      <c r="Q196" s="2"/>
      <c r="R196" s="2"/>
      <c r="S196" s="2"/>
      <c r="T196" s="2"/>
      <c r="U196" s="2"/>
      <c r="V196" s="2"/>
      <c r="W196" s="2"/>
      <c r="X196" s="2"/>
      <c r="Y196" s="2"/>
      <c r="Z196" s="2"/>
      <c r="AA196" s="2"/>
    </row>
    <row r="197" spans="1:27" x14ac:dyDescent="0.25">
      <c r="A197" s="2"/>
      <c r="B197" s="17"/>
      <c r="C197" s="17"/>
      <c r="D197" s="17"/>
      <c r="E197" s="17"/>
      <c r="F197" s="17"/>
      <c r="G197" s="17"/>
      <c r="H197" s="17"/>
      <c r="I197" s="17"/>
      <c r="J197" s="17"/>
      <c r="K197" s="17"/>
      <c r="L197" s="17"/>
      <c r="M197" s="17"/>
      <c r="N197" s="17"/>
      <c r="O197" s="17"/>
      <c r="P197" s="2"/>
      <c r="Q197" s="2"/>
      <c r="R197" s="2"/>
      <c r="S197" s="2"/>
      <c r="T197" s="2"/>
      <c r="U197" s="2"/>
      <c r="V197" s="2"/>
      <c r="W197" s="2"/>
      <c r="X197" s="2"/>
      <c r="Y197" s="2"/>
      <c r="Z197" s="2"/>
      <c r="AA197" s="2"/>
    </row>
    <row r="198" spans="1:27" x14ac:dyDescent="0.25">
      <c r="A198" s="2"/>
      <c r="B198" s="17"/>
      <c r="C198" s="17"/>
      <c r="D198" s="17"/>
      <c r="E198" s="17"/>
      <c r="F198" s="17"/>
      <c r="G198" s="17"/>
      <c r="H198" s="17"/>
      <c r="I198" s="17"/>
      <c r="J198" s="17"/>
      <c r="K198" s="17"/>
      <c r="L198" s="17"/>
      <c r="M198" s="17"/>
      <c r="N198" s="17"/>
      <c r="O198" s="17"/>
      <c r="P198" s="2"/>
      <c r="Q198" s="2"/>
      <c r="R198" s="2"/>
      <c r="S198" s="2"/>
      <c r="T198" s="2"/>
      <c r="U198" s="2"/>
      <c r="V198" s="2"/>
      <c r="W198" s="2"/>
      <c r="X198" s="2"/>
      <c r="Y198" s="2"/>
      <c r="Z198" s="2"/>
      <c r="AA198" s="2"/>
    </row>
    <row r="199" spans="1:27" x14ac:dyDescent="0.25">
      <c r="A199" s="2"/>
      <c r="B199" s="17"/>
      <c r="C199" s="17"/>
      <c r="D199" s="17"/>
      <c r="E199" s="17"/>
      <c r="F199" s="17"/>
      <c r="G199" s="17"/>
      <c r="H199" s="17"/>
      <c r="I199" s="17"/>
      <c r="J199" s="17"/>
      <c r="K199" s="17"/>
      <c r="L199" s="17"/>
      <c r="M199" s="17"/>
      <c r="N199" s="17"/>
      <c r="O199" s="17"/>
      <c r="P199" s="2"/>
      <c r="Q199" s="2"/>
      <c r="R199" s="2"/>
      <c r="S199" s="2"/>
      <c r="T199" s="2"/>
      <c r="U199" s="2"/>
      <c r="V199" s="2"/>
      <c r="W199" s="2"/>
      <c r="X199" s="2"/>
      <c r="Y199" s="2"/>
      <c r="Z199" s="2"/>
      <c r="AA199" s="2"/>
    </row>
    <row r="200" spans="1:27" x14ac:dyDescent="0.25">
      <c r="A200" s="2"/>
      <c r="B200" s="17"/>
      <c r="C200" s="17"/>
      <c r="D200" s="17"/>
      <c r="E200" s="17"/>
      <c r="F200" s="17"/>
      <c r="G200" s="17"/>
      <c r="H200" s="17"/>
      <c r="I200" s="17"/>
      <c r="J200" s="17"/>
      <c r="K200" s="17"/>
      <c r="L200" s="17"/>
      <c r="M200" s="17"/>
      <c r="N200" s="17"/>
      <c r="O200" s="17"/>
      <c r="P200" s="2"/>
      <c r="Q200" s="2"/>
      <c r="R200" s="2"/>
      <c r="S200" s="2"/>
      <c r="T200" s="2"/>
      <c r="U200" s="2"/>
      <c r="V200" s="2"/>
      <c r="W200" s="2"/>
      <c r="X200" s="2"/>
      <c r="Y200" s="2"/>
      <c r="Z200" s="2"/>
      <c r="AA200" s="2"/>
    </row>
    <row r="201" spans="1:27" x14ac:dyDescent="0.25">
      <c r="A201" s="2"/>
      <c r="B201" s="17"/>
      <c r="C201" s="17"/>
      <c r="D201" s="17"/>
      <c r="E201" s="17"/>
      <c r="F201" s="17"/>
      <c r="G201" s="17"/>
      <c r="H201" s="17"/>
      <c r="I201" s="17"/>
      <c r="J201" s="17"/>
      <c r="K201" s="17"/>
      <c r="L201" s="17"/>
      <c r="M201" s="17"/>
      <c r="N201" s="17"/>
      <c r="O201" s="17"/>
      <c r="P201" s="2"/>
      <c r="Q201" s="2"/>
      <c r="R201" s="2"/>
      <c r="S201" s="2"/>
      <c r="T201" s="2"/>
      <c r="U201" s="2"/>
      <c r="V201" s="2"/>
      <c r="W201" s="2"/>
      <c r="X201" s="2"/>
      <c r="Y201" s="2"/>
      <c r="Z201" s="2"/>
      <c r="AA201" s="2"/>
    </row>
    <row r="202" spans="1:27" x14ac:dyDescent="0.25">
      <c r="A202" s="2"/>
      <c r="B202" s="17"/>
      <c r="C202" s="17"/>
      <c r="D202" s="17"/>
      <c r="E202" s="17"/>
      <c r="F202" s="17"/>
      <c r="G202" s="17"/>
      <c r="H202" s="17"/>
      <c r="I202" s="17"/>
      <c r="J202" s="17"/>
      <c r="K202" s="17"/>
      <c r="L202" s="17"/>
      <c r="M202" s="17"/>
      <c r="N202" s="17"/>
      <c r="O202" s="17"/>
      <c r="P202" s="2"/>
      <c r="Q202" s="2"/>
      <c r="R202" s="2"/>
      <c r="S202" s="2"/>
      <c r="T202" s="2"/>
      <c r="U202" s="2"/>
      <c r="V202" s="2"/>
      <c r="W202" s="2"/>
      <c r="X202" s="2"/>
      <c r="Y202" s="2"/>
      <c r="Z202" s="2"/>
      <c r="AA202" s="2"/>
    </row>
    <row r="203" spans="1:27" x14ac:dyDescent="0.25">
      <c r="A203" s="2"/>
      <c r="B203" s="17"/>
      <c r="C203" s="17"/>
      <c r="D203" s="17"/>
      <c r="E203" s="17"/>
      <c r="F203" s="17"/>
      <c r="G203" s="17"/>
      <c r="H203" s="17"/>
      <c r="I203" s="17"/>
      <c r="J203" s="17"/>
      <c r="K203" s="17"/>
      <c r="L203" s="17"/>
      <c r="M203" s="17"/>
      <c r="N203" s="17"/>
      <c r="O203" s="17"/>
      <c r="P203" s="2"/>
      <c r="Q203" s="2"/>
      <c r="R203" s="2"/>
      <c r="S203" s="2"/>
      <c r="T203" s="2"/>
      <c r="U203" s="2"/>
      <c r="V203" s="2"/>
      <c r="W203" s="2"/>
      <c r="X203" s="2"/>
      <c r="Y203" s="2"/>
      <c r="Z203" s="2"/>
      <c r="AA203" s="2"/>
    </row>
    <row r="204" spans="1:27" x14ac:dyDescent="0.25">
      <c r="A204" s="2"/>
      <c r="B204" s="17"/>
      <c r="C204" s="17"/>
      <c r="D204" s="17"/>
      <c r="E204" s="17"/>
      <c r="F204" s="17"/>
      <c r="G204" s="17"/>
      <c r="H204" s="17"/>
      <c r="I204" s="17"/>
      <c r="J204" s="17"/>
      <c r="K204" s="17"/>
      <c r="L204" s="17"/>
      <c r="M204" s="17"/>
      <c r="N204" s="17"/>
      <c r="O204" s="17"/>
      <c r="P204" s="2"/>
      <c r="Q204" s="2"/>
      <c r="R204" s="2"/>
      <c r="S204" s="2"/>
      <c r="T204" s="2"/>
      <c r="U204" s="2"/>
      <c r="V204" s="2"/>
      <c r="W204" s="2"/>
      <c r="X204" s="2"/>
      <c r="Y204" s="2"/>
      <c r="Z204" s="2"/>
      <c r="AA204" s="2"/>
    </row>
    <row r="205" spans="1:27" x14ac:dyDescent="0.25">
      <c r="A205" s="2"/>
      <c r="B205" s="17"/>
      <c r="C205" s="17"/>
      <c r="D205" s="17"/>
      <c r="E205" s="17"/>
      <c r="F205" s="17"/>
      <c r="G205" s="17"/>
      <c r="H205" s="17"/>
      <c r="I205" s="17"/>
      <c r="J205" s="17"/>
      <c r="K205" s="17"/>
      <c r="L205" s="17"/>
      <c r="M205" s="17"/>
      <c r="N205" s="17"/>
      <c r="O205" s="17"/>
      <c r="P205" s="2"/>
      <c r="Q205" s="2"/>
      <c r="R205" s="2"/>
      <c r="S205" s="2"/>
      <c r="T205" s="2"/>
      <c r="U205" s="2"/>
      <c r="V205" s="2"/>
      <c r="W205" s="2"/>
      <c r="X205" s="2"/>
      <c r="Y205" s="2"/>
      <c r="Z205" s="2"/>
      <c r="AA205" s="2"/>
    </row>
    <row r="206" spans="1:27" x14ac:dyDescent="0.25">
      <c r="A206" s="2"/>
      <c r="B206" s="17"/>
      <c r="C206" s="17"/>
      <c r="D206" s="17"/>
      <c r="E206" s="17"/>
      <c r="F206" s="17"/>
      <c r="G206" s="17"/>
      <c r="H206" s="17"/>
      <c r="I206" s="17"/>
      <c r="J206" s="17"/>
      <c r="K206" s="17"/>
      <c r="L206" s="17"/>
      <c r="M206" s="17"/>
      <c r="N206" s="17"/>
      <c r="O206" s="17"/>
      <c r="P206" s="2"/>
      <c r="Q206" s="2"/>
      <c r="R206" s="2"/>
      <c r="S206" s="2"/>
      <c r="T206" s="2"/>
      <c r="U206" s="2"/>
      <c r="V206" s="2"/>
      <c r="W206" s="2"/>
      <c r="X206" s="2"/>
      <c r="Y206" s="2"/>
      <c r="Z206" s="2"/>
      <c r="AA206" s="2"/>
    </row>
    <row r="207" spans="1:27" x14ac:dyDescent="0.25">
      <c r="A207" s="2"/>
      <c r="B207" s="17"/>
      <c r="C207" s="17"/>
      <c r="D207" s="17"/>
      <c r="E207" s="17"/>
      <c r="F207" s="17"/>
      <c r="G207" s="17"/>
      <c r="H207" s="17"/>
      <c r="I207" s="17"/>
      <c r="J207" s="17"/>
      <c r="K207" s="17"/>
      <c r="L207" s="17"/>
      <c r="M207" s="17"/>
      <c r="N207" s="17"/>
      <c r="O207" s="17"/>
      <c r="P207" s="2"/>
      <c r="Q207" s="2"/>
      <c r="R207" s="2"/>
      <c r="S207" s="2"/>
      <c r="T207" s="2"/>
      <c r="U207" s="2"/>
      <c r="V207" s="2"/>
      <c r="W207" s="2"/>
      <c r="X207" s="2"/>
      <c r="Y207" s="2"/>
      <c r="Z207" s="2"/>
      <c r="AA207" s="2"/>
    </row>
    <row r="208" spans="1:27" x14ac:dyDescent="0.25">
      <c r="A208" s="2"/>
      <c r="B208" s="17"/>
      <c r="C208" s="17"/>
      <c r="D208" s="17"/>
      <c r="E208" s="17"/>
      <c r="F208" s="17"/>
      <c r="G208" s="17"/>
      <c r="H208" s="17"/>
      <c r="I208" s="17"/>
      <c r="J208" s="17"/>
      <c r="K208" s="17"/>
      <c r="L208" s="17"/>
      <c r="M208" s="17"/>
      <c r="N208" s="17"/>
      <c r="O208" s="17"/>
      <c r="P208" s="2"/>
      <c r="Q208" s="2"/>
      <c r="R208" s="2"/>
      <c r="S208" s="2"/>
      <c r="T208" s="2"/>
      <c r="U208" s="2"/>
      <c r="V208" s="2"/>
      <c r="W208" s="2"/>
      <c r="X208" s="2"/>
      <c r="Y208" s="2"/>
      <c r="Z208" s="2"/>
      <c r="AA208" s="2"/>
    </row>
    <row r="209" spans="1:27" x14ac:dyDescent="0.25">
      <c r="A209" s="2"/>
      <c r="B209" s="17"/>
      <c r="C209" s="17"/>
      <c r="D209" s="17"/>
      <c r="E209" s="17"/>
      <c r="F209" s="17"/>
      <c r="G209" s="17"/>
      <c r="H209" s="17"/>
      <c r="I209" s="17"/>
      <c r="J209" s="17"/>
      <c r="K209" s="17"/>
      <c r="L209" s="17"/>
      <c r="M209" s="17"/>
      <c r="N209" s="17"/>
      <c r="O209" s="17"/>
      <c r="P209" s="2"/>
      <c r="Q209" s="2"/>
      <c r="R209" s="2"/>
      <c r="S209" s="2"/>
      <c r="T209" s="2"/>
      <c r="U209" s="2"/>
      <c r="V209" s="2"/>
      <c r="W209" s="2"/>
      <c r="X209" s="2"/>
      <c r="Y209" s="2"/>
      <c r="Z209" s="2"/>
      <c r="AA209" s="2"/>
    </row>
    <row r="210" spans="1:27" x14ac:dyDescent="0.25">
      <c r="A210" s="2"/>
      <c r="B210" s="17"/>
      <c r="C210" s="17"/>
      <c r="D210" s="17"/>
      <c r="E210" s="17"/>
      <c r="F210" s="17"/>
      <c r="G210" s="17"/>
      <c r="H210" s="17"/>
      <c r="I210" s="17"/>
      <c r="J210" s="17"/>
      <c r="K210" s="17"/>
      <c r="L210" s="17"/>
      <c r="M210" s="17"/>
      <c r="N210" s="17"/>
      <c r="O210" s="17"/>
      <c r="P210" s="2"/>
      <c r="Q210" s="2"/>
      <c r="R210" s="2"/>
      <c r="S210" s="2"/>
      <c r="T210" s="2"/>
      <c r="U210" s="2"/>
      <c r="V210" s="2"/>
      <c r="W210" s="2"/>
      <c r="X210" s="2"/>
      <c r="Y210" s="2"/>
      <c r="Z210" s="2"/>
      <c r="AA210" s="2"/>
    </row>
    <row r="211" spans="1:27" x14ac:dyDescent="0.25">
      <c r="A211" s="2"/>
      <c r="B211" s="17"/>
      <c r="C211" s="17"/>
      <c r="D211" s="17"/>
      <c r="E211" s="17"/>
      <c r="F211" s="17"/>
      <c r="G211" s="17"/>
      <c r="H211" s="17"/>
      <c r="I211" s="17"/>
      <c r="J211" s="17"/>
      <c r="K211" s="17"/>
      <c r="L211" s="17"/>
      <c r="M211" s="17"/>
      <c r="N211" s="17"/>
      <c r="O211" s="17"/>
      <c r="P211" s="2"/>
      <c r="Q211" s="2"/>
      <c r="R211" s="2"/>
      <c r="S211" s="2"/>
      <c r="T211" s="2"/>
      <c r="U211" s="2"/>
      <c r="V211" s="2"/>
      <c r="W211" s="2"/>
      <c r="X211" s="2"/>
      <c r="Y211" s="2"/>
      <c r="Z211" s="2"/>
      <c r="AA211" s="2"/>
    </row>
    <row r="212" spans="1:27" x14ac:dyDescent="0.25">
      <c r="A212" s="2"/>
      <c r="B212" s="17"/>
      <c r="C212" s="17"/>
      <c r="D212" s="17"/>
      <c r="E212" s="17"/>
      <c r="F212" s="17"/>
      <c r="G212" s="17"/>
      <c r="H212" s="17"/>
      <c r="I212" s="17"/>
      <c r="J212" s="17"/>
      <c r="K212" s="17"/>
      <c r="L212" s="17"/>
      <c r="M212" s="17"/>
      <c r="N212" s="17"/>
      <c r="O212" s="17"/>
      <c r="P212" s="2"/>
      <c r="Q212" s="2"/>
      <c r="R212" s="2"/>
      <c r="S212" s="2"/>
      <c r="T212" s="2"/>
      <c r="U212" s="2"/>
      <c r="V212" s="2"/>
      <c r="W212" s="2"/>
      <c r="X212" s="2"/>
      <c r="Y212" s="2"/>
      <c r="Z212" s="2"/>
      <c r="AA212" s="2"/>
    </row>
    <row r="213" spans="1:27" x14ac:dyDescent="0.25">
      <c r="A213" s="2"/>
      <c r="B213" s="17"/>
      <c r="C213" s="17"/>
      <c r="D213" s="17"/>
      <c r="E213" s="17"/>
      <c r="F213" s="17"/>
      <c r="G213" s="17"/>
      <c r="H213" s="17"/>
      <c r="I213" s="17"/>
      <c r="J213" s="17"/>
      <c r="K213" s="17"/>
      <c r="L213" s="17"/>
      <c r="M213" s="17"/>
      <c r="N213" s="17"/>
      <c r="O213" s="17"/>
      <c r="P213" s="2"/>
      <c r="Q213" s="2"/>
      <c r="R213" s="2"/>
      <c r="S213" s="2"/>
      <c r="T213" s="2"/>
      <c r="U213" s="2"/>
      <c r="V213" s="2"/>
      <c r="W213" s="2"/>
      <c r="X213" s="2"/>
      <c r="Y213" s="2"/>
      <c r="Z213" s="2"/>
      <c r="AA213" s="2"/>
    </row>
    <row r="214" spans="1:27" x14ac:dyDescent="0.25">
      <c r="A214" s="2"/>
      <c r="B214" s="17"/>
      <c r="C214" s="17"/>
      <c r="D214" s="17"/>
      <c r="E214" s="17"/>
      <c r="F214" s="17"/>
      <c r="G214" s="17"/>
      <c r="H214" s="17"/>
      <c r="I214" s="17"/>
      <c r="J214" s="17"/>
      <c r="K214" s="17"/>
      <c r="L214" s="17"/>
      <c r="M214" s="17"/>
      <c r="N214" s="17"/>
      <c r="O214" s="17"/>
      <c r="P214" s="2"/>
      <c r="Q214" s="2"/>
      <c r="R214" s="2"/>
      <c r="S214" s="2"/>
      <c r="T214" s="2"/>
      <c r="U214" s="2"/>
      <c r="V214" s="2"/>
      <c r="W214" s="2"/>
      <c r="X214" s="2"/>
      <c r="Y214" s="2"/>
      <c r="Z214" s="2"/>
      <c r="AA214" s="2"/>
    </row>
    <row r="215" spans="1:27" x14ac:dyDescent="0.25">
      <c r="A215" s="2"/>
      <c r="B215" s="17"/>
      <c r="C215" s="17"/>
      <c r="D215" s="17"/>
      <c r="E215" s="17"/>
      <c r="F215" s="17"/>
      <c r="G215" s="17"/>
      <c r="H215" s="17"/>
      <c r="I215" s="17"/>
      <c r="J215" s="17"/>
      <c r="K215" s="17"/>
      <c r="L215" s="17"/>
      <c r="M215" s="17"/>
      <c r="N215" s="17"/>
      <c r="O215" s="17"/>
      <c r="P215" s="2"/>
      <c r="Q215" s="2"/>
      <c r="R215" s="2"/>
      <c r="S215" s="2"/>
      <c r="T215" s="2"/>
      <c r="U215" s="2"/>
      <c r="V215" s="2"/>
      <c r="W215" s="2"/>
      <c r="X215" s="2"/>
      <c r="Y215" s="2"/>
      <c r="Z215" s="2"/>
      <c r="AA215" s="2"/>
    </row>
    <row r="216" spans="1:27" x14ac:dyDescent="0.25">
      <c r="A216" s="2"/>
      <c r="B216" s="17"/>
      <c r="C216" s="17"/>
      <c r="D216" s="17"/>
      <c r="E216" s="17"/>
      <c r="F216" s="17"/>
      <c r="G216" s="17"/>
      <c r="H216" s="17"/>
      <c r="I216" s="17"/>
      <c r="J216" s="17"/>
      <c r="K216" s="17"/>
      <c r="L216" s="17"/>
      <c r="M216" s="17"/>
      <c r="N216" s="17"/>
      <c r="O216" s="17"/>
      <c r="P216" s="2"/>
      <c r="Q216" s="2"/>
      <c r="R216" s="2"/>
      <c r="S216" s="2"/>
      <c r="T216" s="2"/>
      <c r="U216" s="2"/>
      <c r="V216" s="2"/>
      <c r="W216" s="2"/>
      <c r="X216" s="2"/>
      <c r="Y216" s="2"/>
      <c r="Z216" s="2"/>
      <c r="AA216" s="2"/>
    </row>
    <row r="217" spans="1:27" x14ac:dyDescent="0.25">
      <c r="A217" s="2"/>
      <c r="B217" s="17"/>
      <c r="C217" s="17"/>
      <c r="D217" s="17"/>
      <c r="E217" s="17"/>
      <c r="F217" s="17"/>
      <c r="G217" s="17"/>
      <c r="H217" s="17"/>
      <c r="I217" s="17"/>
      <c r="J217" s="17"/>
      <c r="K217" s="17"/>
      <c r="L217" s="17"/>
      <c r="M217" s="17"/>
      <c r="N217" s="17"/>
      <c r="O217" s="17"/>
      <c r="P217" s="2"/>
      <c r="Q217" s="2"/>
      <c r="R217" s="2"/>
      <c r="S217" s="2"/>
      <c r="T217" s="2"/>
      <c r="U217" s="2"/>
      <c r="V217" s="2"/>
      <c r="W217" s="2"/>
      <c r="X217" s="2"/>
      <c r="Y217" s="2"/>
      <c r="Z217" s="2"/>
      <c r="AA217" s="2"/>
    </row>
    <row r="218" spans="1:27" x14ac:dyDescent="0.25">
      <c r="A218" s="2"/>
      <c r="B218" s="17"/>
      <c r="C218" s="17"/>
      <c r="D218" s="17"/>
      <c r="E218" s="17"/>
      <c r="F218" s="17"/>
      <c r="G218" s="17"/>
      <c r="H218" s="17"/>
      <c r="I218" s="17"/>
      <c r="J218" s="17"/>
      <c r="K218" s="17"/>
      <c r="L218" s="17"/>
      <c r="M218" s="17"/>
      <c r="N218" s="17"/>
      <c r="O218" s="17"/>
      <c r="P218" s="2"/>
      <c r="Q218" s="2"/>
      <c r="R218" s="2"/>
      <c r="S218" s="2"/>
      <c r="T218" s="2"/>
      <c r="U218" s="2"/>
      <c r="V218" s="2"/>
      <c r="W218" s="2"/>
      <c r="X218" s="2"/>
      <c r="Y218" s="2"/>
      <c r="Z218" s="2"/>
      <c r="AA218" s="2"/>
    </row>
    <row r="219" spans="1:27" x14ac:dyDescent="0.25">
      <c r="A219" s="2"/>
      <c r="B219" s="17"/>
      <c r="C219" s="17"/>
      <c r="D219" s="17"/>
      <c r="E219" s="17"/>
      <c r="F219" s="17"/>
      <c r="G219" s="17"/>
      <c r="H219" s="17"/>
      <c r="I219" s="17"/>
      <c r="J219" s="17"/>
      <c r="K219" s="17"/>
      <c r="L219" s="17"/>
      <c r="M219" s="17"/>
      <c r="N219" s="17"/>
      <c r="O219" s="17"/>
      <c r="P219" s="2"/>
      <c r="Q219" s="2"/>
      <c r="R219" s="2"/>
      <c r="S219" s="2"/>
      <c r="T219" s="2"/>
      <c r="U219" s="2"/>
      <c r="V219" s="2"/>
      <c r="W219" s="2"/>
      <c r="X219" s="2"/>
      <c r="Y219" s="2"/>
      <c r="Z219" s="2"/>
      <c r="AA219" s="2"/>
    </row>
    <row r="220" spans="1:27" x14ac:dyDescent="0.25">
      <c r="A220" s="2"/>
      <c r="B220" s="17"/>
      <c r="C220" s="17"/>
      <c r="D220" s="17"/>
      <c r="E220" s="17"/>
      <c r="F220" s="17"/>
      <c r="G220" s="17"/>
      <c r="H220" s="17"/>
      <c r="I220" s="17"/>
      <c r="J220" s="17"/>
      <c r="K220" s="17"/>
      <c r="L220" s="17"/>
      <c r="M220" s="17"/>
      <c r="N220" s="17"/>
      <c r="O220" s="17"/>
      <c r="P220" s="2"/>
      <c r="Q220" s="2"/>
      <c r="R220" s="2"/>
      <c r="S220" s="2"/>
      <c r="T220" s="2"/>
      <c r="U220" s="2"/>
      <c r="V220" s="2"/>
      <c r="W220" s="2"/>
      <c r="X220" s="2"/>
      <c r="Y220" s="2"/>
      <c r="Z220" s="2"/>
      <c r="AA220" s="2"/>
    </row>
    <row r="221" spans="1:27" x14ac:dyDescent="0.25">
      <c r="A221" s="2"/>
      <c r="B221" s="17"/>
      <c r="C221" s="17"/>
      <c r="D221" s="17"/>
      <c r="E221" s="17"/>
      <c r="F221" s="17"/>
      <c r="G221" s="17"/>
      <c r="H221" s="17"/>
      <c r="I221" s="17"/>
      <c r="J221" s="17"/>
      <c r="K221" s="17"/>
      <c r="L221" s="17"/>
      <c r="M221" s="17"/>
      <c r="N221" s="17"/>
      <c r="O221" s="17"/>
      <c r="P221" s="2"/>
      <c r="Q221" s="2"/>
      <c r="R221" s="2"/>
      <c r="S221" s="2"/>
      <c r="T221" s="2"/>
      <c r="U221" s="2"/>
      <c r="V221" s="2"/>
      <c r="W221" s="2"/>
      <c r="X221" s="2"/>
      <c r="Y221" s="2"/>
      <c r="Z221" s="2"/>
      <c r="AA221" s="2"/>
    </row>
    <row r="222" spans="1:27" x14ac:dyDescent="0.25">
      <c r="A222" s="2"/>
      <c r="B222" s="17"/>
      <c r="C222" s="17"/>
      <c r="D222" s="17"/>
      <c r="E222" s="17"/>
      <c r="F222" s="17"/>
      <c r="G222" s="17"/>
      <c r="H222" s="17"/>
      <c r="I222" s="17"/>
      <c r="J222" s="17"/>
      <c r="K222" s="17"/>
      <c r="L222" s="17"/>
      <c r="M222" s="17"/>
      <c r="N222" s="17"/>
      <c r="O222" s="17"/>
      <c r="P222" s="2"/>
      <c r="Q222" s="2"/>
      <c r="R222" s="2"/>
      <c r="S222" s="2"/>
      <c r="T222" s="2"/>
      <c r="U222" s="2"/>
      <c r="V222" s="2"/>
      <c r="W222" s="2"/>
      <c r="X222" s="2"/>
      <c r="Y222" s="2"/>
      <c r="Z222" s="2"/>
      <c r="AA222" s="2"/>
    </row>
    <row r="223" spans="1:27" x14ac:dyDescent="0.25">
      <c r="A223" s="2"/>
      <c r="B223" s="17"/>
      <c r="C223" s="17"/>
      <c r="D223" s="17"/>
      <c r="E223" s="17"/>
      <c r="F223" s="17"/>
      <c r="G223" s="17"/>
      <c r="H223" s="17"/>
      <c r="I223" s="17"/>
      <c r="J223" s="17"/>
      <c r="K223" s="17"/>
      <c r="L223" s="17"/>
      <c r="M223" s="17"/>
      <c r="N223" s="17"/>
      <c r="O223" s="17"/>
      <c r="P223" s="2"/>
      <c r="Q223" s="2"/>
      <c r="R223" s="2"/>
      <c r="S223" s="2"/>
      <c r="T223" s="2"/>
      <c r="U223" s="2"/>
      <c r="V223" s="2"/>
      <c r="W223" s="2"/>
      <c r="X223" s="2"/>
      <c r="Y223" s="2"/>
      <c r="Z223" s="2"/>
      <c r="AA223" s="2"/>
    </row>
    <row r="224" spans="1:27" x14ac:dyDescent="0.25">
      <c r="A224" s="2"/>
      <c r="B224" s="17"/>
      <c r="C224" s="17"/>
      <c r="D224" s="17"/>
      <c r="E224" s="17"/>
      <c r="F224" s="17"/>
      <c r="G224" s="17"/>
      <c r="H224" s="17"/>
      <c r="I224" s="17"/>
      <c r="J224" s="17"/>
      <c r="K224" s="17"/>
      <c r="L224" s="17"/>
      <c r="M224" s="17"/>
      <c r="N224" s="17"/>
      <c r="O224" s="17"/>
      <c r="P224" s="2"/>
      <c r="Q224" s="2"/>
      <c r="R224" s="2"/>
      <c r="S224" s="2"/>
      <c r="T224" s="2"/>
      <c r="U224" s="2"/>
      <c r="V224" s="2"/>
      <c r="W224" s="2"/>
      <c r="X224" s="2"/>
      <c r="Y224" s="2"/>
      <c r="Z224" s="2"/>
      <c r="AA224" s="2"/>
    </row>
    <row r="225" spans="1:27" x14ac:dyDescent="0.25">
      <c r="A225" s="2"/>
      <c r="B225" s="17"/>
      <c r="C225" s="17"/>
      <c r="D225" s="17"/>
      <c r="E225" s="17"/>
      <c r="F225" s="17"/>
      <c r="G225" s="17"/>
      <c r="H225" s="17"/>
      <c r="I225" s="17"/>
      <c r="J225" s="17"/>
      <c r="K225" s="17"/>
      <c r="L225" s="17"/>
      <c r="M225" s="17"/>
      <c r="N225" s="17"/>
      <c r="O225" s="17"/>
      <c r="P225" s="2"/>
      <c r="Q225" s="2"/>
      <c r="R225" s="2"/>
      <c r="S225" s="2"/>
      <c r="T225" s="2"/>
      <c r="U225" s="2"/>
      <c r="V225" s="2"/>
      <c r="W225" s="2"/>
      <c r="X225" s="2"/>
      <c r="Y225" s="2"/>
      <c r="Z225" s="2"/>
      <c r="AA225" s="2"/>
    </row>
    <row r="226" spans="1:27" x14ac:dyDescent="0.25">
      <c r="A226" s="2"/>
      <c r="B226" s="17"/>
      <c r="C226" s="17"/>
      <c r="D226" s="17"/>
      <c r="E226" s="17"/>
      <c r="F226" s="17"/>
      <c r="G226" s="17"/>
      <c r="H226" s="17"/>
      <c r="I226" s="17"/>
      <c r="J226" s="17"/>
      <c r="K226" s="17"/>
      <c r="L226" s="17"/>
      <c r="M226" s="17"/>
      <c r="N226" s="17"/>
      <c r="O226" s="17"/>
      <c r="P226" s="2"/>
      <c r="Q226" s="2"/>
      <c r="R226" s="2"/>
      <c r="S226" s="2"/>
      <c r="T226" s="2"/>
      <c r="U226" s="2"/>
      <c r="V226" s="2"/>
      <c r="W226" s="2"/>
      <c r="X226" s="2"/>
      <c r="Y226" s="2"/>
      <c r="Z226" s="2"/>
      <c r="AA226" s="2"/>
    </row>
    <row r="227" spans="1:27" x14ac:dyDescent="0.25">
      <c r="A227" s="2"/>
      <c r="B227" s="17"/>
      <c r="C227" s="17"/>
      <c r="D227" s="17"/>
      <c r="E227" s="17"/>
      <c r="F227" s="17"/>
      <c r="G227" s="17"/>
      <c r="H227" s="17"/>
      <c r="I227" s="17"/>
      <c r="J227" s="17"/>
      <c r="K227" s="17"/>
      <c r="L227" s="17"/>
      <c r="M227" s="17"/>
      <c r="N227" s="17"/>
      <c r="O227" s="17"/>
      <c r="P227" s="2"/>
      <c r="Q227" s="2"/>
      <c r="R227" s="2"/>
      <c r="S227" s="2"/>
      <c r="T227" s="2"/>
      <c r="U227" s="2"/>
      <c r="V227" s="2"/>
      <c r="W227" s="2"/>
      <c r="X227" s="2"/>
      <c r="Y227" s="2"/>
      <c r="Z227" s="2"/>
      <c r="AA227" s="2"/>
    </row>
    <row r="228" spans="1:27" x14ac:dyDescent="0.25">
      <c r="A228" s="2"/>
      <c r="B228" s="17"/>
      <c r="C228" s="17"/>
      <c r="D228" s="17"/>
      <c r="E228" s="17"/>
      <c r="F228" s="17"/>
      <c r="G228" s="17"/>
      <c r="H228" s="17"/>
      <c r="I228" s="17"/>
      <c r="J228" s="17"/>
      <c r="K228" s="17"/>
      <c r="L228" s="17"/>
      <c r="M228" s="17"/>
      <c r="N228" s="17"/>
      <c r="O228" s="17"/>
      <c r="P228" s="2"/>
      <c r="Q228" s="2"/>
      <c r="R228" s="2"/>
      <c r="S228" s="2"/>
      <c r="T228" s="2"/>
      <c r="U228" s="2"/>
      <c r="V228" s="2"/>
      <c r="W228" s="2"/>
      <c r="X228" s="2"/>
      <c r="Y228" s="2"/>
      <c r="Z228" s="2"/>
      <c r="AA228" s="2"/>
    </row>
    <row r="229" spans="1:27" x14ac:dyDescent="0.25">
      <c r="A229" s="2"/>
      <c r="B229" s="17"/>
      <c r="C229" s="17"/>
      <c r="D229" s="17"/>
      <c r="E229" s="17"/>
      <c r="F229" s="17"/>
      <c r="G229" s="17"/>
      <c r="H229" s="17"/>
      <c r="I229" s="17"/>
      <c r="J229" s="17"/>
      <c r="K229" s="17"/>
      <c r="L229" s="17"/>
      <c r="M229" s="17"/>
      <c r="N229" s="17"/>
      <c r="O229" s="17"/>
      <c r="P229" s="2"/>
      <c r="Q229" s="2"/>
      <c r="R229" s="2"/>
      <c r="S229" s="2"/>
      <c r="T229" s="2"/>
      <c r="U229" s="2"/>
      <c r="V229" s="2"/>
      <c r="W229" s="2"/>
      <c r="X229" s="2"/>
      <c r="Y229" s="2"/>
      <c r="Z229" s="2"/>
      <c r="AA229" s="2"/>
    </row>
    <row r="230" spans="1:27" x14ac:dyDescent="0.25">
      <c r="A230" s="2"/>
      <c r="B230" s="17"/>
      <c r="C230" s="17"/>
      <c r="D230" s="17"/>
      <c r="E230" s="17"/>
      <c r="F230" s="17"/>
      <c r="G230" s="17"/>
      <c r="H230" s="17"/>
      <c r="I230" s="17"/>
      <c r="J230" s="17"/>
      <c r="K230" s="17"/>
      <c r="L230" s="17"/>
      <c r="M230" s="17"/>
      <c r="N230" s="17"/>
      <c r="O230" s="17"/>
      <c r="P230" s="2"/>
      <c r="Q230" s="2"/>
      <c r="R230" s="2"/>
      <c r="S230" s="2"/>
      <c r="T230" s="2"/>
      <c r="U230" s="2"/>
      <c r="V230" s="2"/>
      <c r="W230" s="2"/>
      <c r="X230" s="2"/>
      <c r="Y230" s="2"/>
      <c r="Z230" s="2"/>
      <c r="AA230" s="2"/>
    </row>
    <row r="231" spans="1:27" x14ac:dyDescent="0.25">
      <c r="A231" s="2"/>
      <c r="B231" s="17"/>
      <c r="C231" s="17"/>
      <c r="D231" s="17"/>
      <c r="E231" s="17"/>
      <c r="F231" s="17"/>
      <c r="G231" s="17"/>
      <c r="H231" s="17"/>
      <c r="I231" s="17"/>
      <c r="J231" s="17"/>
      <c r="K231" s="17"/>
      <c r="L231" s="17"/>
      <c r="M231" s="17"/>
      <c r="N231" s="17"/>
      <c r="O231" s="17"/>
      <c r="P231" s="2"/>
      <c r="Q231" s="2"/>
      <c r="R231" s="2"/>
      <c r="S231" s="2"/>
      <c r="T231" s="2"/>
      <c r="U231" s="2"/>
      <c r="V231" s="2"/>
      <c r="W231" s="2"/>
      <c r="X231" s="2"/>
      <c r="Y231" s="2"/>
      <c r="Z231" s="2"/>
      <c r="AA231" s="2"/>
    </row>
    <row r="232" spans="1:27" x14ac:dyDescent="0.25">
      <c r="A232" s="2"/>
      <c r="B232" s="17"/>
      <c r="C232" s="17"/>
      <c r="D232" s="17"/>
      <c r="E232" s="17"/>
      <c r="F232" s="17"/>
      <c r="G232" s="17"/>
      <c r="H232" s="17"/>
      <c r="I232" s="17"/>
      <c r="J232" s="17"/>
      <c r="K232" s="17"/>
      <c r="L232" s="17"/>
      <c r="M232" s="17"/>
      <c r="N232" s="17"/>
      <c r="O232" s="17"/>
      <c r="P232" s="2"/>
      <c r="Q232" s="2"/>
      <c r="R232" s="2"/>
      <c r="S232" s="2"/>
      <c r="T232" s="2"/>
      <c r="U232" s="2"/>
      <c r="V232" s="2"/>
      <c r="W232" s="2"/>
      <c r="X232" s="2"/>
      <c r="Y232" s="2"/>
      <c r="Z232" s="2"/>
      <c r="AA232" s="2"/>
    </row>
    <row r="233" spans="1:27" x14ac:dyDescent="0.25">
      <c r="A233" s="2"/>
      <c r="B233" s="17"/>
      <c r="C233" s="17"/>
      <c r="D233" s="17"/>
      <c r="E233" s="17"/>
      <c r="F233" s="17"/>
      <c r="G233" s="17"/>
      <c r="H233" s="17"/>
      <c r="I233" s="17"/>
      <c r="J233" s="17"/>
      <c r="K233" s="17"/>
      <c r="L233" s="17"/>
      <c r="M233" s="17"/>
      <c r="N233" s="17"/>
      <c r="O233" s="17"/>
      <c r="P233" s="2"/>
      <c r="Q233" s="2"/>
      <c r="R233" s="2"/>
      <c r="S233" s="2"/>
      <c r="T233" s="2"/>
      <c r="U233" s="2"/>
      <c r="V233" s="2"/>
      <c r="W233" s="2"/>
      <c r="X233" s="2"/>
      <c r="Y233" s="2"/>
      <c r="Z233" s="2"/>
      <c r="AA233" s="2"/>
    </row>
    <row r="234" spans="1:27" x14ac:dyDescent="0.25">
      <c r="A234" s="2"/>
      <c r="B234" s="17"/>
      <c r="C234" s="17"/>
      <c r="D234" s="17"/>
      <c r="E234" s="17"/>
      <c r="F234" s="17"/>
      <c r="G234" s="17"/>
      <c r="H234" s="17"/>
      <c r="I234" s="17"/>
      <c r="J234" s="17"/>
      <c r="K234" s="17"/>
      <c r="L234" s="17"/>
      <c r="M234" s="17"/>
      <c r="N234" s="17"/>
      <c r="O234" s="17"/>
      <c r="P234" s="2"/>
      <c r="Q234" s="2"/>
      <c r="R234" s="2"/>
      <c r="S234" s="2"/>
      <c r="T234" s="2"/>
      <c r="U234" s="2"/>
      <c r="V234" s="2"/>
      <c r="W234" s="2"/>
      <c r="X234" s="2"/>
      <c r="Y234" s="2"/>
      <c r="Z234" s="2"/>
      <c r="AA234" s="2"/>
    </row>
    <row r="235" spans="1:27" x14ac:dyDescent="0.25">
      <c r="A235" s="2"/>
      <c r="B235" s="17"/>
      <c r="C235" s="17"/>
      <c r="D235" s="17"/>
      <c r="E235" s="17"/>
      <c r="F235" s="17"/>
      <c r="G235" s="17"/>
      <c r="H235" s="17"/>
      <c r="I235" s="17"/>
      <c r="J235" s="17"/>
      <c r="K235" s="17"/>
      <c r="L235" s="17"/>
      <c r="M235" s="17"/>
      <c r="N235" s="17"/>
      <c r="O235" s="17"/>
      <c r="P235" s="2"/>
      <c r="Q235" s="2"/>
      <c r="R235" s="2"/>
      <c r="S235" s="2"/>
      <c r="T235" s="2"/>
      <c r="U235" s="2"/>
      <c r="V235" s="2"/>
      <c r="W235" s="2"/>
      <c r="X235" s="2"/>
      <c r="Y235" s="2"/>
      <c r="Z235" s="2"/>
      <c r="AA235" s="2"/>
    </row>
    <row r="236" spans="1:27" x14ac:dyDescent="0.25">
      <c r="A236" s="2"/>
      <c r="B236" s="17"/>
      <c r="C236" s="17"/>
      <c r="D236" s="17"/>
      <c r="E236" s="17"/>
      <c r="F236" s="17"/>
      <c r="G236" s="17"/>
      <c r="H236" s="17"/>
      <c r="I236" s="17"/>
      <c r="J236" s="17"/>
      <c r="K236" s="17"/>
      <c r="L236" s="17"/>
      <c r="M236" s="17"/>
      <c r="N236" s="17"/>
      <c r="O236" s="17"/>
      <c r="P236" s="2"/>
      <c r="Q236" s="2"/>
      <c r="R236" s="2"/>
      <c r="S236" s="2"/>
      <c r="T236" s="2"/>
      <c r="U236" s="2"/>
      <c r="V236" s="2"/>
      <c r="W236" s="2"/>
      <c r="X236" s="2"/>
      <c r="Y236" s="2"/>
      <c r="Z236" s="2"/>
      <c r="AA236" s="2"/>
    </row>
    <row r="237" spans="1:27" x14ac:dyDescent="0.25">
      <c r="A237" s="2"/>
      <c r="B237" s="17"/>
      <c r="C237" s="17"/>
      <c r="D237" s="17"/>
      <c r="E237" s="17"/>
      <c r="F237" s="17"/>
      <c r="G237" s="17"/>
      <c r="H237" s="17"/>
      <c r="I237" s="17"/>
      <c r="J237" s="17"/>
      <c r="K237" s="17"/>
      <c r="L237" s="17"/>
      <c r="M237" s="17"/>
      <c r="N237" s="17"/>
      <c r="O237" s="17"/>
      <c r="P237" s="2"/>
      <c r="Q237" s="2"/>
      <c r="R237" s="2"/>
      <c r="S237" s="2"/>
      <c r="T237" s="2"/>
      <c r="U237" s="2"/>
      <c r="V237" s="2"/>
      <c r="W237" s="2"/>
      <c r="X237" s="2"/>
      <c r="Y237" s="2"/>
      <c r="Z237" s="2"/>
      <c r="AA237" s="2"/>
    </row>
    <row r="238" spans="1:27" x14ac:dyDescent="0.25">
      <c r="A238" s="2"/>
      <c r="B238" s="17"/>
      <c r="C238" s="17"/>
      <c r="D238" s="17"/>
      <c r="E238" s="17"/>
      <c r="F238" s="17"/>
      <c r="G238" s="17"/>
      <c r="H238" s="17"/>
      <c r="I238" s="17"/>
      <c r="J238" s="17"/>
      <c r="K238" s="17"/>
      <c r="L238" s="17"/>
      <c r="M238" s="17"/>
      <c r="N238" s="17"/>
      <c r="O238" s="17"/>
      <c r="P238" s="2"/>
      <c r="Q238" s="2"/>
      <c r="R238" s="2"/>
      <c r="S238" s="2"/>
      <c r="T238" s="2"/>
      <c r="U238" s="2"/>
      <c r="V238" s="2"/>
      <c r="W238" s="2"/>
      <c r="X238" s="2"/>
      <c r="Y238" s="2"/>
      <c r="Z238" s="2"/>
      <c r="AA238" s="2"/>
    </row>
    <row r="239" spans="1:27" x14ac:dyDescent="0.25">
      <c r="A239" s="2"/>
      <c r="B239" s="17"/>
      <c r="C239" s="17"/>
      <c r="D239" s="17"/>
      <c r="E239" s="17"/>
      <c r="F239" s="17"/>
      <c r="G239" s="17"/>
      <c r="H239" s="17"/>
      <c r="I239" s="17"/>
      <c r="J239" s="17"/>
      <c r="K239" s="17"/>
      <c r="L239" s="17"/>
      <c r="M239" s="17"/>
      <c r="N239" s="17"/>
      <c r="O239" s="17"/>
      <c r="P239" s="2"/>
      <c r="Q239" s="2"/>
      <c r="R239" s="2"/>
      <c r="S239" s="2"/>
      <c r="T239" s="2"/>
      <c r="U239" s="2"/>
      <c r="V239" s="2"/>
      <c r="W239" s="2"/>
      <c r="X239" s="2"/>
      <c r="Y239" s="2"/>
      <c r="Z239" s="2"/>
      <c r="AA239" s="2"/>
    </row>
    <row r="240" spans="1:27" x14ac:dyDescent="0.25">
      <c r="A240" s="2"/>
      <c r="B240" s="17"/>
      <c r="C240" s="17"/>
      <c r="D240" s="17"/>
      <c r="E240" s="17"/>
      <c r="F240" s="17"/>
      <c r="G240" s="17"/>
      <c r="H240" s="17"/>
      <c r="I240" s="17"/>
      <c r="J240" s="17"/>
      <c r="K240" s="17"/>
      <c r="L240" s="17"/>
      <c r="M240" s="17"/>
      <c r="N240" s="17"/>
      <c r="O240" s="17"/>
      <c r="P240" s="2"/>
      <c r="Q240" s="2"/>
      <c r="R240" s="2"/>
      <c r="S240" s="2"/>
      <c r="T240" s="2"/>
      <c r="U240" s="2"/>
      <c r="V240" s="2"/>
      <c r="W240" s="2"/>
      <c r="X240" s="2"/>
      <c r="Y240" s="2"/>
      <c r="Z240" s="2"/>
      <c r="AA240" s="2"/>
    </row>
    <row r="241" spans="1:27" x14ac:dyDescent="0.25">
      <c r="A241" s="2"/>
      <c r="B241" s="17"/>
      <c r="C241" s="17"/>
      <c r="D241" s="17"/>
      <c r="E241" s="17"/>
      <c r="F241" s="17"/>
      <c r="G241" s="17"/>
      <c r="H241" s="17"/>
      <c r="I241" s="17"/>
      <c r="J241" s="17"/>
      <c r="K241" s="17"/>
      <c r="L241" s="17"/>
      <c r="M241" s="17"/>
      <c r="N241" s="17"/>
      <c r="O241" s="17"/>
      <c r="P241" s="2"/>
      <c r="Q241" s="2"/>
      <c r="R241" s="2"/>
      <c r="S241" s="2"/>
      <c r="T241" s="2"/>
      <c r="U241" s="2"/>
      <c r="V241" s="2"/>
      <c r="W241" s="2"/>
      <c r="X241" s="2"/>
      <c r="Y241" s="2"/>
      <c r="Z241" s="2"/>
      <c r="AA241" s="2"/>
    </row>
    <row r="242" spans="1:27" x14ac:dyDescent="0.25">
      <c r="A242" s="2"/>
      <c r="B242" s="17"/>
      <c r="C242" s="17"/>
      <c r="D242" s="17"/>
      <c r="E242" s="17"/>
      <c r="F242" s="17"/>
      <c r="G242" s="17"/>
      <c r="H242" s="17"/>
      <c r="I242" s="17"/>
      <c r="J242" s="17"/>
      <c r="K242" s="17"/>
      <c r="L242" s="17"/>
      <c r="M242" s="17"/>
      <c r="N242" s="17"/>
      <c r="O242" s="17"/>
      <c r="P242" s="2"/>
      <c r="Q242" s="2"/>
      <c r="R242" s="2"/>
      <c r="S242" s="2"/>
      <c r="T242" s="2"/>
      <c r="U242" s="2"/>
      <c r="V242" s="2"/>
      <c r="W242" s="2"/>
      <c r="X242" s="2"/>
      <c r="Y242" s="2"/>
      <c r="Z242" s="2"/>
      <c r="AA242" s="2"/>
    </row>
    <row r="243" spans="1:27" x14ac:dyDescent="0.25">
      <c r="A243" s="2"/>
      <c r="B243" s="17"/>
      <c r="C243" s="17"/>
      <c r="D243" s="17"/>
      <c r="E243" s="17"/>
      <c r="F243" s="17"/>
      <c r="G243" s="17"/>
      <c r="H243" s="17"/>
      <c r="I243" s="17"/>
      <c r="J243" s="17"/>
      <c r="K243" s="17"/>
      <c r="L243" s="17"/>
      <c r="M243" s="17"/>
      <c r="N243" s="17"/>
      <c r="O243" s="17"/>
      <c r="P243" s="2"/>
      <c r="Q243" s="2"/>
      <c r="R243" s="2"/>
      <c r="S243" s="2"/>
      <c r="T243" s="2"/>
      <c r="U243" s="2"/>
      <c r="V243" s="2"/>
      <c r="W243" s="2"/>
      <c r="X243" s="2"/>
      <c r="Y243" s="2"/>
      <c r="Z243" s="2"/>
      <c r="AA243" s="2"/>
    </row>
    <row r="244" spans="1:27" x14ac:dyDescent="0.25">
      <c r="A244" s="2"/>
      <c r="B244" s="17"/>
      <c r="C244" s="17"/>
      <c r="D244" s="17"/>
      <c r="E244" s="17"/>
      <c r="F244" s="17"/>
      <c r="G244" s="17"/>
      <c r="H244" s="17"/>
      <c r="I244" s="17"/>
      <c r="J244" s="17"/>
      <c r="K244" s="17"/>
      <c r="L244" s="17"/>
      <c r="M244" s="17"/>
      <c r="N244" s="17"/>
      <c r="O244" s="17"/>
      <c r="P244" s="2"/>
      <c r="Q244" s="2"/>
      <c r="R244" s="2"/>
      <c r="S244" s="2"/>
      <c r="T244" s="2"/>
      <c r="U244" s="2"/>
      <c r="V244" s="2"/>
      <c r="W244" s="2"/>
      <c r="X244" s="2"/>
      <c r="Y244" s="2"/>
      <c r="Z244" s="2"/>
      <c r="AA244" s="2"/>
    </row>
    <row r="245" spans="1:27" x14ac:dyDescent="0.25">
      <c r="A245" s="2"/>
      <c r="B245" s="17"/>
      <c r="C245" s="17"/>
      <c r="D245" s="17"/>
      <c r="E245" s="17"/>
      <c r="F245" s="17"/>
      <c r="G245" s="17"/>
      <c r="H245" s="17"/>
      <c r="I245" s="17"/>
      <c r="J245" s="17"/>
      <c r="K245" s="17"/>
      <c r="L245" s="17"/>
      <c r="M245" s="17"/>
      <c r="N245" s="17"/>
      <c r="O245" s="17"/>
      <c r="P245" s="2"/>
      <c r="Q245" s="2"/>
      <c r="R245" s="2"/>
      <c r="S245" s="2"/>
      <c r="T245" s="2"/>
      <c r="U245" s="2"/>
      <c r="V245" s="2"/>
      <c r="W245" s="2"/>
      <c r="X245" s="2"/>
      <c r="Y245" s="2"/>
      <c r="Z245" s="2"/>
      <c r="AA245" s="2"/>
    </row>
    <row r="246" spans="1:27" x14ac:dyDescent="0.25">
      <c r="A246" s="2"/>
      <c r="B246" s="17"/>
      <c r="C246" s="17"/>
      <c r="D246" s="17"/>
      <c r="E246" s="17"/>
      <c r="F246" s="17"/>
      <c r="G246" s="17"/>
      <c r="H246" s="17"/>
      <c r="I246" s="17"/>
      <c r="J246" s="17"/>
      <c r="K246" s="17"/>
      <c r="L246" s="17"/>
      <c r="M246" s="17"/>
      <c r="N246" s="17"/>
      <c r="O246" s="17"/>
      <c r="P246" s="2"/>
      <c r="Q246" s="2"/>
      <c r="R246" s="2"/>
      <c r="S246" s="2"/>
      <c r="T246" s="2"/>
      <c r="U246" s="2"/>
      <c r="V246" s="2"/>
      <c r="W246" s="2"/>
      <c r="X246" s="2"/>
      <c r="Y246" s="2"/>
      <c r="Z246" s="2"/>
      <c r="AA246" s="2"/>
    </row>
    <row r="247" spans="1:27" x14ac:dyDescent="0.25">
      <c r="A247" s="2"/>
      <c r="B247" s="17"/>
      <c r="C247" s="17"/>
      <c r="D247" s="17"/>
      <c r="E247" s="17"/>
      <c r="F247" s="17"/>
      <c r="G247" s="17"/>
      <c r="H247" s="17"/>
      <c r="I247" s="17"/>
      <c r="J247" s="17"/>
      <c r="K247" s="17"/>
      <c r="L247" s="17"/>
      <c r="M247" s="17"/>
      <c r="N247" s="17"/>
      <c r="O247" s="17"/>
      <c r="P247" s="2"/>
      <c r="Q247" s="2"/>
      <c r="R247" s="2"/>
      <c r="S247" s="2"/>
      <c r="T247" s="2"/>
      <c r="U247" s="2"/>
      <c r="V247" s="2"/>
      <c r="W247" s="2"/>
      <c r="X247" s="2"/>
      <c r="Y247" s="2"/>
      <c r="Z247" s="2"/>
      <c r="AA247" s="2"/>
    </row>
    <row r="248" spans="1:27" x14ac:dyDescent="0.25">
      <c r="A248" s="2"/>
      <c r="B248" s="17"/>
      <c r="C248" s="17"/>
      <c r="D248" s="17"/>
      <c r="E248" s="17"/>
      <c r="F248" s="17"/>
      <c r="G248" s="17"/>
      <c r="H248" s="17"/>
      <c r="I248" s="17"/>
      <c r="J248" s="17"/>
      <c r="K248" s="17"/>
      <c r="L248" s="17"/>
      <c r="M248" s="17"/>
      <c r="N248" s="17"/>
      <c r="O248" s="17"/>
      <c r="P248" s="2"/>
      <c r="Q248" s="2"/>
      <c r="R248" s="2"/>
      <c r="S248" s="2"/>
      <c r="T248" s="2"/>
      <c r="U248" s="2"/>
      <c r="V248" s="2"/>
      <c r="W248" s="2"/>
      <c r="X248" s="2"/>
      <c r="Y248" s="2"/>
      <c r="Z248" s="2"/>
      <c r="AA248" s="2"/>
    </row>
    <row r="249" spans="1:27" x14ac:dyDescent="0.25">
      <c r="A249" s="2"/>
      <c r="B249" s="17"/>
      <c r="C249" s="17"/>
      <c r="D249" s="17"/>
      <c r="E249" s="17"/>
      <c r="F249" s="17"/>
      <c r="G249" s="17"/>
      <c r="H249" s="17"/>
      <c r="I249" s="17"/>
      <c r="J249" s="17"/>
      <c r="K249" s="17"/>
      <c r="L249" s="17"/>
      <c r="M249" s="17"/>
      <c r="N249" s="17"/>
      <c r="O249" s="17"/>
      <c r="P249" s="2"/>
      <c r="Q249" s="2"/>
      <c r="R249" s="2"/>
      <c r="S249" s="2"/>
      <c r="T249" s="2"/>
      <c r="U249" s="2"/>
      <c r="V249" s="2"/>
      <c r="W249" s="2"/>
      <c r="X249" s="2"/>
      <c r="Y249" s="2"/>
      <c r="Z249" s="2"/>
      <c r="AA249" s="2"/>
    </row>
    <row r="250" spans="1:27" x14ac:dyDescent="0.25">
      <c r="A250" s="2"/>
      <c r="B250" s="17"/>
      <c r="C250" s="17"/>
      <c r="D250" s="17"/>
      <c r="E250" s="17"/>
      <c r="F250" s="17"/>
      <c r="G250" s="17"/>
      <c r="H250" s="17"/>
      <c r="I250" s="17"/>
      <c r="J250" s="17"/>
      <c r="K250" s="17"/>
      <c r="L250" s="17"/>
      <c r="M250" s="17"/>
      <c r="N250" s="17"/>
      <c r="O250" s="17"/>
      <c r="P250" s="2"/>
      <c r="Q250" s="2"/>
      <c r="R250" s="2"/>
      <c r="S250" s="2"/>
      <c r="T250" s="2"/>
      <c r="U250" s="2"/>
      <c r="V250" s="2"/>
      <c r="W250" s="2"/>
      <c r="X250" s="2"/>
      <c r="Y250" s="2"/>
      <c r="Z250" s="2"/>
      <c r="AA250" s="2"/>
    </row>
    <row r="251" spans="1:27" x14ac:dyDescent="0.25">
      <c r="A251" s="2"/>
      <c r="B251" s="17"/>
      <c r="C251" s="17"/>
      <c r="D251" s="17"/>
      <c r="E251" s="17"/>
      <c r="F251" s="17"/>
      <c r="G251" s="17"/>
      <c r="H251" s="17"/>
      <c r="I251" s="17"/>
      <c r="J251" s="17"/>
      <c r="K251" s="17"/>
      <c r="L251" s="17"/>
      <c r="M251" s="17"/>
      <c r="N251" s="17"/>
      <c r="O251" s="17"/>
      <c r="P251" s="2"/>
      <c r="Q251" s="2"/>
      <c r="R251" s="2"/>
      <c r="S251" s="2"/>
      <c r="T251" s="2"/>
      <c r="U251" s="2"/>
      <c r="V251" s="2"/>
      <c r="W251" s="2"/>
      <c r="X251" s="2"/>
      <c r="Y251" s="2"/>
      <c r="Z251" s="2"/>
      <c r="AA251" s="2"/>
    </row>
    <row r="252" spans="1:27" x14ac:dyDescent="0.25">
      <c r="A252" s="2"/>
      <c r="B252" s="17"/>
      <c r="C252" s="17"/>
      <c r="D252" s="17"/>
      <c r="E252" s="17"/>
      <c r="F252" s="17"/>
      <c r="G252" s="17"/>
      <c r="H252" s="17"/>
      <c r="I252" s="17"/>
      <c r="J252" s="17"/>
      <c r="K252" s="17"/>
      <c r="L252" s="17"/>
      <c r="M252" s="17"/>
      <c r="N252" s="17"/>
      <c r="O252" s="17"/>
      <c r="P252" s="2"/>
      <c r="Q252" s="2"/>
      <c r="R252" s="2"/>
      <c r="S252" s="2"/>
      <c r="T252" s="2"/>
      <c r="U252" s="2"/>
      <c r="V252" s="2"/>
      <c r="W252" s="2"/>
      <c r="X252" s="2"/>
      <c r="Y252" s="2"/>
      <c r="Z252" s="2"/>
      <c r="AA252" s="2"/>
    </row>
    <row r="253" spans="1:27" x14ac:dyDescent="0.25">
      <c r="A253" s="2"/>
      <c r="B253" s="17"/>
      <c r="C253" s="17"/>
      <c r="D253" s="17"/>
      <c r="E253" s="17"/>
      <c r="F253" s="17"/>
      <c r="G253" s="17"/>
      <c r="H253" s="17"/>
      <c r="I253" s="17"/>
      <c r="J253" s="17"/>
      <c r="K253" s="17"/>
      <c r="L253" s="17"/>
      <c r="M253" s="17"/>
      <c r="N253" s="17"/>
      <c r="O253" s="17"/>
      <c r="P253" s="2"/>
      <c r="Q253" s="2"/>
      <c r="R253" s="2"/>
      <c r="S253" s="2"/>
      <c r="T253" s="2"/>
      <c r="U253" s="2"/>
      <c r="V253" s="2"/>
      <c r="W253" s="2"/>
      <c r="X253" s="2"/>
      <c r="Y253" s="2"/>
      <c r="Z253" s="2"/>
      <c r="AA253" s="2"/>
    </row>
    <row r="254" spans="1:27" x14ac:dyDescent="0.25">
      <c r="A254" s="2"/>
      <c r="B254" s="17"/>
      <c r="C254" s="17"/>
      <c r="D254" s="17"/>
      <c r="E254" s="17"/>
      <c r="F254" s="17"/>
      <c r="G254" s="17"/>
      <c r="H254" s="17"/>
      <c r="I254" s="17"/>
      <c r="J254" s="17"/>
      <c r="K254" s="17"/>
      <c r="L254" s="17"/>
      <c r="M254" s="17"/>
      <c r="N254" s="17"/>
      <c r="O254" s="17"/>
      <c r="P254" s="2"/>
      <c r="Q254" s="2"/>
      <c r="R254" s="2"/>
      <c r="S254" s="2"/>
      <c r="T254" s="2"/>
      <c r="U254" s="2"/>
      <c r="V254" s="2"/>
      <c r="W254" s="2"/>
      <c r="X254" s="2"/>
      <c r="Y254" s="2"/>
      <c r="Z254" s="2"/>
      <c r="AA254" s="2"/>
    </row>
    <row r="255" spans="1:27" x14ac:dyDescent="0.25">
      <c r="A255" s="2"/>
      <c r="B255" s="17"/>
      <c r="C255" s="17"/>
      <c r="D255" s="17"/>
      <c r="E255" s="17"/>
      <c r="F255" s="17"/>
      <c r="G255" s="17"/>
      <c r="H255" s="17"/>
      <c r="I255" s="17"/>
      <c r="J255" s="17"/>
      <c r="K255" s="17"/>
      <c r="L255" s="17"/>
      <c r="M255" s="17"/>
      <c r="N255" s="17"/>
      <c r="O255" s="17"/>
      <c r="P255" s="2"/>
      <c r="Q255" s="2"/>
      <c r="R255" s="2"/>
      <c r="S255" s="2"/>
      <c r="T255" s="2"/>
      <c r="U255" s="2"/>
      <c r="V255" s="2"/>
      <c r="W255" s="2"/>
      <c r="X255" s="2"/>
      <c r="Y255" s="2"/>
      <c r="Z255" s="2"/>
      <c r="AA255" s="2"/>
    </row>
    <row r="256" spans="1:27" x14ac:dyDescent="0.25">
      <c r="A256" s="2"/>
      <c r="B256" s="17"/>
      <c r="C256" s="17"/>
      <c r="D256" s="17"/>
      <c r="E256" s="17"/>
      <c r="F256" s="17"/>
      <c r="G256" s="17"/>
      <c r="H256" s="17"/>
      <c r="I256" s="17"/>
      <c r="J256" s="17"/>
      <c r="K256" s="17"/>
      <c r="L256" s="17"/>
      <c r="M256" s="17"/>
      <c r="N256" s="17"/>
      <c r="O256" s="17"/>
      <c r="P256" s="2"/>
      <c r="Q256" s="2"/>
      <c r="R256" s="2"/>
      <c r="S256" s="2"/>
      <c r="T256" s="2"/>
      <c r="U256" s="2"/>
      <c r="V256" s="2"/>
      <c r="W256" s="2"/>
      <c r="X256" s="2"/>
      <c r="Y256" s="2"/>
      <c r="Z256" s="2"/>
      <c r="AA256" s="2"/>
    </row>
    <row r="257" spans="1:27" x14ac:dyDescent="0.25">
      <c r="A257" s="2"/>
      <c r="B257" s="17"/>
      <c r="C257" s="17"/>
      <c r="D257" s="17"/>
      <c r="E257" s="17"/>
      <c r="F257" s="17"/>
      <c r="G257" s="17"/>
      <c r="H257" s="17"/>
      <c r="I257" s="17"/>
      <c r="J257" s="17"/>
      <c r="K257" s="17"/>
      <c r="L257" s="17"/>
      <c r="M257" s="17"/>
      <c r="N257" s="17"/>
      <c r="O257" s="17"/>
      <c r="P257" s="2"/>
      <c r="Q257" s="2"/>
      <c r="R257" s="2"/>
      <c r="S257" s="2"/>
      <c r="T257" s="2"/>
      <c r="U257" s="2"/>
      <c r="V257" s="2"/>
      <c r="W257" s="2"/>
      <c r="X257" s="2"/>
      <c r="Y257" s="2"/>
      <c r="Z257" s="2"/>
      <c r="AA257" s="2"/>
    </row>
    <row r="258" spans="1:27" x14ac:dyDescent="0.25">
      <c r="A258" s="2"/>
      <c r="B258" s="17"/>
      <c r="C258" s="17"/>
      <c r="D258" s="17"/>
      <c r="E258" s="17"/>
      <c r="F258" s="17"/>
      <c r="G258" s="17"/>
      <c r="H258" s="17"/>
      <c r="I258" s="17"/>
      <c r="J258" s="17"/>
      <c r="K258" s="17"/>
      <c r="L258" s="17"/>
      <c r="M258" s="17"/>
      <c r="N258" s="17"/>
      <c r="O258" s="17"/>
      <c r="P258" s="2"/>
      <c r="Q258" s="2"/>
      <c r="R258" s="2"/>
      <c r="S258" s="2"/>
      <c r="T258" s="2"/>
      <c r="U258" s="2"/>
      <c r="V258" s="2"/>
      <c r="W258" s="2"/>
      <c r="X258" s="2"/>
      <c r="Y258" s="2"/>
      <c r="Z258" s="2"/>
      <c r="AA258" s="2"/>
    </row>
    <row r="259" spans="1:27" x14ac:dyDescent="0.25">
      <c r="A259" s="2"/>
      <c r="B259" s="17"/>
      <c r="C259" s="17"/>
      <c r="D259" s="17"/>
      <c r="E259" s="17"/>
      <c r="F259" s="17"/>
      <c r="G259" s="17"/>
      <c r="H259" s="17"/>
      <c r="I259" s="17"/>
      <c r="J259" s="17"/>
      <c r="K259" s="17"/>
      <c r="L259" s="17"/>
      <c r="M259" s="17"/>
      <c r="N259" s="17"/>
      <c r="O259" s="17"/>
      <c r="P259" s="2"/>
      <c r="Q259" s="2"/>
      <c r="R259" s="2"/>
      <c r="S259" s="2"/>
      <c r="T259" s="2"/>
      <c r="U259" s="2"/>
      <c r="V259" s="2"/>
      <c r="W259" s="2"/>
      <c r="X259" s="2"/>
      <c r="Y259" s="2"/>
      <c r="Z259" s="2"/>
      <c r="AA259" s="2"/>
    </row>
    <row r="260" spans="1:27" x14ac:dyDescent="0.25">
      <c r="A260" s="2"/>
      <c r="B260" s="17"/>
      <c r="C260" s="17"/>
      <c r="D260" s="17"/>
      <c r="E260" s="17"/>
      <c r="F260" s="17"/>
      <c r="G260" s="17"/>
      <c r="H260" s="17"/>
      <c r="I260" s="17"/>
      <c r="J260" s="17"/>
      <c r="K260" s="17"/>
      <c r="L260" s="17"/>
      <c r="M260" s="17"/>
      <c r="N260" s="17"/>
      <c r="O260" s="17"/>
      <c r="P260" s="2"/>
      <c r="Q260" s="2"/>
      <c r="R260" s="2"/>
      <c r="S260" s="2"/>
      <c r="T260" s="2"/>
      <c r="U260" s="2"/>
      <c r="V260" s="2"/>
      <c r="W260" s="2"/>
      <c r="X260" s="2"/>
      <c r="Y260" s="2"/>
      <c r="Z260" s="2"/>
      <c r="AA260" s="2"/>
    </row>
    <row r="261" spans="1:27" x14ac:dyDescent="0.25">
      <c r="A261" s="2"/>
      <c r="B261" s="17"/>
      <c r="C261" s="17"/>
      <c r="D261" s="17"/>
      <c r="E261" s="17"/>
      <c r="F261" s="17"/>
      <c r="G261" s="17"/>
      <c r="H261" s="17"/>
      <c r="I261" s="17"/>
      <c r="J261" s="17"/>
      <c r="K261" s="17"/>
      <c r="L261" s="17"/>
      <c r="M261" s="17"/>
      <c r="N261" s="17"/>
      <c r="O261" s="17"/>
      <c r="P261" s="2"/>
      <c r="Q261" s="2"/>
      <c r="R261" s="2"/>
      <c r="S261" s="2"/>
      <c r="T261" s="2"/>
      <c r="U261" s="2"/>
      <c r="V261" s="2"/>
      <c r="W261" s="2"/>
      <c r="X261" s="2"/>
      <c r="Y261" s="2"/>
      <c r="Z261" s="2"/>
      <c r="AA261" s="2"/>
    </row>
    <row r="262" spans="1:27" x14ac:dyDescent="0.25">
      <c r="A262" s="2"/>
      <c r="B262" s="17"/>
      <c r="C262" s="17"/>
      <c r="D262" s="17"/>
      <c r="E262" s="17"/>
      <c r="F262" s="17"/>
      <c r="G262" s="17"/>
      <c r="H262" s="17"/>
      <c r="I262" s="17"/>
      <c r="J262" s="17"/>
      <c r="K262" s="17"/>
      <c r="L262" s="17"/>
      <c r="M262" s="17"/>
      <c r="N262" s="17"/>
      <c r="O262" s="17"/>
      <c r="P262" s="2"/>
      <c r="Q262" s="2"/>
      <c r="R262" s="2"/>
      <c r="S262" s="2"/>
      <c r="T262" s="2"/>
      <c r="U262" s="2"/>
      <c r="V262" s="2"/>
      <c r="W262" s="2"/>
      <c r="X262" s="2"/>
      <c r="Y262" s="2"/>
      <c r="Z262" s="2"/>
      <c r="AA262" s="2"/>
    </row>
    <row r="263" spans="1:27" x14ac:dyDescent="0.25">
      <c r="A263" s="2"/>
      <c r="B263" s="17"/>
      <c r="C263" s="17"/>
      <c r="D263" s="17"/>
      <c r="E263" s="17"/>
      <c r="F263" s="17"/>
      <c r="G263" s="17"/>
      <c r="H263" s="17"/>
      <c r="I263" s="17"/>
      <c r="J263" s="17"/>
      <c r="K263" s="17"/>
      <c r="L263" s="17"/>
      <c r="M263" s="17"/>
      <c r="N263" s="17"/>
      <c r="O263" s="17"/>
      <c r="P263" s="2"/>
      <c r="Q263" s="2"/>
      <c r="R263" s="2"/>
      <c r="S263" s="2"/>
      <c r="T263" s="2"/>
      <c r="U263" s="2"/>
      <c r="V263" s="2"/>
      <c r="W263" s="2"/>
      <c r="X263" s="2"/>
      <c r="Y263" s="2"/>
      <c r="Z263" s="2"/>
      <c r="AA263" s="2"/>
    </row>
    <row r="264" spans="1:27" x14ac:dyDescent="0.25">
      <c r="A264" s="2"/>
      <c r="B264" s="17"/>
      <c r="C264" s="17"/>
      <c r="D264" s="17"/>
      <c r="E264" s="17"/>
      <c r="F264" s="17"/>
      <c r="G264" s="17"/>
      <c r="H264" s="17"/>
      <c r="I264" s="17"/>
      <c r="J264" s="17"/>
      <c r="K264" s="17"/>
      <c r="L264" s="17"/>
      <c r="M264" s="17"/>
      <c r="N264" s="17"/>
      <c r="O264" s="17"/>
      <c r="P264" s="2"/>
      <c r="Q264" s="2"/>
      <c r="R264" s="2"/>
      <c r="S264" s="2"/>
      <c r="T264" s="2"/>
      <c r="U264" s="2"/>
      <c r="V264" s="2"/>
      <c r="W264" s="2"/>
      <c r="X264" s="2"/>
      <c r="Y264" s="2"/>
      <c r="Z264" s="2"/>
      <c r="AA264" s="2"/>
    </row>
    <row r="265" spans="1:27" x14ac:dyDescent="0.25">
      <c r="A265" s="2"/>
      <c r="B265" s="17"/>
      <c r="C265" s="17"/>
      <c r="D265" s="17"/>
      <c r="E265" s="17"/>
      <c r="F265" s="17"/>
      <c r="G265" s="17"/>
      <c r="H265" s="17"/>
      <c r="I265" s="17"/>
      <c r="J265" s="17"/>
      <c r="K265" s="17"/>
      <c r="L265" s="17"/>
      <c r="M265" s="17"/>
      <c r="N265" s="17"/>
      <c r="O265" s="17"/>
      <c r="P265" s="2"/>
      <c r="Q265" s="2"/>
      <c r="R265" s="2"/>
      <c r="S265" s="2"/>
      <c r="T265" s="2"/>
      <c r="U265" s="2"/>
      <c r="V265" s="2"/>
      <c r="W265" s="2"/>
      <c r="X265" s="2"/>
      <c r="Y265" s="2"/>
      <c r="Z265" s="2"/>
      <c r="AA265" s="2"/>
    </row>
    <row r="266" spans="1:27" x14ac:dyDescent="0.25">
      <c r="A266" s="2"/>
      <c r="B266" s="17"/>
      <c r="C266" s="17"/>
      <c r="D266" s="17"/>
      <c r="E266" s="17"/>
      <c r="F266" s="17"/>
      <c r="G266" s="17"/>
      <c r="H266" s="17"/>
      <c r="I266" s="17"/>
      <c r="J266" s="17"/>
      <c r="K266" s="17"/>
      <c r="L266" s="17"/>
      <c r="M266" s="17"/>
      <c r="N266" s="17"/>
      <c r="O266" s="17"/>
      <c r="P266" s="2"/>
      <c r="Q266" s="2"/>
      <c r="R266" s="2"/>
      <c r="S266" s="2"/>
      <c r="T266" s="2"/>
      <c r="U266" s="2"/>
      <c r="V266" s="2"/>
      <c r="W266" s="2"/>
      <c r="X266" s="2"/>
      <c r="Y266" s="2"/>
      <c r="Z266" s="2"/>
      <c r="AA266" s="2"/>
    </row>
    <row r="267" spans="1:27" x14ac:dyDescent="0.25">
      <c r="A267" s="2"/>
      <c r="B267" s="17"/>
      <c r="C267" s="17"/>
      <c r="D267" s="17"/>
      <c r="E267" s="17"/>
      <c r="F267" s="17"/>
      <c r="G267" s="17"/>
      <c r="H267" s="17"/>
      <c r="I267" s="17"/>
      <c r="J267" s="17"/>
      <c r="K267" s="17"/>
      <c r="L267" s="17"/>
      <c r="M267" s="17"/>
      <c r="N267" s="17"/>
      <c r="O267" s="17"/>
      <c r="P267" s="2"/>
      <c r="Q267" s="2"/>
      <c r="R267" s="2"/>
      <c r="S267" s="2"/>
      <c r="T267" s="2"/>
      <c r="U267" s="2"/>
      <c r="V267" s="2"/>
      <c r="W267" s="2"/>
      <c r="X267" s="2"/>
      <c r="Y267" s="2"/>
      <c r="Z267" s="2"/>
      <c r="AA267" s="2"/>
    </row>
    <row r="268" spans="1:27" x14ac:dyDescent="0.25">
      <c r="A268" s="2"/>
      <c r="B268" s="17"/>
      <c r="C268" s="17"/>
      <c r="D268" s="17"/>
      <c r="E268" s="17"/>
      <c r="F268" s="17"/>
      <c r="G268" s="17"/>
      <c r="H268" s="17"/>
      <c r="I268" s="17"/>
      <c r="J268" s="17"/>
      <c r="K268" s="17"/>
      <c r="L268" s="17"/>
      <c r="M268" s="17"/>
      <c r="N268" s="17"/>
      <c r="O268" s="17"/>
      <c r="P268" s="2"/>
      <c r="Q268" s="2"/>
      <c r="R268" s="2"/>
      <c r="S268" s="2"/>
      <c r="T268" s="2"/>
      <c r="U268" s="2"/>
      <c r="V268" s="2"/>
      <c r="W268" s="2"/>
      <c r="X268" s="2"/>
      <c r="Y268" s="2"/>
      <c r="Z268" s="2"/>
      <c r="AA268" s="2"/>
    </row>
    <row r="269" spans="1:27" x14ac:dyDescent="0.25">
      <c r="A269" s="2"/>
      <c r="B269" s="17"/>
      <c r="C269" s="17"/>
      <c r="D269" s="17"/>
      <c r="E269" s="17"/>
      <c r="F269" s="17"/>
      <c r="G269" s="17"/>
      <c r="H269" s="17"/>
      <c r="I269" s="17"/>
      <c r="J269" s="17"/>
      <c r="K269" s="17"/>
      <c r="L269" s="17"/>
      <c r="M269" s="17"/>
      <c r="N269" s="17"/>
      <c r="O269" s="17"/>
      <c r="P269" s="2"/>
      <c r="Q269" s="2"/>
      <c r="R269" s="2"/>
      <c r="S269" s="2"/>
      <c r="T269" s="2"/>
      <c r="U269" s="2"/>
      <c r="V269" s="2"/>
      <c r="W269" s="2"/>
      <c r="X269" s="2"/>
      <c r="Y269" s="2"/>
      <c r="Z269" s="2"/>
      <c r="AA269" s="2"/>
    </row>
    <row r="270" spans="1:27" x14ac:dyDescent="0.25">
      <c r="A270" s="2"/>
      <c r="B270" s="17"/>
      <c r="C270" s="17"/>
      <c r="D270" s="17"/>
      <c r="E270" s="17"/>
      <c r="F270" s="17"/>
      <c r="G270" s="17"/>
      <c r="H270" s="17"/>
      <c r="I270" s="17"/>
      <c r="J270" s="17"/>
      <c r="K270" s="17"/>
      <c r="L270" s="17"/>
      <c r="M270" s="17"/>
      <c r="N270" s="17"/>
      <c r="O270" s="17"/>
      <c r="P270" s="2"/>
      <c r="Q270" s="2"/>
      <c r="R270" s="2"/>
      <c r="S270" s="2"/>
      <c r="T270" s="2"/>
      <c r="U270" s="2"/>
      <c r="V270" s="2"/>
      <c r="W270" s="2"/>
      <c r="X270" s="2"/>
      <c r="Y270" s="2"/>
      <c r="Z270" s="2"/>
      <c r="AA270" s="2"/>
    </row>
    <row r="271" spans="1:27" x14ac:dyDescent="0.25">
      <c r="A271" s="2"/>
      <c r="B271" s="17"/>
      <c r="C271" s="17"/>
      <c r="D271" s="17"/>
      <c r="E271" s="17"/>
      <c r="F271" s="17"/>
      <c r="G271" s="17"/>
      <c r="H271" s="17"/>
      <c r="I271" s="17"/>
      <c r="J271" s="17"/>
      <c r="K271" s="17"/>
      <c r="L271" s="17"/>
      <c r="M271" s="17"/>
      <c r="N271" s="17"/>
      <c r="O271" s="17"/>
      <c r="P271" s="2"/>
      <c r="Q271" s="2"/>
      <c r="R271" s="2"/>
      <c r="S271" s="2"/>
      <c r="T271" s="2"/>
      <c r="U271" s="2"/>
      <c r="V271" s="2"/>
      <c r="W271" s="2"/>
      <c r="X271" s="2"/>
      <c r="Y271" s="2"/>
      <c r="Z271" s="2"/>
      <c r="AA271" s="2"/>
    </row>
    <row r="272" spans="1:27" x14ac:dyDescent="0.25">
      <c r="A272" s="2"/>
      <c r="B272" s="17"/>
      <c r="C272" s="17"/>
      <c r="D272" s="17"/>
      <c r="E272" s="17"/>
      <c r="F272" s="17"/>
      <c r="G272" s="17"/>
      <c r="H272" s="17"/>
      <c r="I272" s="17"/>
      <c r="J272" s="17"/>
      <c r="K272" s="17"/>
      <c r="L272" s="17"/>
      <c r="M272" s="17"/>
      <c r="N272" s="17"/>
      <c r="O272" s="17"/>
      <c r="P272" s="2"/>
      <c r="Q272" s="2"/>
      <c r="R272" s="2"/>
      <c r="S272" s="2"/>
      <c r="T272" s="2"/>
      <c r="U272" s="2"/>
      <c r="V272" s="2"/>
      <c r="W272" s="2"/>
      <c r="X272" s="2"/>
      <c r="Y272" s="2"/>
      <c r="Z272" s="2"/>
      <c r="AA272" s="2"/>
    </row>
    <row r="273" spans="1:27" x14ac:dyDescent="0.25">
      <c r="A273" s="2"/>
      <c r="B273" s="17"/>
      <c r="C273" s="17"/>
      <c r="D273" s="17"/>
      <c r="E273" s="17"/>
      <c r="F273" s="17"/>
      <c r="G273" s="17"/>
      <c r="H273" s="17"/>
      <c r="I273" s="17"/>
      <c r="J273" s="17"/>
      <c r="K273" s="17"/>
      <c r="L273" s="17"/>
      <c r="M273" s="17"/>
      <c r="N273" s="17"/>
      <c r="O273" s="17"/>
      <c r="P273" s="2"/>
      <c r="Q273" s="2"/>
      <c r="R273" s="2"/>
      <c r="S273" s="2"/>
      <c r="T273" s="2"/>
      <c r="U273" s="2"/>
      <c r="V273" s="2"/>
      <c r="W273" s="2"/>
      <c r="X273" s="2"/>
      <c r="Y273" s="2"/>
      <c r="Z273" s="2"/>
      <c r="AA273" s="2"/>
    </row>
    <row r="274" spans="1:27" x14ac:dyDescent="0.25">
      <c r="A274" s="2"/>
      <c r="B274" s="17"/>
      <c r="C274" s="17"/>
      <c r="D274" s="17"/>
      <c r="E274" s="17"/>
      <c r="F274" s="17"/>
      <c r="G274" s="17"/>
      <c r="H274" s="17"/>
      <c r="I274" s="17"/>
      <c r="J274" s="17"/>
      <c r="K274" s="17"/>
      <c r="L274" s="17"/>
      <c r="M274" s="17"/>
      <c r="N274" s="17"/>
      <c r="O274" s="17"/>
      <c r="P274" s="2"/>
      <c r="Q274" s="2"/>
      <c r="R274" s="2"/>
      <c r="S274" s="2"/>
      <c r="T274" s="2"/>
      <c r="U274" s="2"/>
      <c r="V274" s="2"/>
      <c r="W274" s="2"/>
      <c r="X274" s="2"/>
      <c r="Y274" s="2"/>
      <c r="Z274" s="2"/>
      <c r="AA274" s="2"/>
    </row>
    <row r="275" spans="1:27" x14ac:dyDescent="0.25">
      <c r="A275" s="2"/>
      <c r="B275" s="17"/>
      <c r="C275" s="17"/>
      <c r="D275" s="17"/>
      <c r="E275" s="17"/>
      <c r="F275" s="17"/>
      <c r="G275" s="17"/>
      <c r="H275" s="17"/>
      <c r="I275" s="17"/>
      <c r="J275" s="17"/>
      <c r="K275" s="17"/>
      <c r="L275" s="17"/>
      <c r="M275" s="17"/>
      <c r="N275" s="17"/>
      <c r="O275" s="17"/>
      <c r="P275" s="2"/>
      <c r="Q275" s="2"/>
      <c r="R275" s="2"/>
      <c r="S275" s="2"/>
      <c r="T275" s="2"/>
      <c r="U275" s="2"/>
      <c r="V275" s="2"/>
      <c r="W275" s="2"/>
      <c r="X275" s="2"/>
      <c r="Y275" s="2"/>
      <c r="Z275" s="2"/>
      <c r="AA275" s="2"/>
    </row>
    <row r="276" spans="1:27" x14ac:dyDescent="0.25">
      <c r="A276" s="2"/>
      <c r="B276" s="17"/>
      <c r="C276" s="17"/>
      <c r="D276" s="17"/>
      <c r="E276" s="17"/>
      <c r="F276" s="17"/>
      <c r="G276" s="17"/>
      <c r="H276" s="17"/>
      <c r="I276" s="17"/>
      <c r="J276" s="17"/>
      <c r="K276" s="17"/>
      <c r="L276" s="17"/>
      <c r="M276" s="17"/>
      <c r="N276" s="17"/>
      <c r="O276" s="17"/>
      <c r="P276" s="2"/>
      <c r="Q276" s="2"/>
      <c r="R276" s="2"/>
      <c r="S276" s="2"/>
      <c r="T276" s="2"/>
      <c r="U276" s="2"/>
      <c r="V276" s="2"/>
      <c r="W276" s="2"/>
      <c r="X276" s="2"/>
      <c r="Y276" s="2"/>
      <c r="Z276" s="2"/>
      <c r="AA276" s="2"/>
    </row>
    <row r="277" spans="1:27" x14ac:dyDescent="0.25">
      <c r="A277" s="2"/>
      <c r="B277" s="17"/>
      <c r="C277" s="17"/>
      <c r="D277" s="17"/>
      <c r="E277" s="17"/>
      <c r="F277" s="17"/>
      <c r="G277" s="17"/>
      <c r="H277" s="17"/>
      <c r="I277" s="17"/>
      <c r="J277" s="17"/>
      <c r="K277" s="17"/>
      <c r="L277" s="17"/>
      <c r="M277" s="17"/>
      <c r="N277" s="17"/>
      <c r="O277" s="17"/>
      <c r="P277" s="2"/>
      <c r="Q277" s="2"/>
      <c r="R277" s="2"/>
      <c r="S277" s="2"/>
      <c r="T277" s="2"/>
      <c r="U277" s="2"/>
      <c r="V277" s="2"/>
      <c r="W277" s="2"/>
      <c r="X277" s="2"/>
      <c r="Y277" s="2"/>
      <c r="Z277" s="2"/>
      <c r="AA277" s="2"/>
    </row>
    <row r="278" spans="1:27" x14ac:dyDescent="0.25">
      <c r="A278" s="2"/>
      <c r="B278" s="17"/>
      <c r="C278" s="17"/>
      <c r="D278" s="17"/>
      <c r="E278" s="17"/>
      <c r="F278" s="17"/>
      <c r="G278" s="17"/>
      <c r="H278" s="17"/>
      <c r="I278" s="17"/>
      <c r="J278" s="17"/>
      <c r="K278" s="17"/>
      <c r="L278" s="17"/>
      <c r="M278" s="17"/>
      <c r="N278" s="17"/>
      <c r="O278" s="17"/>
      <c r="P278" s="2"/>
      <c r="Q278" s="2"/>
      <c r="R278" s="2"/>
      <c r="S278" s="2"/>
      <c r="T278" s="2"/>
      <c r="U278" s="2"/>
      <c r="V278" s="2"/>
      <c r="W278" s="2"/>
      <c r="X278" s="2"/>
      <c r="Y278" s="2"/>
      <c r="Z278" s="2"/>
      <c r="AA278" s="2"/>
    </row>
    <row r="279" spans="1:27" x14ac:dyDescent="0.25">
      <c r="A279" s="2"/>
      <c r="B279" s="17"/>
      <c r="C279" s="17"/>
      <c r="D279" s="17"/>
      <c r="E279" s="17"/>
      <c r="F279" s="17"/>
      <c r="G279" s="17"/>
      <c r="H279" s="17"/>
      <c r="I279" s="17"/>
      <c r="J279" s="17"/>
      <c r="K279" s="17"/>
      <c r="L279" s="17"/>
      <c r="M279" s="17"/>
      <c r="N279" s="17"/>
      <c r="O279" s="17"/>
      <c r="P279" s="2"/>
      <c r="Q279" s="2"/>
      <c r="R279" s="2"/>
      <c r="S279" s="2"/>
      <c r="T279" s="2"/>
      <c r="U279" s="2"/>
      <c r="V279" s="2"/>
      <c r="W279" s="2"/>
      <c r="X279" s="2"/>
      <c r="Y279" s="2"/>
      <c r="Z279" s="2"/>
      <c r="AA279" s="2"/>
    </row>
    <row r="280" spans="1:27" x14ac:dyDescent="0.25">
      <c r="A280" s="2"/>
      <c r="B280" s="17"/>
      <c r="C280" s="17"/>
      <c r="D280" s="17"/>
      <c r="E280" s="17"/>
      <c r="F280" s="17"/>
      <c r="G280" s="17"/>
      <c r="H280" s="17"/>
      <c r="I280" s="17"/>
      <c r="J280" s="17"/>
      <c r="K280" s="17"/>
      <c r="L280" s="17"/>
      <c r="M280" s="17"/>
      <c r="N280" s="17"/>
      <c r="O280" s="17"/>
      <c r="P280" s="2"/>
      <c r="Q280" s="2"/>
      <c r="R280" s="2"/>
      <c r="S280" s="2"/>
      <c r="T280" s="2"/>
      <c r="U280" s="2"/>
      <c r="V280" s="2"/>
      <c r="W280" s="2"/>
      <c r="X280" s="2"/>
      <c r="Y280" s="2"/>
      <c r="Z280" s="2"/>
      <c r="AA280" s="2"/>
    </row>
    <row r="281" spans="1:27" x14ac:dyDescent="0.25">
      <c r="A281" s="2"/>
      <c r="B281" s="17"/>
      <c r="C281" s="17"/>
      <c r="D281" s="17"/>
      <c r="E281" s="17"/>
      <c r="F281" s="17"/>
      <c r="G281" s="17"/>
      <c r="H281" s="17"/>
      <c r="I281" s="17"/>
      <c r="J281" s="17"/>
      <c r="K281" s="17"/>
      <c r="L281" s="17"/>
      <c r="M281" s="17"/>
      <c r="N281" s="17"/>
      <c r="O281" s="17"/>
      <c r="P281" s="2"/>
      <c r="Q281" s="2"/>
      <c r="R281" s="2"/>
      <c r="S281" s="2"/>
      <c r="T281" s="2"/>
      <c r="U281" s="2"/>
      <c r="V281" s="2"/>
      <c r="W281" s="2"/>
      <c r="X281" s="2"/>
      <c r="Y281" s="2"/>
      <c r="Z281" s="2"/>
      <c r="AA281" s="2"/>
    </row>
    <row r="282" spans="1:27" x14ac:dyDescent="0.25">
      <c r="A282" s="2"/>
      <c r="B282" s="17"/>
      <c r="C282" s="17"/>
      <c r="D282" s="17"/>
      <c r="E282" s="17"/>
      <c r="F282" s="17"/>
      <c r="G282" s="17"/>
      <c r="H282" s="17"/>
      <c r="I282" s="17"/>
      <c r="J282" s="17"/>
      <c r="K282" s="17"/>
      <c r="L282" s="17"/>
      <c r="M282" s="17"/>
      <c r="N282" s="17"/>
      <c r="O282" s="17"/>
      <c r="P282" s="2"/>
      <c r="Q282" s="2"/>
      <c r="R282" s="2"/>
      <c r="S282" s="2"/>
      <c r="T282" s="2"/>
      <c r="U282" s="2"/>
      <c r="V282" s="2"/>
      <c r="W282" s="2"/>
      <c r="X282" s="2"/>
      <c r="Y282" s="2"/>
      <c r="Z282" s="2"/>
      <c r="AA282" s="2"/>
    </row>
    <row r="283" spans="1:27" x14ac:dyDescent="0.25">
      <c r="A283" s="2"/>
      <c r="B283" s="17"/>
      <c r="C283" s="17"/>
      <c r="D283" s="17"/>
      <c r="E283" s="17"/>
      <c r="F283" s="17"/>
      <c r="G283" s="17"/>
      <c r="H283" s="17"/>
      <c r="I283" s="17"/>
      <c r="J283" s="17"/>
      <c r="K283" s="17"/>
      <c r="L283" s="17"/>
      <c r="M283" s="17"/>
      <c r="N283" s="17"/>
      <c r="O283" s="17"/>
      <c r="P283" s="2"/>
      <c r="Q283" s="2"/>
      <c r="R283" s="2"/>
      <c r="S283" s="2"/>
      <c r="T283" s="2"/>
      <c r="U283" s="2"/>
      <c r="V283" s="2"/>
      <c r="W283" s="2"/>
      <c r="X283" s="2"/>
      <c r="Y283" s="2"/>
      <c r="Z283" s="2"/>
      <c r="AA283" s="2"/>
    </row>
    <row r="284" spans="1:27" x14ac:dyDescent="0.25">
      <c r="A284" s="2"/>
      <c r="B284" s="17"/>
      <c r="C284" s="17"/>
      <c r="D284" s="17"/>
      <c r="E284" s="17"/>
      <c r="F284" s="17"/>
      <c r="G284" s="17"/>
      <c r="H284" s="17"/>
      <c r="I284" s="17"/>
      <c r="J284" s="17"/>
      <c r="K284" s="17"/>
      <c r="L284" s="17"/>
      <c r="M284" s="17"/>
      <c r="N284" s="17"/>
      <c r="O284" s="17"/>
      <c r="P284" s="2"/>
      <c r="Q284" s="2"/>
      <c r="R284" s="2"/>
      <c r="S284" s="2"/>
      <c r="T284" s="2"/>
      <c r="U284" s="2"/>
      <c r="V284" s="2"/>
      <c r="W284" s="2"/>
      <c r="X284" s="2"/>
      <c r="Y284" s="2"/>
      <c r="Z284" s="2"/>
      <c r="AA284" s="2"/>
    </row>
    <row r="285" spans="1:27" x14ac:dyDescent="0.25">
      <c r="A285" s="2"/>
      <c r="B285" s="17"/>
      <c r="C285" s="17"/>
      <c r="D285" s="17"/>
      <c r="E285" s="17"/>
      <c r="F285" s="17"/>
      <c r="G285" s="17"/>
      <c r="H285" s="17"/>
      <c r="I285" s="17"/>
      <c r="J285" s="17"/>
      <c r="K285" s="17"/>
      <c r="L285" s="17"/>
      <c r="M285" s="17"/>
      <c r="N285" s="17"/>
      <c r="O285" s="17"/>
      <c r="P285" s="2"/>
      <c r="Q285" s="2"/>
      <c r="R285" s="2"/>
      <c r="S285" s="2"/>
      <c r="T285" s="2"/>
      <c r="U285" s="2"/>
      <c r="V285" s="2"/>
      <c r="W285" s="2"/>
      <c r="X285" s="2"/>
      <c r="Y285" s="2"/>
      <c r="Z285" s="2"/>
      <c r="AA285" s="2"/>
    </row>
    <row r="286" spans="1:27" x14ac:dyDescent="0.25">
      <c r="A286" s="2"/>
      <c r="B286" s="17"/>
      <c r="C286" s="17"/>
      <c r="D286" s="17"/>
      <c r="E286" s="17"/>
      <c r="F286" s="17"/>
      <c r="G286" s="17"/>
      <c r="H286" s="17"/>
      <c r="I286" s="17"/>
      <c r="J286" s="17"/>
      <c r="K286" s="17"/>
      <c r="L286" s="17"/>
      <c r="M286" s="17"/>
      <c r="N286" s="17"/>
      <c r="O286" s="17"/>
      <c r="P286" s="2"/>
      <c r="Q286" s="2"/>
      <c r="R286" s="2"/>
      <c r="S286" s="2"/>
      <c r="T286" s="2"/>
      <c r="U286" s="2"/>
      <c r="V286" s="2"/>
      <c r="W286" s="2"/>
      <c r="X286" s="2"/>
      <c r="Y286" s="2"/>
      <c r="Z286" s="2"/>
      <c r="AA286" s="2"/>
    </row>
    <row r="287" spans="1:27" x14ac:dyDescent="0.25">
      <c r="A287" s="2"/>
      <c r="B287" s="17"/>
      <c r="C287" s="17"/>
      <c r="D287" s="17"/>
      <c r="E287" s="17"/>
      <c r="F287" s="17"/>
      <c r="G287" s="17"/>
      <c r="H287" s="17"/>
      <c r="I287" s="17"/>
      <c r="J287" s="17"/>
      <c r="K287" s="17"/>
      <c r="L287" s="17"/>
      <c r="M287" s="17"/>
      <c r="N287" s="17"/>
      <c r="O287" s="17"/>
      <c r="P287" s="2"/>
      <c r="Q287" s="2"/>
      <c r="R287" s="2"/>
      <c r="S287" s="2"/>
      <c r="T287" s="2"/>
      <c r="U287" s="2"/>
      <c r="V287" s="2"/>
      <c r="W287" s="2"/>
      <c r="X287" s="2"/>
      <c r="Y287" s="2"/>
      <c r="Z287" s="2"/>
      <c r="AA287" s="2"/>
    </row>
    <row r="288" spans="1:27" x14ac:dyDescent="0.25">
      <c r="A288" s="2"/>
      <c r="B288" s="17"/>
      <c r="C288" s="17"/>
      <c r="D288" s="17"/>
      <c r="E288" s="17"/>
      <c r="F288" s="17"/>
      <c r="G288" s="17"/>
      <c r="H288" s="17"/>
      <c r="I288" s="17"/>
      <c r="J288" s="17"/>
      <c r="K288" s="17"/>
      <c r="L288" s="17"/>
      <c r="M288" s="17"/>
      <c r="N288" s="17"/>
      <c r="O288" s="17"/>
      <c r="P288" s="2"/>
      <c r="Q288" s="2"/>
      <c r="R288" s="2"/>
      <c r="S288" s="2"/>
      <c r="T288" s="2"/>
      <c r="U288" s="2"/>
      <c r="V288" s="2"/>
      <c r="W288" s="2"/>
      <c r="X288" s="2"/>
      <c r="Y288" s="2"/>
      <c r="Z288" s="2"/>
      <c r="AA288" s="2"/>
    </row>
    <row r="289" spans="1:27" x14ac:dyDescent="0.25">
      <c r="A289" s="2"/>
      <c r="B289" s="17"/>
      <c r="C289" s="17"/>
      <c r="D289" s="17"/>
      <c r="E289" s="17"/>
      <c r="F289" s="17"/>
      <c r="G289" s="17"/>
      <c r="H289" s="17"/>
      <c r="I289" s="17"/>
      <c r="J289" s="17"/>
      <c r="K289" s="17"/>
      <c r="L289" s="17"/>
      <c r="M289" s="17"/>
      <c r="N289" s="17"/>
      <c r="O289" s="17"/>
      <c r="P289" s="2"/>
      <c r="Q289" s="2"/>
      <c r="R289" s="2"/>
      <c r="S289" s="2"/>
      <c r="T289" s="2"/>
      <c r="U289" s="2"/>
      <c r="V289" s="2"/>
      <c r="W289" s="2"/>
      <c r="X289" s="2"/>
      <c r="Y289" s="2"/>
      <c r="Z289" s="2"/>
      <c r="AA289" s="2"/>
    </row>
    <row r="290" spans="1:27" x14ac:dyDescent="0.25">
      <c r="A290" s="2"/>
      <c r="B290" s="17"/>
      <c r="C290" s="17"/>
      <c r="D290" s="17"/>
      <c r="E290" s="17"/>
      <c r="F290" s="17"/>
      <c r="G290" s="17"/>
      <c r="H290" s="17"/>
      <c r="I290" s="17"/>
      <c r="J290" s="17"/>
      <c r="K290" s="17"/>
      <c r="L290" s="17"/>
      <c r="M290" s="17"/>
      <c r="N290" s="17"/>
      <c r="O290" s="17"/>
      <c r="P290" s="2"/>
      <c r="Q290" s="2"/>
      <c r="R290" s="2"/>
      <c r="S290" s="2"/>
      <c r="T290" s="2"/>
      <c r="U290" s="2"/>
      <c r="V290" s="2"/>
      <c r="W290" s="2"/>
      <c r="X290" s="2"/>
      <c r="Y290" s="2"/>
      <c r="Z290" s="2"/>
      <c r="AA290" s="2"/>
    </row>
    <row r="291" spans="1:27" x14ac:dyDescent="0.25">
      <c r="A291" s="2"/>
      <c r="B291" s="17"/>
      <c r="C291" s="17"/>
      <c r="D291" s="17"/>
      <c r="E291" s="17"/>
      <c r="F291" s="17"/>
      <c r="G291" s="17"/>
      <c r="H291" s="17"/>
      <c r="I291" s="17"/>
      <c r="J291" s="17"/>
      <c r="K291" s="17"/>
      <c r="L291" s="17"/>
      <c r="M291" s="17"/>
      <c r="N291" s="17"/>
      <c r="O291" s="17"/>
      <c r="P291" s="2"/>
      <c r="Q291" s="2"/>
      <c r="R291" s="2"/>
      <c r="S291" s="2"/>
      <c r="T291" s="2"/>
      <c r="U291" s="2"/>
      <c r="V291" s="2"/>
      <c r="W291" s="2"/>
      <c r="X291" s="2"/>
      <c r="Y291" s="2"/>
      <c r="Z291" s="2"/>
      <c r="AA291" s="2"/>
    </row>
    <row r="292" spans="1:27" x14ac:dyDescent="0.25">
      <c r="A292" s="2"/>
      <c r="B292" s="17"/>
      <c r="C292" s="17"/>
      <c r="D292" s="17"/>
      <c r="E292" s="17"/>
      <c r="F292" s="17"/>
      <c r="G292" s="17"/>
      <c r="H292" s="17"/>
      <c r="I292" s="17"/>
      <c r="J292" s="17"/>
      <c r="K292" s="17"/>
      <c r="L292" s="17"/>
      <c r="M292" s="17"/>
      <c r="N292" s="17"/>
      <c r="O292" s="17"/>
      <c r="P292" s="2"/>
      <c r="Q292" s="2"/>
      <c r="R292" s="2"/>
      <c r="S292" s="2"/>
      <c r="T292" s="2"/>
      <c r="U292" s="2"/>
      <c r="V292" s="2"/>
      <c r="W292" s="2"/>
      <c r="X292" s="2"/>
      <c r="Y292" s="2"/>
      <c r="Z292" s="2"/>
      <c r="AA292" s="2"/>
    </row>
    <row r="293" spans="1:27" x14ac:dyDescent="0.25">
      <c r="A293" s="2"/>
      <c r="B293" s="17"/>
      <c r="C293" s="17"/>
      <c r="D293" s="17"/>
      <c r="E293" s="17"/>
      <c r="F293" s="17"/>
      <c r="G293" s="17"/>
      <c r="H293" s="17"/>
      <c r="I293" s="17"/>
      <c r="J293" s="17"/>
      <c r="K293" s="17"/>
      <c r="L293" s="17"/>
      <c r="M293" s="17"/>
      <c r="N293" s="17"/>
      <c r="O293" s="17"/>
      <c r="P293" s="2"/>
      <c r="Q293" s="2"/>
      <c r="R293" s="2"/>
      <c r="S293" s="2"/>
      <c r="T293" s="2"/>
      <c r="U293" s="2"/>
      <c r="V293" s="2"/>
      <c r="W293" s="2"/>
      <c r="X293" s="2"/>
      <c r="Y293" s="2"/>
      <c r="Z293" s="2"/>
      <c r="AA293" s="2"/>
    </row>
    <row r="294" spans="1:27" x14ac:dyDescent="0.25">
      <c r="A294" s="2"/>
      <c r="B294" s="17"/>
      <c r="C294" s="17"/>
      <c r="D294" s="17"/>
      <c r="E294" s="17"/>
      <c r="F294" s="17"/>
      <c r="G294" s="17"/>
      <c r="H294" s="17"/>
      <c r="I294" s="17"/>
      <c r="J294" s="17"/>
      <c r="K294" s="17"/>
      <c r="L294" s="17"/>
      <c r="M294" s="17"/>
      <c r="N294" s="17"/>
      <c r="O294" s="17"/>
      <c r="P294" s="2"/>
      <c r="Q294" s="2"/>
      <c r="R294" s="2"/>
      <c r="S294" s="2"/>
      <c r="T294" s="2"/>
      <c r="U294" s="2"/>
      <c r="V294" s="2"/>
      <c r="W294" s="2"/>
      <c r="X294" s="2"/>
      <c r="Y294" s="2"/>
      <c r="Z294" s="2"/>
      <c r="AA294" s="2"/>
    </row>
    <row r="295" spans="1:27" x14ac:dyDescent="0.25">
      <c r="A295" s="2"/>
      <c r="B295" s="17"/>
      <c r="C295" s="17"/>
      <c r="D295" s="17"/>
      <c r="E295" s="17"/>
      <c r="F295" s="17"/>
      <c r="G295" s="17"/>
      <c r="H295" s="17"/>
      <c r="I295" s="17"/>
      <c r="J295" s="17"/>
      <c r="K295" s="17"/>
      <c r="L295" s="17"/>
      <c r="M295" s="17"/>
      <c r="N295" s="17"/>
      <c r="O295" s="17"/>
      <c r="P295" s="2"/>
      <c r="Q295" s="2"/>
      <c r="R295" s="2"/>
      <c r="S295" s="2"/>
      <c r="T295" s="2"/>
      <c r="U295" s="2"/>
      <c r="V295" s="2"/>
      <c r="W295" s="2"/>
      <c r="X295" s="2"/>
      <c r="Y295" s="2"/>
      <c r="Z295" s="2"/>
      <c r="AA295" s="2"/>
    </row>
    <row r="296" spans="1:27" x14ac:dyDescent="0.25">
      <c r="A296" s="2"/>
      <c r="B296" s="17"/>
      <c r="C296" s="17"/>
      <c r="D296" s="17"/>
      <c r="E296" s="17"/>
      <c r="F296" s="17"/>
      <c r="G296" s="17"/>
      <c r="H296" s="17"/>
      <c r="I296" s="17"/>
      <c r="J296" s="17"/>
      <c r="K296" s="17"/>
      <c r="L296" s="17"/>
      <c r="M296" s="17"/>
      <c r="N296" s="17"/>
      <c r="O296" s="17"/>
      <c r="P296" s="2"/>
      <c r="Q296" s="2"/>
      <c r="R296" s="2"/>
      <c r="S296" s="2"/>
      <c r="T296" s="2"/>
      <c r="U296" s="2"/>
      <c r="V296" s="2"/>
      <c r="W296" s="2"/>
      <c r="X296" s="2"/>
      <c r="Y296" s="2"/>
      <c r="Z296" s="2"/>
      <c r="AA296" s="2"/>
    </row>
    <row r="297" spans="1:27" x14ac:dyDescent="0.25">
      <c r="A297" s="2"/>
      <c r="B297" s="17"/>
      <c r="C297" s="17"/>
      <c r="D297" s="17"/>
      <c r="E297" s="17"/>
      <c r="F297" s="17"/>
      <c r="G297" s="17"/>
      <c r="H297" s="17"/>
      <c r="I297" s="17"/>
      <c r="J297" s="17"/>
      <c r="K297" s="17"/>
      <c r="L297" s="17"/>
      <c r="M297" s="17"/>
      <c r="N297" s="17"/>
      <c r="O297" s="17"/>
      <c r="P297" s="2"/>
      <c r="Q297" s="2"/>
      <c r="R297" s="2"/>
      <c r="S297" s="2"/>
      <c r="T297" s="2"/>
      <c r="U297" s="2"/>
      <c r="V297" s="2"/>
      <c r="W297" s="2"/>
      <c r="X297" s="2"/>
      <c r="Y297" s="2"/>
      <c r="Z297" s="2"/>
      <c r="AA297" s="2"/>
    </row>
    <row r="298" spans="1:27" x14ac:dyDescent="0.25">
      <c r="A298" s="2"/>
      <c r="B298" s="17"/>
      <c r="C298" s="17"/>
      <c r="D298" s="17"/>
      <c r="E298" s="17"/>
      <c r="F298" s="17"/>
      <c r="G298" s="17"/>
      <c r="H298" s="17"/>
      <c r="I298" s="17"/>
      <c r="J298" s="17"/>
      <c r="K298" s="17"/>
      <c r="L298" s="17"/>
      <c r="M298" s="17"/>
      <c r="N298" s="17"/>
      <c r="O298" s="17"/>
      <c r="P298" s="2"/>
      <c r="Q298" s="2"/>
      <c r="R298" s="2"/>
      <c r="S298" s="2"/>
      <c r="T298" s="2"/>
      <c r="U298" s="2"/>
      <c r="V298" s="2"/>
      <c r="W298" s="2"/>
      <c r="X298" s="2"/>
      <c r="Y298" s="2"/>
      <c r="Z298" s="2"/>
      <c r="AA298" s="2"/>
    </row>
    <row r="299" spans="1:27" x14ac:dyDescent="0.25">
      <c r="A299" s="2"/>
      <c r="B299" s="17"/>
      <c r="C299" s="17"/>
      <c r="D299" s="17"/>
      <c r="E299" s="17"/>
      <c r="F299" s="17"/>
      <c r="G299" s="17"/>
      <c r="H299" s="17"/>
      <c r="I299" s="17"/>
      <c r="J299" s="17"/>
      <c r="K299" s="17"/>
      <c r="L299" s="17"/>
      <c r="M299" s="17"/>
      <c r="N299" s="17"/>
      <c r="O299" s="17"/>
      <c r="P299" s="2"/>
      <c r="Q299" s="2"/>
      <c r="R299" s="2"/>
      <c r="S299" s="2"/>
      <c r="T299" s="2"/>
      <c r="U299" s="2"/>
      <c r="V299" s="2"/>
      <c r="W299" s="2"/>
      <c r="X299" s="2"/>
      <c r="Y299" s="2"/>
      <c r="Z299" s="2"/>
      <c r="AA299" s="2"/>
    </row>
    <row r="300" spans="1:27" x14ac:dyDescent="0.25">
      <c r="A300" s="2"/>
      <c r="B300" s="17"/>
      <c r="C300" s="17"/>
      <c r="D300" s="17"/>
      <c r="E300" s="17"/>
      <c r="F300" s="17"/>
      <c r="G300" s="17"/>
      <c r="H300" s="17"/>
      <c r="I300" s="17"/>
      <c r="J300" s="17"/>
      <c r="K300" s="17"/>
      <c r="L300" s="17"/>
      <c r="M300" s="17"/>
      <c r="N300" s="17"/>
      <c r="O300" s="17"/>
      <c r="P300" s="2"/>
      <c r="Q300" s="2"/>
      <c r="R300" s="2"/>
      <c r="S300" s="2"/>
      <c r="T300" s="2"/>
      <c r="U300" s="2"/>
      <c r="V300" s="2"/>
      <c r="W300" s="2"/>
      <c r="X300" s="2"/>
      <c r="Y300" s="2"/>
      <c r="Z300" s="2"/>
      <c r="AA300" s="2"/>
    </row>
    <row r="301" spans="1:27" x14ac:dyDescent="0.25">
      <c r="A301" s="2"/>
      <c r="B301" s="17"/>
      <c r="C301" s="17"/>
      <c r="D301" s="17"/>
      <c r="E301" s="17"/>
      <c r="F301" s="17"/>
      <c r="G301" s="17"/>
      <c r="H301" s="17"/>
      <c r="I301" s="17"/>
      <c r="J301" s="17"/>
      <c r="K301" s="17"/>
      <c r="L301" s="17"/>
      <c r="M301" s="17"/>
      <c r="N301" s="17"/>
      <c r="O301" s="17"/>
      <c r="P301" s="2"/>
      <c r="Q301" s="2"/>
      <c r="R301" s="2"/>
      <c r="S301" s="2"/>
      <c r="T301" s="2"/>
      <c r="U301" s="2"/>
      <c r="V301" s="2"/>
      <c r="W301" s="2"/>
      <c r="X301" s="2"/>
      <c r="Y301" s="2"/>
      <c r="Z301" s="2"/>
      <c r="AA301" s="2"/>
    </row>
    <row r="302" spans="1:27" x14ac:dyDescent="0.25">
      <c r="A302" s="2"/>
      <c r="B302" s="17"/>
      <c r="C302" s="17"/>
      <c r="D302" s="17"/>
      <c r="E302" s="17"/>
      <c r="F302" s="17"/>
      <c r="G302" s="17"/>
      <c r="H302" s="17"/>
      <c r="I302" s="17"/>
      <c r="J302" s="17"/>
      <c r="K302" s="17"/>
      <c r="L302" s="17"/>
      <c r="M302" s="17"/>
      <c r="N302" s="17"/>
      <c r="O302" s="17"/>
      <c r="P302" s="2"/>
      <c r="Q302" s="2"/>
      <c r="R302" s="2"/>
      <c r="S302" s="2"/>
      <c r="T302" s="2"/>
      <c r="U302" s="2"/>
      <c r="V302" s="2"/>
      <c r="W302" s="2"/>
      <c r="X302" s="2"/>
      <c r="Y302" s="2"/>
      <c r="Z302" s="2"/>
      <c r="AA302" s="2"/>
    </row>
    <row r="303" spans="1:27" x14ac:dyDescent="0.25">
      <c r="A303" s="2"/>
      <c r="B303" s="17"/>
      <c r="C303" s="17"/>
      <c r="D303" s="17"/>
      <c r="E303" s="17"/>
      <c r="F303" s="17"/>
      <c r="G303" s="17"/>
      <c r="H303" s="17"/>
      <c r="I303" s="17"/>
      <c r="J303" s="17"/>
      <c r="K303" s="17"/>
      <c r="L303" s="17"/>
      <c r="M303" s="17"/>
      <c r="N303" s="17"/>
      <c r="O303" s="17"/>
      <c r="P303" s="2"/>
      <c r="Q303" s="2"/>
      <c r="R303" s="2"/>
      <c r="S303" s="2"/>
      <c r="T303" s="2"/>
      <c r="U303" s="2"/>
      <c r="V303" s="2"/>
      <c r="W303" s="2"/>
      <c r="X303" s="2"/>
      <c r="Y303" s="2"/>
      <c r="Z303" s="2"/>
      <c r="AA303" s="2"/>
    </row>
    <row r="304" spans="1:27" x14ac:dyDescent="0.25">
      <c r="A304" s="2"/>
      <c r="B304" s="17"/>
      <c r="C304" s="17"/>
      <c r="D304" s="17"/>
      <c r="E304" s="17"/>
      <c r="F304" s="17"/>
      <c r="G304" s="17"/>
      <c r="H304" s="17"/>
      <c r="I304" s="17"/>
      <c r="J304" s="17"/>
      <c r="K304" s="17"/>
      <c r="L304" s="17"/>
      <c r="M304" s="17"/>
      <c r="N304" s="17"/>
      <c r="O304" s="17"/>
      <c r="P304" s="2"/>
      <c r="Q304" s="2"/>
      <c r="R304" s="2"/>
      <c r="S304" s="2"/>
      <c r="T304" s="2"/>
      <c r="U304" s="2"/>
      <c r="V304" s="2"/>
      <c r="W304" s="2"/>
      <c r="X304" s="2"/>
      <c r="Y304" s="2"/>
      <c r="Z304" s="2"/>
      <c r="AA304" s="2"/>
    </row>
    <row r="305" spans="1:27" x14ac:dyDescent="0.25">
      <c r="A305" s="2"/>
      <c r="B305" s="17"/>
      <c r="C305" s="17"/>
      <c r="D305" s="17"/>
      <c r="E305" s="17"/>
      <c r="F305" s="17"/>
      <c r="G305" s="17"/>
      <c r="H305" s="17"/>
      <c r="I305" s="17"/>
      <c r="J305" s="17"/>
      <c r="K305" s="17"/>
      <c r="L305" s="17"/>
      <c r="M305" s="17"/>
      <c r="N305" s="17"/>
      <c r="O305" s="17"/>
      <c r="P305" s="2"/>
      <c r="Q305" s="2"/>
      <c r="R305" s="2"/>
      <c r="S305" s="2"/>
      <c r="T305" s="2"/>
      <c r="U305" s="2"/>
      <c r="V305" s="2"/>
      <c r="W305" s="2"/>
      <c r="X305" s="2"/>
      <c r="Y305" s="2"/>
      <c r="Z305" s="2"/>
      <c r="AA305" s="2"/>
    </row>
    <row r="306" spans="1:27" x14ac:dyDescent="0.25">
      <c r="A306" s="2"/>
      <c r="B306" s="17"/>
      <c r="C306" s="17"/>
      <c r="D306" s="17"/>
      <c r="E306" s="17"/>
      <c r="F306" s="17"/>
      <c r="G306" s="17"/>
      <c r="H306" s="17"/>
      <c r="I306" s="17"/>
      <c r="J306" s="17"/>
      <c r="K306" s="17"/>
      <c r="L306" s="17"/>
      <c r="M306" s="17"/>
      <c r="N306" s="17"/>
      <c r="O306" s="17"/>
      <c r="P306" s="2"/>
      <c r="Q306" s="2"/>
      <c r="R306" s="2"/>
      <c r="S306" s="2"/>
      <c r="T306" s="2"/>
      <c r="U306" s="2"/>
      <c r="V306" s="2"/>
      <c r="W306" s="2"/>
      <c r="X306" s="2"/>
      <c r="Y306" s="2"/>
      <c r="Z306" s="2"/>
      <c r="AA306" s="2"/>
    </row>
    <row r="307" spans="1:27" x14ac:dyDescent="0.25">
      <c r="A307" s="2"/>
      <c r="B307" s="17"/>
      <c r="C307" s="17"/>
      <c r="D307" s="17"/>
      <c r="E307" s="17"/>
      <c r="F307" s="17"/>
      <c r="G307" s="17"/>
      <c r="H307" s="17"/>
      <c r="I307" s="17"/>
      <c r="J307" s="17"/>
      <c r="K307" s="17"/>
      <c r="L307" s="17"/>
      <c r="M307" s="17"/>
      <c r="N307" s="17"/>
      <c r="O307" s="17"/>
      <c r="P307" s="2"/>
      <c r="Q307" s="2"/>
      <c r="R307" s="2"/>
      <c r="S307" s="2"/>
      <c r="T307" s="2"/>
      <c r="U307" s="2"/>
      <c r="V307" s="2"/>
      <c r="W307" s="2"/>
      <c r="X307" s="2"/>
      <c r="Y307" s="2"/>
      <c r="Z307" s="2"/>
      <c r="AA307" s="2"/>
    </row>
    <row r="308" spans="1:27" x14ac:dyDescent="0.25">
      <c r="A308" s="2"/>
      <c r="B308" s="17"/>
      <c r="C308" s="17"/>
      <c r="D308" s="17"/>
      <c r="E308" s="17"/>
      <c r="F308" s="17"/>
      <c r="G308" s="17"/>
      <c r="H308" s="17"/>
      <c r="I308" s="17"/>
      <c r="J308" s="17"/>
      <c r="K308" s="17"/>
      <c r="L308" s="17"/>
      <c r="M308" s="17"/>
      <c r="N308" s="17"/>
      <c r="O308" s="17"/>
      <c r="P308" s="2"/>
      <c r="Q308" s="2"/>
      <c r="R308" s="2"/>
      <c r="S308" s="2"/>
      <c r="T308" s="2"/>
      <c r="U308" s="2"/>
      <c r="V308" s="2"/>
      <c r="W308" s="2"/>
      <c r="X308" s="2"/>
      <c r="Y308" s="2"/>
      <c r="Z308" s="2"/>
      <c r="AA308" s="2"/>
    </row>
    <row r="309" spans="1:27" x14ac:dyDescent="0.25">
      <c r="A309" s="2"/>
      <c r="B309" s="17"/>
      <c r="C309" s="17"/>
      <c r="D309" s="17"/>
      <c r="E309" s="17"/>
      <c r="F309" s="17"/>
      <c r="G309" s="17"/>
      <c r="H309" s="17"/>
      <c r="I309" s="17"/>
      <c r="J309" s="17"/>
      <c r="K309" s="17"/>
      <c r="L309" s="17"/>
      <c r="M309" s="17"/>
      <c r="N309" s="17"/>
      <c r="O309" s="17"/>
      <c r="P309" s="2"/>
      <c r="Q309" s="2"/>
      <c r="R309" s="2"/>
      <c r="S309" s="2"/>
      <c r="T309" s="2"/>
      <c r="U309" s="2"/>
      <c r="V309" s="2"/>
      <c r="W309" s="2"/>
      <c r="X309" s="2"/>
      <c r="Y309" s="2"/>
      <c r="Z309" s="2"/>
      <c r="AA309" s="2"/>
    </row>
    <row r="310" spans="1:27" x14ac:dyDescent="0.25">
      <c r="A310" s="2"/>
      <c r="B310" s="17"/>
      <c r="C310" s="17"/>
      <c r="D310" s="17"/>
      <c r="E310" s="17"/>
      <c r="F310" s="17"/>
      <c r="G310" s="17"/>
      <c r="H310" s="17"/>
      <c r="I310" s="17"/>
      <c r="J310" s="17"/>
      <c r="K310" s="17"/>
      <c r="L310" s="17"/>
      <c r="M310" s="17"/>
      <c r="N310" s="17"/>
      <c r="O310" s="17"/>
      <c r="P310" s="2"/>
      <c r="Q310" s="2"/>
      <c r="R310" s="2"/>
      <c r="S310" s="2"/>
      <c r="T310" s="2"/>
      <c r="U310" s="2"/>
      <c r="V310" s="2"/>
      <c r="W310" s="2"/>
      <c r="X310" s="2"/>
      <c r="Y310" s="2"/>
      <c r="Z310" s="2"/>
      <c r="AA310" s="2"/>
    </row>
    <row r="311" spans="1:27" x14ac:dyDescent="0.25">
      <c r="A311" s="2"/>
      <c r="B311" s="17"/>
      <c r="C311" s="17"/>
      <c r="D311" s="17"/>
      <c r="E311" s="17"/>
      <c r="F311" s="17"/>
      <c r="G311" s="17"/>
      <c r="H311" s="17"/>
      <c r="I311" s="17"/>
      <c r="J311" s="17"/>
      <c r="K311" s="17"/>
      <c r="L311" s="17"/>
      <c r="M311" s="17"/>
      <c r="N311" s="17"/>
      <c r="O311" s="17"/>
      <c r="P311" s="2"/>
      <c r="Q311" s="2"/>
      <c r="R311" s="2"/>
      <c r="S311" s="2"/>
      <c r="T311" s="2"/>
      <c r="U311" s="2"/>
      <c r="V311" s="2"/>
      <c r="W311" s="2"/>
      <c r="X311" s="2"/>
      <c r="Y311" s="2"/>
      <c r="Z311" s="2"/>
      <c r="AA311" s="2"/>
    </row>
    <row r="312" spans="1:27" x14ac:dyDescent="0.25">
      <c r="A312" s="2"/>
      <c r="B312" s="17"/>
      <c r="C312" s="17"/>
      <c r="D312" s="17"/>
      <c r="E312" s="17"/>
      <c r="F312" s="17"/>
      <c r="G312" s="17"/>
      <c r="H312" s="17"/>
      <c r="I312" s="17"/>
      <c r="J312" s="17"/>
      <c r="K312" s="17"/>
      <c r="L312" s="17"/>
      <c r="M312" s="17"/>
      <c r="N312" s="17"/>
      <c r="O312" s="17"/>
      <c r="P312" s="2"/>
      <c r="Q312" s="2"/>
      <c r="R312" s="2"/>
      <c r="S312" s="2"/>
      <c r="T312" s="2"/>
      <c r="U312" s="2"/>
      <c r="V312" s="2"/>
      <c r="W312" s="2"/>
      <c r="X312" s="2"/>
      <c r="Y312" s="2"/>
      <c r="Z312" s="2"/>
      <c r="AA312" s="2"/>
    </row>
    <row r="313" spans="1:27" x14ac:dyDescent="0.25">
      <c r="A313" s="2"/>
      <c r="B313" s="17"/>
      <c r="C313" s="17"/>
      <c r="D313" s="17"/>
      <c r="E313" s="17"/>
      <c r="F313" s="17"/>
      <c r="G313" s="17"/>
      <c r="H313" s="17"/>
      <c r="I313" s="17"/>
      <c r="J313" s="17"/>
      <c r="K313" s="17"/>
      <c r="L313" s="17"/>
      <c r="M313" s="17"/>
      <c r="N313" s="17"/>
      <c r="O313" s="17"/>
      <c r="P313" s="2"/>
      <c r="Q313" s="2"/>
      <c r="R313" s="2"/>
      <c r="S313" s="2"/>
      <c r="T313" s="2"/>
      <c r="U313" s="2"/>
      <c r="V313" s="2"/>
      <c r="W313" s="2"/>
      <c r="X313" s="2"/>
      <c r="Y313" s="2"/>
      <c r="Z313" s="2"/>
      <c r="AA313" s="2"/>
    </row>
    <row r="314" spans="1:27" x14ac:dyDescent="0.25">
      <c r="A314" s="2"/>
      <c r="B314" s="17"/>
      <c r="C314" s="17"/>
      <c r="D314" s="17"/>
      <c r="E314" s="17"/>
      <c r="F314" s="17"/>
      <c r="G314" s="17"/>
      <c r="H314" s="17"/>
      <c r="I314" s="17"/>
      <c r="J314" s="17"/>
      <c r="K314" s="17"/>
      <c r="L314" s="17"/>
      <c r="M314" s="17"/>
      <c r="N314" s="17"/>
      <c r="O314" s="17"/>
      <c r="P314" s="2"/>
      <c r="Q314" s="2"/>
      <c r="R314" s="2"/>
      <c r="S314" s="2"/>
      <c r="T314" s="2"/>
      <c r="U314" s="2"/>
      <c r="V314" s="2"/>
      <c r="W314" s="2"/>
      <c r="X314" s="2"/>
      <c r="Y314" s="2"/>
      <c r="Z314" s="2"/>
      <c r="AA314" s="2"/>
    </row>
    <row r="315" spans="1:27" x14ac:dyDescent="0.25">
      <c r="A315" s="2"/>
      <c r="B315" s="17"/>
      <c r="C315" s="17"/>
      <c r="D315" s="17"/>
      <c r="E315" s="17"/>
      <c r="F315" s="17"/>
      <c r="G315" s="17"/>
      <c r="H315" s="17"/>
      <c r="I315" s="17"/>
      <c r="J315" s="17"/>
      <c r="K315" s="17"/>
      <c r="L315" s="17"/>
      <c r="M315" s="17"/>
      <c r="N315" s="17"/>
      <c r="O315" s="17"/>
      <c r="P315" s="2"/>
      <c r="Q315" s="2"/>
      <c r="R315" s="2"/>
      <c r="S315" s="2"/>
      <c r="T315" s="2"/>
      <c r="U315" s="2"/>
      <c r="V315" s="2"/>
      <c r="W315" s="2"/>
      <c r="X315" s="2"/>
      <c r="Y315" s="2"/>
      <c r="Z315" s="2"/>
      <c r="AA315" s="2"/>
    </row>
    <row r="316" spans="1:27" x14ac:dyDescent="0.25">
      <c r="A316" s="2"/>
      <c r="B316" s="17"/>
      <c r="C316" s="17"/>
      <c r="D316" s="17"/>
      <c r="E316" s="17"/>
      <c r="F316" s="17"/>
      <c r="G316" s="17"/>
      <c r="H316" s="17"/>
      <c r="I316" s="17"/>
      <c r="J316" s="17"/>
      <c r="K316" s="17"/>
      <c r="L316" s="17"/>
      <c r="M316" s="17"/>
      <c r="N316" s="17"/>
      <c r="O316" s="17"/>
      <c r="P316" s="2"/>
      <c r="Q316" s="2"/>
      <c r="R316" s="2"/>
      <c r="S316" s="2"/>
      <c r="T316" s="2"/>
      <c r="U316" s="2"/>
      <c r="V316" s="2"/>
      <c r="W316" s="2"/>
      <c r="X316" s="2"/>
      <c r="Y316" s="2"/>
      <c r="Z316" s="2"/>
      <c r="AA316" s="2"/>
    </row>
    <row r="317" spans="1:27" x14ac:dyDescent="0.25">
      <c r="A317" s="2"/>
      <c r="B317" s="17"/>
      <c r="C317" s="17"/>
      <c r="D317" s="17"/>
      <c r="E317" s="17"/>
      <c r="F317" s="17"/>
      <c r="G317" s="17"/>
      <c r="H317" s="17"/>
      <c r="I317" s="17"/>
      <c r="J317" s="17"/>
      <c r="K317" s="17"/>
      <c r="L317" s="17"/>
      <c r="M317" s="17"/>
      <c r="N317" s="17"/>
      <c r="O317" s="17"/>
      <c r="P317" s="2"/>
      <c r="Q317" s="2"/>
      <c r="R317" s="2"/>
      <c r="S317" s="2"/>
      <c r="T317" s="2"/>
      <c r="U317" s="2"/>
      <c r="V317" s="2"/>
      <c r="W317" s="2"/>
      <c r="X317" s="2"/>
      <c r="Y317" s="2"/>
      <c r="Z317" s="2"/>
      <c r="AA317" s="2"/>
    </row>
    <row r="318" spans="1:27" x14ac:dyDescent="0.25">
      <c r="A318" s="2"/>
      <c r="B318" s="17"/>
      <c r="C318" s="17"/>
      <c r="D318" s="17"/>
      <c r="E318" s="17"/>
      <c r="F318" s="17"/>
      <c r="G318" s="17"/>
      <c r="H318" s="17"/>
      <c r="I318" s="17"/>
      <c r="J318" s="17"/>
      <c r="K318" s="17"/>
      <c r="L318" s="17"/>
      <c r="M318" s="17"/>
      <c r="N318" s="17"/>
      <c r="O318" s="17"/>
      <c r="P318" s="2"/>
      <c r="Q318" s="2"/>
      <c r="R318" s="2"/>
      <c r="S318" s="2"/>
      <c r="T318" s="2"/>
      <c r="U318" s="2"/>
      <c r="V318" s="2"/>
      <c r="W318" s="2"/>
      <c r="X318" s="2"/>
      <c r="Y318" s="2"/>
      <c r="Z318" s="2"/>
      <c r="AA318" s="2"/>
    </row>
    <row r="319" spans="1:27" x14ac:dyDescent="0.25">
      <c r="A319" s="2"/>
      <c r="B319" s="17"/>
      <c r="C319" s="17"/>
      <c r="D319" s="17"/>
      <c r="E319" s="17"/>
      <c r="F319" s="17"/>
      <c r="G319" s="17"/>
      <c r="H319" s="17"/>
      <c r="I319" s="17"/>
      <c r="J319" s="17"/>
      <c r="K319" s="17"/>
      <c r="L319" s="17"/>
      <c r="M319" s="17"/>
      <c r="N319" s="17"/>
      <c r="O319" s="17"/>
      <c r="P319" s="2"/>
      <c r="Q319" s="2"/>
      <c r="R319" s="2"/>
      <c r="S319" s="2"/>
      <c r="T319" s="2"/>
      <c r="U319" s="2"/>
      <c r="V319" s="2"/>
      <c r="W319" s="2"/>
      <c r="X319" s="2"/>
      <c r="Y319" s="2"/>
      <c r="Z319" s="2"/>
      <c r="AA319" s="2"/>
    </row>
    <row r="320" spans="1:27" x14ac:dyDescent="0.25">
      <c r="A320" s="2"/>
      <c r="B320" s="17"/>
      <c r="C320" s="17"/>
      <c r="D320" s="17"/>
      <c r="E320" s="17"/>
      <c r="F320" s="17"/>
      <c r="G320" s="17"/>
      <c r="H320" s="17"/>
      <c r="I320" s="17"/>
      <c r="J320" s="17"/>
      <c r="K320" s="17"/>
      <c r="L320" s="17"/>
      <c r="M320" s="17"/>
      <c r="N320" s="17"/>
      <c r="O320" s="17"/>
      <c r="P320" s="2"/>
      <c r="Q320" s="2"/>
      <c r="R320" s="2"/>
      <c r="S320" s="2"/>
      <c r="T320" s="2"/>
      <c r="U320" s="2"/>
      <c r="V320" s="2"/>
      <c r="W320" s="2"/>
      <c r="X320" s="2"/>
      <c r="Y320" s="2"/>
      <c r="Z320" s="2"/>
      <c r="AA320" s="2"/>
    </row>
    <row r="321" spans="1:27" x14ac:dyDescent="0.25">
      <c r="A321" s="2"/>
      <c r="B321" s="17"/>
      <c r="C321" s="17"/>
      <c r="D321" s="17"/>
      <c r="E321" s="17"/>
      <c r="F321" s="17"/>
      <c r="G321" s="17"/>
      <c r="H321" s="17"/>
      <c r="I321" s="17"/>
      <c r="J321" s="17"/>
      <c r="K321" s="17"/>
      <c r="L321" s="17"/>
      <c r="M321" s="17"/>
      <c r="N321" s="17"/>
      <c r="O321" s="17"/>
      <c r="P321" s="2"/>
      <c r="Q321" s="2"/>
      <c r="R321" s="2"/>
      <c r="S321" s="2"/>
      <c r="T321" s="2"/>
      <c r="U321" s="2"/>
      <c r="V321" s="2"/>
      <c r="W321" s="2"/>
      <c r="X321" s="2"/>
      <c r="Y321" s="2"/>
      <c r="Z321" s="2"/>
      <c r="AA321" s="2"/>
    </row>
    <row r="322" spans="1:27" x14ac:dyDescent="0.25">
      <c r="A322" s="2"/>
      <c r="B322" s="17"/>
      <c r="C322" s="17"/>
      <c r="D322" s="17"/>
      <c r="E322" s="17"/>
      <c r="F322" s="17"/>
      <c r="G322" s="17"/>
      <c r="H322" s="17"/>
      <c r="I322" s="17"/>
      <c r="J322" s="17"/>
      <c r="K322" s="17"/>
      <c r="L322" s="17"/>
      <c r="M322" s="17"/>
      <c r="N322" s="17"/>
      <c r="O322" s="17"/>
      <c r="P322" s="2"/>
      <c r="Q322" s="2"/>
      <c r="R322" s="2"/>
      <c r="S322" s="2"/>
      <c r="T322" s="2"/>
      <c r="U322" s="2"/>
      <c r="V322" s="2"/>
      <c r="W322" s="2"/>
      <c r="X322" s="2"/>
      <c r="Y322" s="2"/>
      <c r="Z322" s="2"/>
      <c r="AA322" s="2"/>
    </row>
    <row r="323" spans="1:27" x14ac:dyDescent="0.25">
      <c r="A323" s="2"/>
      <c r="B323" s="17"/>
      <c r="C323" s="17"/>
      <c r="D323" s="17"/>
      <c r="E323" s="17"/>
      <c r="F323" s="17"/>
      <c r="G323" s="17"/>
      <c r="H323" s="17"/>
      <c r="I323" s="17"/>
      <c r="J323" s="17"/>
      <c r="K323" s="17"/>
      <c r="L323" s="17"/>
      <c r="M323" s="17"/>
      <c r="N323" s="17"/>
      <c r="O323" s="17"/>
      <c r="P323" s="2"/>
      <c r="Q323" s="2"/>
      <c r="R323" s="2"/>
      <c r="S323" s="2"/>
      <c r="T323" s="2"/>
      <c r="U323" s="2"/>
      <c r="V323" s="2"/>
      <c r="W323" s="2"/>
      <c r="X323" s="2"/>
      <c r="Y323" s="2"/>
      <c r="Z323" s="2"/>
      <c r="AA323" s="2"/>
    </row>
    <row r="324" spans="1:27" x14ac:dyDescent="0.25">
      <c r="A324" s="2"/>
      <c r="B324" s="17"/>
      <c r="C324" s="17"/>
      <c r="D324" s="17"/>
      <c r="E324" s="17"/>
      <c r="F324" s="17"/>
      <c r="G324" s="17"/>
      <c r="H324" s="17"/>
      <c r="I324" s="17"/>
      <c r="J324" s="17"/>
      <c r="K324" s="17"/>
      <c r="L324" s="17"/>
      <c r="M324" s="17"/>
      <c r="N324" s="17"/>
      <c r="O324" s="17"/>
      <c r="P324" s="2"/>
      <c r="Q324" s="2"/>
      <c r="R324" s="2"/>
      <c r="S324" s="2"/>
      <c r="T324" s="2"/>
      <c r="U324" s="2"/>
      <c r="V324" s="2"/>
      <c r="W324" s="2"/>
      <c r="X324" s="2"/>
      <c r="Y324" s="2"/>
      <c r="Z324" s="2"/>
      <c r="AA324" s="2"/>
    </row>
    <row r="325" spans="1:27" x14ac:dyDescent="0.25">
      <c r="A325" s="2"/>
      <c r="B325" s="17"/>
      <c r="C325" s="17"/>
      <c r="D325" s="17"/>
      <c r="E325" s="17"/>
      <c r="F325" s="17"/>
      <c r="G325" s="17"/>
      <c r="H325" s="17"/>
      <c r="I325" s="17"/>
      <c r="J325" s="17"/>
      <c r="K325" s="17"/>
      <c r="L325" s="17"/>
      <c r="M325" s="17"/>
      <c r="N325" s="17"/>
      <c r="O325" s="17"/>
      <c r="P325" s="2"/>
      <c r="Q325" s="2"/>
      <c r="R325" s="2"/>
      <c r="S325" s="2"/>
      <c r="T325" s="2"/>
      <c r="U325" s="2"/>
      <c r="V325" s="2"/>
      <c r="W325" s="2"/>
      <c r="X325" s="2"/>
      <c r="Y325" s="2"/>
      <c r="Z325" s="2"/>
      <c r="AA325" s="2"/>
    </row>
    <row r="326" spans="1:27" x14ac:dyDescent="0.25">
      <c r="A326" s="2"/>
      <c r="B326" s="17"/>
      <c r="C326" s="17"/>
      <c r="D326" s="17"/>
      <c r="E326" s="17"/>
      <c r="F326" s="17"/>
      <c r="G326" s="17"/>
      <c r="H326" s="17"/>
      <c r="I326" s="17"/>
      <c r="J326" s="17"/>
      <c r="K326" s="17"/>
      <c r="L326" s="17"/>
      <c r="M326" s="17"/>
      <c r="N326" s="17"/>
      <c r="O326" s="17"/>
      <c r="P326" s="2"/>
      <c r="Q326" s="2"/>
      <c r="R326" s="2"/>
      <c r="S326" s="2"/>
      <c r="T326" s="2"/>
      <c r="U326" s="2"/>
      <c r="V326" s="2"/>
      <c r="W326" s="2"/>
      <c r="X326" s="2"/>
      <c r="Y326" s="2"/>
      <c r="Z326" s="2"/>
      <c r="AA326" s="2"/>
    </row>
    <row r="327" spans="1:27" x14ac:dyDescent="0.25">
      <c r="A327" s="2"/>
      <c r="B327" s="17"/>
      <c r="C327" s="17"/>
      <c r="D327" s="17"/>
      <c r="E327" s="17"/>
      <c r="F327" s="17"/>
      <c r="G327" s="17"/>
      <c r="H327" s="17"/>
      <c r="I327" s="17"/>
      <c r="J327" s="17"/>
      <c r="K327" s="17"/>
      <c r="L327" s="17"/>
      <c r="M327" s="17"/>
      <c r="N327" s="17"/>
      <c r="O327" s="17"/>
      <c r="P327" s="2"/>
      <c r="Q327" s="2"/>
      <c r="R327" s="2"/>
      <c r="S327" s="2"/>
      <c r="T327" s="2"/>
      <c r="U327" s="2"/>
      <c r="V327" s="2"/>
      <c r="W327" s="2"/>
      <c r="X327" s="2"/>
      <c r="Y327" s="2"/>
      <c r="Z327" s="2"/>
      <c r="AA327" s="2"/>
    </row>
    <row r="328" spans="1:27" x14ac:dyDescent="0.25">
      <c r="A328" s="2"/>
      <c r="B328" s="17"/>
      <c r="C328" s="17"/>
      <c r="D328" s="17"/>
      <c r="E328" s="17"/>
      <c r="F328" s="17"/>
      <c r="G328" s="17"/>
      <c r="H328" s="17"/>
      <c r="I328" s="17"/>
      <c r="J328" s="17"/>
      <c r="K328" s="17"/>
      <c r="L328" s="17"/>
      <c r="M328" s="17"/>
      <c r="N328" s="17"/>
      <c r="O328" s="17"/>
      <c r="P328" s="2"/>
      <c r="Q328" s="2"/>
      <c r="R328" s="2"/>
      <c r="S328" s="2"/>
      <c r="T328" s="2"/>
      <c r="U328" s="2"/>
      <c r="V328" s="2"/>
      <c r="W328" s="2"/>
      <c r="X328" s="2"/>
      <c r="Y328" s="2"/>
      <c r="Z328" s="2"/>
      <c r="AA328" s="2"/>
    </row>
    <row r="329" spans="1:27" x14ac:dyDescent="0.25">
      <c r="A329" s="2"/>
      <c r="B329" s="17"/>
      <c r="C329" s="17"/>
      <c r="D329" s="17"/>
      <c r="E329" s="17"/>
      <c r="F329" s="17"/>
      <c r="G329" s="17"/>
      <c r="H329" s="17"/>
      <c r="I329" s="17"/>
      <c r="J329" s="17"/>
      <c r="K329" s="17"/>
      <c r="L329" s="17"/>
      <c r="M329" s="17"/>
      <c r="N329" s="17"/>
      <c r="O329" s="17"/>
      <c r="P329" s="2"/>
      <c r="Q329" s="2"/>
      <c r="R329" s="2"/>
      <c r="S329" s="2"/>
      <c r="T329" s="2"/>
      <c r="U329" s="2"/>
      <c r="V329" s="2"/>
      <c r="W329" s="2"/>
      <c r="X329" s="2"/>
      <c r="Y329" s="2"/>
      <c r="Z329" s="2"/>
      <c r="AA329" s="2"/>
    </row>
    <row r="330" spans="1:27" x14ac:dyDescent="0.25">
      <c r="A330" s="2"/>
      <c r="B330" s="17"/>
      <c r="C330" s="17"/>
      <c r="D330" s="17"/>
      <c r="E330" s="17"/>
      <c r="F330" s="17"/>
      <c r="G330" s="17"/>
      <c r="H330" s="17"/>
      <c r="I330" s="17"/>
      <c r="J330" s="17"/>
      <c r="K330" s="17"/>
      <c r="L330" s="17"/>
      <c r="M330" s="17"/>
      <c r="N330" s="17"/>
      <c r="O330" s="17"/>
      <c r="P330" s="2"/>
      <c r="Q330" s="2"/>
      <c r="R330" s="2"/>
      <c r="S330" s="2"/>
      <c r="T330" s="2"/>
      <c r="U330" s="2"/>
      <c r="V330" s="2"/>
      <c r="W330" s="2"/>
      <c r="X330" s="2"/>
      <c r="Y330" s="2"/>
      <c r="Z330" s="2"/>
      <c r="AA330" s="2"/>
    </row>
    <row r="331" spans="1:27" x14ac:dyDescent="0.25">
      <c r="A331" s="2"/>
      <c r="B331" s="17"/>
      <c r="C331" s="17"/>
      <c r="D331" s="17"/>
      <c r="E331" s="17"/>
      <c r="F331" s="17"/>
      <c r="G331" s="17"/>
      <c r="H331" s="17"/>
      <c r="I331" s="17"/>
      <c r="J331" s="17"/>
      <c r="K331" s="17"/>
      <c r="L331" s="17"/>
      <c r="M331" s="17"/>
      <c r="N331" s="17"/>
      <c r="O331" s="17"/>
      <c r="P331" s="2"/>
      <c r="Q331" s="2"/>
      <c r="R331" s="2"/>
      <c r="S331" s="2"/>
      <c r="T331" s="2"/>
      <c r="U331" s="2"/>
      <c r="V331" s="2"/>
      <c r="W331" s="2"/>
      <c r="X331" s="2"/>
      <c r="Y331" s="2"/>
      <c r="Z331" s="2"/>
      <c r="AA331" s="2"/>
    </row>
    <row r="332" spans="1:27" x14ac:dyDescent="0.25">
      <c r="A332" s="2"/>
      <c r="B332" s="17"/>
      <c r="C332" s="17"/>
      <c r="D332" s="17"/>
      <c r="E332" s="17"/>
      <c r="F332" s="17"/>
      <c r="G332" s="17"/>
      <c r="H332" s="17"/>
      <c r="I332" s="17"/>
      <c r="J332" s="17"/>
      <c r="K332" s="17"/>
      <c r="L332" s="17"/>
      <c r="M332" s="17"/>
      <c r="N332" s="17"/>
      <c r="O332" s="17"/>
      <c r="P332" s="2"/>
      <c r="Q332" s="2"/>
      <c r="R332" s="2"/>
      <c r="S332" s="2"/>
      <c r="T332" s="2"/>
      <c r="U332" s="2"/>
      <c r="V332" s="2"/>
      <c r="W332" s="2"/>
      <c r="X332" s="2"/>
      <c r="Y332" s="2"/>
      <c r="Z332" s="2"/>
      <c r="AA332" s="2"/>
    </row>
    <row r="333" spans="1:27" x14ac:dyDescent="0.25">
      <c r="A333" s="2"/>
      <c r="B333" s="17"/>
      <c r="C333" s="17"/>
      <c r="D333" s="17"/>
      <c r="E333" s="17"/>
      <c r="F333" s="17"/>
      <c r="G333" s="17"/>
      <c r="H333" s="17"/>
      <c r="I333" s="17"/>
      <c r="J333" s="17"/>
      <c r="K333" s="17"/>
      <c r="L333" s="17"/>
      <c r="M333" s="17"/>
      <c r="N333" s="17"/>
      <c r="O333" s="17"/>
      <c r="P333" s="2"/>
      <c r="Q333" s="2"/>
      <c r="R333" s="2"/>
      <c r="S333" s="2"/>
      <c r="T333" s="2"/>
      <c r="U333" s="2"/>
      <c r="V333" s="2"/>
      <c r="W333" s="2"/>
      <c r="X333" s="2"/>
      <c r="Y333" s="2"/>
      <c r="Z333" s="2"/>
      <c r="AA333" s="2"/>
    </row>
    <row r="334" spans="1:27" x14ac:dyDescent="0.25">
      <c r="A334" s="2"/>
      <c r="B334" s="17"/>
      <c r="C334" s="17"/>
      <c r="D334" s="17"/>
      <c r="E334" s="17"/>
      <c r="F334" s="17"/>
      <c r="G334" s="17"/>
      <c r="H334" s="17"/>
      <c r="I334" s="17"/>
      <c r="J334" s="17"/>
      <c r="K334" s="17"/>
      <c r="L334" s="17"/>
      <c r="M334" s="17"/>
      <c r="N334" s="17"/>
      <c r="O334" s="17"/>
      <c r="P334" s="2"/>
      <c r="Q334" s="2"/>
      <c r="R334" s="2"/>
      <c r="S334" s="2"/>
      <c r="T334" s="2"/>
      <c r="U334" s="2"/>
      <c r="V334" s="2"/>
      <c r="W334" s="2"/>
      <c r="X334" s="2"/>
      <c r="Y334" s="2"/>
      <c r="Z334" s="2"/>
      <c r="AA334" s="2"/>
    </row>
    <row r="335" spans="1:27" x14ac:dyDescent="0.25">
      <c r="A335" s="2"/>
      <c r="B335" s="17"/>
      <c r="C335" s="17"/>
      <c r="D335" s="17"/>
      <c r="E335" s="17"/>
      <c r="F335" s="17"/>
      <c r="G335" s="17"/>
      <c r="H335" s="17"/>
      <c r="I335" s="17"/>
      <c r="J335" s="17"/>
      <c r="K335" s="17"/>
      <c r="L335" s="17"/>
      <c r="M335" s="17"/>
      <c r="N335" s="17"/>
      <c r="O335" s="17"/>
      <c r="P335" s="2"/>
      <c r="Q335" s="2"/>
      <c r="R335" s="2"/>
      <c r="S335" s="2"/>
      <c r="T335" s="2"/>
      <c r="U335" s="2"/>
      <c r="V335" s="2"/>
      <c r="W335" s="2"/>
      <c r="X335" s="2"/>
      <c r="Y335" s="2"/>
      <c r="Z335" s="2"/>
      <c r="AA335" s="2"/>
    </row>
    <row r="336" spans="1:27" x14ac:dyDescent="0.25">
      <c r="A336" s="2"/>
      <c r="B336" s="17"/>
      <c r="C336" s="17"/>
      <c r="D336" s="17"/>
      <c r="E336" s="17"/>
      <c r="F336" s="17"/>
      <c r="G336" s="17"/>
      <c r="H336" s="17"/>
      <c r="I336" s="17"/>
      <c r="J336" s="17"/>
      <c r="K336" s="17"/>
      <c r="L336" s="17"/>
      <c r="M336" s="17"/>
      <c r="N336" s="17"/>
      <c r="O336" s="17"/>
      <c r="P336" s="2"/>
      <c r="Q336" s="2"/>
      <c r="R336" s="2"/>
      <c r="S336" s="2"/>
      <c r="T336" s="2"/>
      <c r="U336" s="2"/>
      <c r="V336" s="2"/>
      <c r="W336" s="2"/>
      <c r="X336" s="2"/>
      <c r="Y336" s="2"/>
      <c r="Z336" s="2"/>
      <c r="AA336" s="2"/>
    </row>
    <row r="337" spans="1:27" x14ac:dyDescent="0.25">
      <c r="A337" s="2"/>
      <c r="B337" s="17"/>
      <c r="C337" s="17"/>
      <c r="D337" s="17"/>
      <c r="E337" s="17"/>
      <c r="F337" s="17"/>
      <c r="G337" s="17"/>
      <c r="H337" s="17"/>
      <c r="I337" s="17"/>
      <c r="J337" s="17"/>
      <c r="K337" s="17"/>
      <c r="L337" s="17"/>
      <c r="M337" s="17"/>
      <c r="N337" s="17"/>
      <c r="O337" s="17"/>
      <c r="P337" s="2"/>
      <c r="Q337" s="2"/>
      <c r="R337" s="2"/>
      <c r="S337" s="2"/>
      <c r="T337" s="2"/>
      <c r="U337" s="2"/>
      <c r="V337" s="2"/>
      <c r="W337" s="2"/>
      <c r="X337" s="2"/>
      <c r="Y337" s="2"/>
      <c r="Z337" s="2"/>
      <c r="AA337" s="2"/>
    </row>
    <row r="338" spans="1:27" x14ac:dyDescent="0.25">
      <c r="A338" s="2"/>
      <c r="B338" s="17"/>
      <c r="C338" s="17"/>
      <c r="D338" s="17"/>
      <c r="E338" s="17"/>
      <c r="F338" s="17"/>
      <c r="G338" s="17"/>
      <c r="H338" s="17"/>
      <c r="I338" s="17"/>
      <c r="J338" s="17"/>
      <c r="K338" s="17"/>
      <c r="L338" s="17"/>
      <c r="M338" s="17"/>
      <c r="N338" s="17"/>
      <c r="O338" s="17"/>
      <c r="P338" s="2"/>
      <c r="Q338" s="2"/>
      <c r="R338" s="2"/>
      <c r="S338" s="2"/>
      <c r="T338" s="2"/>
      <c r="U338" s="2"/>
      <c r="V338" s="2"/>
      <c r="W338" s="2"/>
      <c r="X338" s="2"/>
      <c r="Y338" s="2"/>
      <c r="Z338" s="2"/>
      <c r="AA338" s="2"/>
    </row>
    <row r="339" spans="1:27" x14ac:dyDescent="0.25">
      <c r="A339" s="2"/>
      <c r="B339" s="17"/>
      <c r="C339" s="17"/>
      <c r="D339" s="17"/>
      <c r="E339" s="17"/>
      <c r="F339" s="17"/>
      <c r="G339" s="17"/>
      <c r="H339" s="17"/>
      <c r="I339" s="17"/>
      <c r="J339" s="17"/>
      <c r="K339" s="17"/>
      <c r="L339" s="17"/>
      <c r="M339" s="17"/>
      <c r="N339" s="17"/>
      <c r="O339" s="17"/>
      <c r="P339" s="2"/>
      <c r="Q339" s="2"/>
      <c r="R339" s="2"/>
      <c r="S339" s="2"/>
      <c r="T339" s="2"/>
      <c r="U339" s="2"/>
      <c r="V339" s="2"/>
      <c r="W339" s="2"/>
      <c r="X339" s="2"/>
      <c r="Y339" s="2"/>
      <c r="Z339" s="2"/>
      <c r="AA339" s="2"/>
    </row>
    <row r="340" spans="1:27" x14ac:dyDescent="0.25">
      <c r="A340" s="2"/>
      <c r="B340" s="17"/>
      <c r="C340" s="17"/>
      <c r="D340" s="17"/>
      <c r="E340" s="17"/>
      <c r="F340" s="17"/>
      <c r="G340" s="17"/>
      <c r="H340" s="17"/>
      <c r="I340" s="17"/>
      <c r="J340" s="17"/>
      <c r="K340" s="17"/>
      <c r="L340" s="17"/>
      <c r="M340" s="17"/>
      <c r="N340" s="17"/>
      <c r="O340" s="17"/>
      <c r="P340" s="2"/>
      <c r="Q340" s="2"/>
      <c r="R340" s="2"/>
      <c r="S340" s="2"/>
      <c r="T340" s="2"/>
      <c r="U340" s="2"/>
      <c r="V340" s="2"/>
      <c r="W340" s="2"/>
      <c r="X340" s="2"/>
      <c r="Y340" s="2"/>
      <c r="Z340" s="2"/>
      <c r="AA340" s="2"/>
    </row>
    <row r="341" spans="1:27" x14ac:dyDescent="0.25">
      <c r="A341" s="2"/>
      <c r="B341" s="17"/>
      <c r="C341" s="17"/>
      <c r="D341" s="17"/>
      <c r="E341" s="17"/>
      <c r="F341" s="17"/>
      <c r="G341" s="17"/>
      <c r="H341" s="17"/>
      <c r="I341" s="17"/>
      <c r="J341" s="17"/>
      <c r="K341" s="17"/>
      <c r="L341" s="17"/>
      <c r="M341" s="17"/>
      <c r="N341" s="17"/>
      <c r="O341" s="17"/>
      <c r="P341" s="2"/>
      <c r="Q341" s="2"/>
      <c r="R341" s="2"/>
      <c r="S341" s="2"/>
      <c r="T341" s="2"/>
      <c r="U341" s="2"/>
      <c r="V341" s="2"/>
      <c r="W341" s="2"/>
      <c r="X341" s="2"/>
      <c r="Y341" s="2"/>
      <c r="Z341" s="2"/>
      <c r="AA341" s="2"/>
    </row>
    <row r="342" spans="1:27" x14ac:dyDescent="0.25">
      <c r="A342" s="2"/>
      <c r="B342" s="17"/>
      <c r="C342" s="17"/>
      <c r="D342" s="17"/>
      <c r="E342" s="17"/>
      <c r="F342" s="17"/>
      <c r="G342" s="17"/>
      <c r="H342" s="17"/>
      <c r="I342" s="17"/>
      <c r="J342" s="17"/>
      <c r="K342" s="17"/>
      <c r="L342" s="17"/>
      <c r="M342" s="17"/>
      <c r="N342" s="17"/>
      <c r="O342" s="17"/>
      <c r="P342" s="2"/>
      <c r="Q342" s="2"/>
      <c r="R342" s="2"/>
      <c r="S342" s="2"/>
      <c r="T342" s="2"/>
      <c r="U342" s="2"/>
      <c r="V342" s="2"/>
      <c r="W342" s="2"/>
      <c r="X342" s="2"/>
      <c r="Y342" s="2"/>
      <c r="Z342" s="2"/>
      <c r="AA342" s="2"/>
    </row>
    <row r="343" spans="1:27" x14ac:dyDescent="0.25">
      <c r="A343" s="2"/>
      <c r="B343" s="17"/>
      <c r="C343" s="17"/>
      <c r="D343" s="17"/>
      <c r="E343" s="17"/>
      <c r="F343" s="17"/>
      <c r="G343" s="17"/>
      <c r="H343" s="17"/>
      <c r="I343" s="17"/>
      <c r="J343" s="17"/>
      <c r="K343" s="17"/>
      <c r="L343" s="17"/>
      <c r="M343" s="17"/>
      <c r="N343" s="17"/>
      <c r="O343" s="17"/>
      <c r="P343" s="2"/>
      <c r="Q343" s="2"/>
      <c r="R343" s="2"/>
      <c r="S343" s="2"/>
      <c r="T343" s="2"/>
      <c r="U343" s="2"/>
      <c r="V343" s="2"/>
      <c r="W343" s="2"/>
      <c r="X343" s="2"/>
      <c r="Y343" s="2"/>
      <c r="Z343" s="2"/>
      <c r="AA343" s="2"/>
    </row>
    <row r="344" spans="1:27" x14ac:dyDescent="0.25">
      <c r="A344" s="2"/>
      <c r="B344" s="17"/>
      <c r="C344" s="17"/>
      <c r="D344" s="17"/>
      <c r="E344" s="17"/>
      <c r="F344" s="17"/>
      <c r="G344" s="17"/>
      <c r="H344" s="17"/>
      <c r="I344" s="17"/>
      <c r="J344" s="17"/>
      <c r="K344" s="17"/>
      <c r="L344" s="17"/>
      <c r="M344" s="17"/>
      <c r="N344" s="17"/>
      <c r="O344" s="17"/>
      <c r="P344" s="2"/>
      <c r="Q344" s="2"/>
      <c r="R344" s="2"/>
      <c r="S344" s="2"/>
      <c r="T344" s="2"/>
      <c r="U344" s="2"/>
      <c r="V344" s="2"/>
      <c r="W344" s="2"/>
      <c r="X344" s="2"/>
      <c r="Y344" s="2"/>
      <c r="Z344" s="2"/>
      <c r="AA344" s="2"/>
    </row>
    <row r="345" spans="1:27" x14ac:dyDescent="0.25">
      <c r="A345" s="2"/>
      <c r="B345" s="17"/>
      <c r="C345" s="17"/>
      <c r="D345" s="17"/>
      <c r="E345" s="17"/>
      <c r="F345" s="17"/>
      <c r="G345" s="17"/>
      <c r="H345" s="17"/>
      <c r="I345" s="17"/>
      <c r="J345" s="17"/>
      <c r="K345" s="17"/>
      <c r="L345" s="17"/>
      <c r="M345" s="17"/>
      <c r="N345" s="17"/>
      <c r="O345" s="17"/>
      <c r="P345" s="2"/>
      <c r="Q345" s="2"/>
      <c r="R345" s="2"/>
      <c r="S345" s="2"/>
      <c r="T345" s="2"/>
      <c r="U345" s="2"/>
      <c r="V345" s="2"/>
      <c r="W345" s="2"/>
      <c r="X345" s="2"/>
      <c r="Y345" s="2"/>
      <c r="Z345" s="2"/>
      <c r="AA345" s="2"/>
    </row>
    <row r="346" spans="1:27" x14ac:dyDescent="0.25">
      <c r="A346" s="2"/>
      <c r="B346" s="17"/>
      <c r="C346" s="17"/>
      <c r="D346" s="17"/>
      <c r="E346" s="17"/>
      <c r="F346" s="17"/>
      <c r="G346" s="17"/>
      <c r="H346" s="17"/>
      <c r="I346" s="17"/>
      <c r="J346" s="17"/>
      <c r="K346" s="17"/>
      <c r="L346" s="17"/>
      <c r="M346" s="17"/>
      <c r="N346" s="17"/>
      <c r="O346" s="17"/>
      <c r="P346" s="2"/>
      <c r="Q346" s="2"/>
      <c r="R346" s="2"/>
      <c r="S346" s="2"/>
      <c r="T346" s="2"/>
      <c r="U346" s="2"/>
      <c r="V346" s="2"/>
      <c r="W346" s="2"/>
      <c r="X346" s="2"/>
      <c r="Y346" s="2"/>
      <c r="Z346" s="2"/>
      <c r="AA346" s="2"/>
    </row>
    <row r="347" spans="1:27" x14ac:dyDescent="0.25">
      <c r="A347" s="2"/>
      <c r="B347" s="17"/>
      <c r="C347" s="17"/>
      <c r="D347" s="17"/>
      <c r="E347" s="17"/>
      <c r="F347" s="17"/>
      <c r="G347" s="17"/>
      <c r="H347" s="17"/>
      <c r="I347" s="17"/>
      <c r="J347" s="17"/>
      <c r="K347" s="17"/>
      <c r="L347" s="17"/>
      <c r="M347" s="17"/>
      <c r="N347" s="17"/>
      <c r="O347" s="17"/>
      <c r="P347" s="2"/>
      <c r="Q347" s="2"/>
      <c r="R347" s="2"/>
      <c r="S347" s="2"/>
      <c r="T347" s="2"/>
      <c r="U347" s="2"/>
      <c r="V347" s="2"/>
      <c r="W347" s="2"/>
      <c r="X347" s="2"/>
      <c r="Y347" s="2"/>
      <c r="Z347" s="2"/>
      <c r="AA347" s="2"/>
    </row>
    <row r="348" spans="1:27" x14ac:dyDescent="0.25">
      <c r="A348" s="2"/>
      <c r="B348" s="17"/>
      <c r="C348" s="17"/>
      <c r="D348" s="17"/>
      <c r="E348" s="17"/>
      <c r="F348" s="17"/>
      <c r="G348" s="17"/>
      <c r="H348" s="17"/>
      <c r="I348" s="17"/>
      <c r="J348" s="17"/>
      <c r="K348" s="17"/>
      <c r="L348" s="17"/>
      <c r="M348" s="17"/>
      <c r="N348" s="17"/>
      <c r="O348" s="17"/>
      <c r="P348" s="2"/>
      <c r="Q348" s="2"/>
      <c r="R348" s="2"/>
      <c r="S348" s="2"/>
      <c r="T348" s="2"/>
      <c r="U348" s="2"/>
      <c r="V348" s="2"/>
      <c r="W348" s="2"/>
      <c r="X348" s="2"/>
      <c r="Y348" s="2"/>
      <c r="Z348" s="2"/>
      <c r="AA348" s="2"/>
    </row>
    <row r="349" spans="1:27" x14ac:dyDescent="0.25">
      <c r="A349" s="2"/>
      <c r="B349" s="17"/>
      <c r="C349" s="17"/>
      <c r="D349" s="17"/>
      <c r="E349" s="17"/>
      <c r="F349" s="17"/>
      <c r="G349" s="17"/>
      <c r="H349" s="17"/>
      <c r="I349" s="17"/>
      <c r="J349" s="17"/>
      <c r="K349" s="17"/>
      <c r="L349" s="17"/>
      <c r="M349" s="17"/>
      <c r="N349" s="17"/>
      <c r="O349" s="17"/>
      <c r="P349" s="2"/>
      <c r="Q349" s="2"/>
      <c r="R349" s="2"/>
      <c r="S349" s="2"/>
      <c r="T349" s="2"/>
      <c r="U349" s="2"/>
      <c r="V349" s="2"/>
      <c r="W349" s="2"/>
      <c r="X349" s="2"/>
      <c r="Y349" s="2"/>
      <c r="Z349" s="2"/>
      <c r="AA349" s="2"/>
    </row>
    <row r="350" spans="1:27" x14ac:dyDescent="0.25">
      <c r="A350" s="2"/>
      <c r="B350" s="17"/>
      <c r="C350" s="17"/>
      <c r="D350" s="17"/>
      <c r="E350" s="17"/>
      <c r="F350" s="17"/>
      <c r="G350" s="17"/>
      <c r="H350" s="17"/>
      <c r="I350" s="17"/>
      <c r="J350" s="17"/>
      <c r="K350" s="17"/>
      <c r="L350" s="17"/>
      <c r="M350" s="17"/>
      <c r="N350" s="17"/>
      <c r="O350" s="17"/>
      <c r="P350" s="2"/>
      <c r="Q350" s="2"/>
      <c r="R350" s="2"/>
      <c r="S350" s="2"/>
      <c r="T350" s="2"/>
      <c r="U350" s="2"/>
      <c r="V350" s="2"/>
      <c r="W350" s="2"/>
      <c r="X350" s="2"/>
      <c r="Y350" s="2"/>
      <c r="Z350" s="2"/>
      <c r="AA350" s="2"/>
    </row>
    <row r="351" spans="1:27" x14ac:dyDescent="0.25">
      <c r="A351" s="2"/>
      <c r="B351" s="17"/>
      <c r="C351" s="17"/>
      <c r="D351" s="17"/>
      <c r="E351" s="17"/>
      <c r="F351" s="17"/>
      <c r="G351" s="17"/>
      <c r="H351" s="17"/>
      <c r="I351" s="17"/>
      <c r="J351" s="17"/>
      <c r="K351" s="17"/>
      <c r="L351" s="17"/>
      <c r="M351" s="17"/>
      <c r="N351" s="17"/>
      <c r="O351" s="17"/>
      <c r="P351" s="2"/>
      <c r="Q351" s="2"/>
      <c r="R351" s="2"/>
      <c r="S351" s="2"/>
      <c r="T351" s="2"/>
      <c r="U351" s="2"/>
      <c r="V351" s="2"/>
      <c r="W351" s="2"/>
      <c r="X351" s="2"/>
      <c r="Y351" s="2"/>
      <c r="Z351" s="2"/>
      <c r="AA351" s="2"/>
    </row>
    <row r="352" spans="1:27" x14ac:dyDescent="0.25">
      <c r="A352" s="2"/>
      <c r="B352" s="17"/>
      <c r="C352" s="17"/>
      <c r="D352" s="17"/>
      <c r="E352" s="17"/>
      <c r="F352" s="17"/>
      <c r="G352" s="17"/>
      <c r="H352" s="17"/>
      <c r="I352" s="17"/>
      <c r="J352" s="17"/>
      <c r="K352" s="17"/>
      <c r="L352" s="17"/>
      <c r="M352" s="17"/>
      <c r="N352" s="17"/>
      <c r="O352" s="17"/>
      <c r="P352" s="2"/>
      <c r="Q352" s="2"/>
      <c r="R352" s="2"/>
      <c r="S352" s="2"/>
      <c r="T352" s="2"/>
      <c r="U352" s="2"/>
      <c r="V352" s="2"/>
      <c r="W352" s="2"/>
      <c r="X352" s="2"/>
      <c r="Y352" s="2"/>
      <c r="Z352" s="2"/>
      <c r="AA352" s="2"/>
    </row>
    <row r="353" spans="1:27" x14ac:dyDescent="0.25">
      <c r="A353" s="2"/>
      <c r="B353" s="17"/>
      <c r="C353" s="17"/>
      <c r="D353" s="17"/>
      <c r="E353" s="17"/>
      <c r="F353" s="17"/>
      <c r="G353" s="17"/>
      <c r="H353" s="17"/>
      <c r="I353" s="17"/>
      <c r="J353" s="17"/>
      <c r="K353" s="17"/>
      <c r="L353" s="17"/>
      <c r="M353" s="17"/>
      <c r="N353" s="17"/>
      <c r="O353" s="17"/>
      <c r="P353" s="2"/>
      <c r="Q353" s="2"/>
      <c r="R353" s="2"/>
      <c r="S353" s="2"/>
      <c r="T353" s="2"/>
      <c r="U353" s="2"/>
      <c r="V353" s="2"/>
      <c r="W353" s="2"/>
      <c r="X353" s="2"/>
      <c r="Y353" s="2"/>
      <c r="Z353" s="2"/>
      <c r="AA353" s="2"/>
    </row>
    <row r="354" spans="1:27" x14ac:dyDescent="0.25">
      <c r="A354" s="2"/>
      <c r="B354" s="17"/>
      <c r="C354" s="17"/>
      <c r="D354" s="17"/>
      <c r="E354" s="17"/>
      <c r="F354" s="17"/>
      <c r="G354" s="17"/>
      <c r="H354" s="17"/>
      <c r="I354" s="17"/>
      <c r="J354" s="17"/>
      <c r="K354" s="17"/>
      <c r="L354" s="17"/>
      <c r="M354" s="17"/>
      <c r="N354" s="17"/>
      <c r="O354" s="17"/>
      <c r="P354" s="2"/>
      <c r="Q354" s="2"/>
      <c r="R354" s="2"/>
      <c r="S354" s="2"/>
      <c r="T354" s="2"/>
      <c r="U354" s="2"/>
      <c r="V354" s="2"/>
      <c r="W354" s="2"/>
      <c r="X354" s="2"/>
      <c r="Y354" s="2"/>
      <c r="Z354" s="2"/>
      <c r="AA354" s="2"/>
    </row>
    <row r="355" spans="1:27" x14ac:dyDescent="0.25">
      <c r="A355" s="2"/>
      <c r="B355" s="17"/>
      <c r="C355" s="17"/>
      <c r="D355" s="17"/>
      <c r="E355" s="17"/>
      <c r="F355" s="17"/>
      <c r="G355" s="17"/>
      <c r="H355" s="17"/>
      <c r="I355" s="17"/>
      <c r="J355" s="17"/>
      <c r="K355" s="17"/>
      <c r="L355" s="17"/>
      <c r="M355" s="17"/>
      <c r="N355" s="17"/>
      <c r="O355" s="17"/>
      <c r="P355" s="2"/>
      <c r="Q355" s="2"/>
      <c r="R355" s="2"/>
      <c r="S355" s="2"/>
      <c r="T355" s="2"/>
      <c r="U355" s="2"/>
      <c r="V355" s="2"/>
      <c r="W355" s="2"/>
      <c r="X355" s="2"/>
      <c r="Y355" s="2"/>
      <c r="Z355" s="2"/>
      <c r="AA355" s="2"/>
    </row>
    <row r="356" spans="1:27" x14ac:dyDescent="0.25">
      <c r="A356" s="2"/>
      <c r="B356" s="17"/>
      <c r="C356" s="17"/>
      <c r="D356" s="17"/>
      <c r="E356" s="17"/>
      <c r="F356" s="17"/>
      <c r="G356" s="17"/>
      <c r="H356" s="17"/>
      <c r="I356" s="17"/>
      <c r="J356" s="17"/>
      <c r="K356" s="17"/>
      <c r="L356" s="17"/>
      <c r="M356" s="17"/>
      <c r="N356" s="17"/>
      <c r="O356" s="17"/>
      <c r="P356" s="2"/>
      <c r="Q356" s="2"/>
      <c r="R356" s="2"/>
      <c r="S356" s="2"/>
      <c r="T356" s="2"/>
      <c r="U356" s="2"/>
      <c r="V356" s="2"/>
      <c r="W356" s="2"/>
      <c r="X356" s="2"/>
      <c r="Y356" s="2"/>
      <c r="Z356" s="2"/>
      <c r="AA356" s="2"/>
    </row>
    <row r="357" spans="1:27" x14ac:dyDescent="0.25">
      <c r="A357" s="2"/>
      <c r="B357" s="17"/>
      <c r="C357" s="17"/>
      <c r="D357" s="17"/>
      <c r="E357" s="17"/>
      <c r="F357" s="17"/>
      <c r="G357" s="17"/>
      <c r="H357" s="17"/>
      <c r="I357" s="17"/>
      <c r="J357" s="17"/>
      <c r="K357" s="17"/>
      <c r="L357" s="17"/>
      <c r="M357" s="17"/>
      <c r="N357" s="17"/>
      <c r="O357" s="17"/>
      <c r="P357" s="2"/>
      <c r="Q357" s="2"/>
      <c r="R357" s="2"/>
      <c r="S357" s="2"/>
      <c r="T357" s="2"/>
      <c r="U357" s="2"/>
      <c r="V357" s="2"/>
      <c r="W357" s="2"/>
      <c r="X357" s="2"/>
      <c r="Y357" s="2"/>
      <c r="Z357" s="2"/>
      <c r="AA357" s="2"/>
    </row>
    <row r="358" spans="1:27" x14ac:dyDescent="0.25">
      <c r="A358" s="2"/>
      <c r="B358" s="17"/>
      <c r="C358" s="17"/>
      <c r="D358" s="17"/>
      <c r="E358" s="17"/>
      <c r="F358" s="17"/>
      <c r="G358" s="17"/>
      <c r="H358" s="17"/>
      <c r="I358" s="17"/>
      <c r="J358" s="17"/>
      <c r="K358" s="17"/>
      <c r="L358" s="17"/>
      <c r="M358" s="17"/>
      <c r="N358" s="17"/>
      <c r="O358" s="17"/>
      <c r="P358" s="2"/>
      <c r="Q358" s="2"/>
      <c r="R358" s="2"/>
      <c r="S358" s="2"/>
      <c r="T358" s="2"/>
      <c r="U358" s="2"/>
      <c r="V358" s="2"/>
      <c r="W358" s="2"/>
      <c r="X358" s="2"/>
      <c r="Y358" s="2"/>
      <c r="Z358" s="2"/>
      <c r="AA358" s="2"/>
    </row>
    <row r="359" spans="1:27" x14ac:dyDescent="0.25">
      <c r="A359" s="2"/>
      <c r="B359" s="17"/>
      <c r="C359" s="17"/>
      <c r="D359" s="17"/>
      <c r="E359" s="17"/>
      <c r="F359" s="17"/>
      <c r="G359" s="17"/>
      <c r="H359" s="17"/>
      <c r="I359" s="17"/>
      <c r="J359" s="17"/>
      <c r="K359" s="17"/>
      <c r="L359" s="17"/>
      <c r="M359" s="17"/>
      <c r="N359" s="17"/>
      <c r="O359" s="17"/>
      <c r="P359" s="2"/>
      <c r="Q359" s="2"/>
      <c r="R359" s="2"/>
      <c r="S359" s="2"/>
      <c r="T359" s="2"/>
      <c r="U359" s="2"/>
      <c r="V359" s="2"/>
      <c r="W359" s="2"/>
      <c r="X359" s="2"/>
      <c r="Y359" s="2"/>
      <c r="Z359" s="2"/>
      <c r="AA359" s="2"/>
    </row>
    <row r="360" spans="1:27" x14ac:dyDescent="0.25">
      <c r="A360" s="2"/>
      <c r="B360" s="17"/>
      <c r="C360" s="17"/>
      <c r="D360" s="17"/>
      <c r="E360" s="17"/>
      <c r="F360" s="17"/>
      <c r="G360" s="17"/>
      <c r="H360" s="17"/>
      <c r="I360" s="17"/>
      <c r="J360" s="17"/>
      <c r="K360" s="17"/>
      <c r="L360" s="17"/>
      <c r="M360" s="17"/>
      <c r="N360" s="17"/>
      <c r="O360" s="17"/>
      <c r="P360" s="2"/>
      <c r="Q360" s="2"/>
      <c r="R360" s="2"/>
      <c r="S360" s="2"/>
      <c r="T360" s="2"/>
      <c r="U360" s="2"/>
      <c r="V360" s="2"/>
      <c r="W360" s="2"/>
      <c r="X360" s="2"/>
      <c r="Y360" s="2"/>
      <c r="Z360" s="2"/>
      <c r="AA360" s="2"/>
    </row>
    <row r="361" spans="1:27" x14ac:dyDescent="0.25">
      <c r="A361" s="2"/>
      <c r="B361" s="17"/>
      <c r="C361" s="17"/>
      <c r="D361" s="17"/>
      <c r="E361" s="17"/>
      <c r="F361" s="17"/>
      <c r="G361" s="17"/>
      <c r="H361" s="17"/>
      <c r="I361" s="17"/>
      <c r="J361" s="17"/>
      <c r="K361" s="17"/>
      <c r="L361" s="17"/>
      <c r="M361" s="17"/>
      <c r="N361" s="17"/>
      <c r="O361" s="17"/>
      <c r="P361" s="2"/>
      <c r="Q361" s="2"/>
      <c r="R361" s="2"/>
      <c r="S361" s="2"/>
      <c r="T361" s="2"/>
      <c r="U361" s="2"/>
      <c r="V361" s="2"/>
      <c r="W361" s="2"/>
      <c r="X361" s="2"/>
      <c r="Y361" s="2"/>
      <c r="Z361" s="2"/>
      <c r="AA361" s="2"/>
    </row>
    <row r="362" spans="1:27" x14ac:dyDescent="0.25">
      <c r="A362" s="2"/>
      <c r="B362" s="17"/>
      <c r="C362" s="17"/>
      <c r="D362" s="17"/>
      <c r="E362" s="17"/>
      <c r="F362" s="17"/>
      <c r="G362" s="17"/>
      <c r="H362" s="17"/>
      <c r="I362" s="17"/>
      <c r="J362" s="17"/>
      <c r="K362" s="17"/>
      <c r="L362" s="17"/>
      <c r="M362" s="17"/>
      <c r="N362" s="17"/>
      <c r="O362" s="17"/>
      <c r="P362" s="2"/>
      <c r="Q362" s="2"/>
      <c r="R362" s="2"/>
      <c r="S362" s="2"/>
      <c r="T362" s="2"/>
      <c r="U362" s="2"/>
      <c r="V362" s="2"/>
      <c r="W362" s="2"/>
      <c r="X362" s="2"/>
      <c r="Y362" s="2"/>
      <c r="Z362" s="2"/>
      <c r="AA362" s="2"/>
    </row>
    <row r="363" spans="1:27" x14ac:dyDescent="0.25">
      <c r="A363" s="2"/>
      <c r="B363" s="17"/>
      <c r="C363" s="17"/>
      <c r="D363" s="17"/>
      <c r="E363" s="17"/>
      <c r="F363" s="17"/>
      <c r="G363" s="17"/>
      <c r="H363" s="17"/>
      <c r="I363" s="17"/>
      <c r="J363" s="17"/>
      <c r="K363" s="17"/>
      <c r="L363" s="17"/>
      <c r="M363" s="17"/>
      <c r="N363" s="17"/>
      <c r="O363" s="17"/>
      <c r="P363" s="2"/>
      <c r="Q363" s="2"/>
      <c r="R363" s="2"/>
      <c r="S363" s="2"/>
      <c r="T363" s="2"/>
      <c r="U363" s="2"/>
      <c r="V363" s="2"/>
      <c r="W363" s="2"/>
      <c r="X363" s="2"/>
      <c r="Y363" s="2"/>
      <c r="Z363" s="2"/>
      <c r="AA363" s="2"/>
    </row>
    <row r="364" spans="1:27" x14ac:dyDescent="0.25">
      <c r="A364" s="2"/>
      <c r="B364" s="17"/>
      <c r="C364" s="17"/>
      <c r="D364" s="17"/>
      <c r="E364" s="17"/>
      <c r="F364" s="17"/>
      <c r="G364" s="17"/>
      <c r="H364" s="17"/>
      <c r="I364" s="17"/>
      <c r="J364" s="17"/>
      <c r="K364" s="17"/>
      <c r="L364" s="17"/>
      <c r="M364" s="17"/>
      <c r="N364" s="17"/>
      <c r="O364" s="17"/>
      <c r="P364" s="2"/>
      <c r="Q364" s="2"/>
      <c r="R364" s="2"/>
      <c r="S364" s="2"/>
      <c r="T364" s="2"/>
      <c r="U364" s="2"/>
      <c r="V364" s="2"/>
      <c r="W364" s="2"/>
      <c r="X364" s="2"/>
      <c r="Y364" s="2"/>
      <c r="Z364" s="2"/>
      <c r="AA364" s="2"/>
    </row>
    <row r="365" spans="1:27" x14ac:dyDescent="0.25">
      <c r="A365" s="2"/>
      <c r="B365" s="17"/>
      <c r="C365" s="17"/>
      <c r="D365" s="17"/>
      <c r="E365" s="17"/>
      <c r="F365" s="17"/>
      <c r="G365" s="17"/>
      <c r="H365" s="17"/>
      <c r="I365" s="17"/>
      <c r="J365" s="17"/>
      <c r="K365" s="17"/>
      <c r="L365" s="17"/>
      <c r="M365" s="17"/>
      <c r="N365" s="17"/>
      <c r="O365" s="17"/>
      <c r="P365" s="2"/>
      <c r="Q365" s="2"/>
      <c r="R365" s="2"/>
      <c r="S365" s="2"/>
      <c r="T365" s="2"/>
      <c r="U365" s="2"/>
      <c r="V365" s="2"/>
      <c r="W365" s="2"/>
      <c r="X365" s="2"/>
      <c r="Y365" s="2"/>
      <c r="Z365" s="2"/>
      <c r="AA365" s="2"/>
    </row>
    <row r="366" spans="1:27" x14ac:dyDescent="0.25">
      <c r="A366" s="2"/>
      <c r="B366" s="17"/>
      <c r="C366" s="17"/>
      <c r="D366" s="17"/>
      <c r="E366" s="17"/>
      <c r="F366" s="17"/>
      <c r="G366" s="17"/>
      <c r="H366" s="17"/>
      <c r="I366" s="17"/>
      <c r="J366" s="17"/>
      <c r="K366" s="17"/>
      <c r="L366" s="17"/>
      <c r="M366" s="17"/>
      <c r="N366" s="17"/>
      <c r="O366" s="17"/>
      <c r="P366" s="2"/>
      <c r="Q366" s="2"/>
      <c r="R366" s="2"/>
      <c r="S366" s="2"/>
      <c r="T366" s="2"/>
      <c r="U366" s="2"/>
      <c r="V366" s="2"/>
      <c r="W366" s="2"/>
      <c r="X366" s="2"/>
      <c r="Y366" s="2"/>
      <c r="Z366" s="2"/>
      <c r="AA366" s="2"/>
    </row>
    <row r="367" spans="1:27" x14ac:dyDescent="0.25">
      <c r="A367" s="2"/>
      <c r="B367" s="17"/>
      <c r="C367" s="17"/>
      <c r="D367" s="17"/>
      <c r="E367" s="17"/>
      <c r="F367" s="17"/>
      <c r="G367" s="17"/>
      <c r="H367" s="17"/>
      <c r="I367" s="17"/>
      <c r="J367" s="17"/>
      <c r="K367" s="17"/>
      <c r="L367" s="17"/>
      <c r="M367" s="17"/>
      <c r="N367" s="17"/>
      <c r="O367" s="17"/>
      <c r="P367" s="2"/>
      <c r="Q367" s="2"/>
      <c r="R367" s="2"/>
      <c r="S367" s="2"/>
      <c r="T367" s="2"/>
      <c r="U367" s="2"/>
      <c r="V367" s="2"/>
      <c r="W367" s="2"/>
      <c r="X367" s="2"/>
      <c r="Y367" s="2"/>
      <c r="Z367" s="2"/>
      <c r="AA367" s="2"/>
    </row>
    <row r="368" spans="1:27" x14ac:dyDescent="0.25">
      <c r="A368" s="2"/>
      <c r="B368" s="17"/>
      <c r="C368" s="17"/>
      <c r="D368" s="17"/>
      <c r="E368" s="17"/>
      <c r="F368" s="17"/>
      <c r="G368" s="17"/>
      <c r="H368" s="17"/>
      <c r="I368" s="17"/>
      <c r="J368" s="17"/>
      <c r="K368" s="17"/>
      <c r="L368" s="17"/>
      <c r="M368" s="17"/>
      <c r="N368" s="17"/>
      <c r="O368" s="17"/>
      <c r="P368" s="2"/>
      <c r="Q368" s="2"/>
      <c r="R368" s="2"/>
      <c r="S368" s="2"/>
      <c r="T368" s="2"/>
      <c r="U368" s="2"/>
      <c r="V368" s="2"/>
      <c r="W368" s="2"/>
      <c r="X368" s="2"/>
      <c r="Y368" s="2"/>
      <c r="Z368" s="2"/>
      <c r="AA368" s="2"/>
    </row>
    <row r="369" spans="1:27" x14ac:dyDescent="0.25">
      <c r="A369" s="2"/>
      <c r="B369" s="17"/>
      <c r="C369" s="17"/>
      <c r="D369" s="17"/>
      <c r="E369" s="17"/>
      <c r="F369" s="17"/>
      <c r="G369" s="17"/>
      <c r="H369" s="17"/>
      <c r="I369" s="17"/>
      <c r="J369" s="17"/>
      <c r="K369" s="17"/>
      <c r="L369" s="17"/>
      <c r="M369" s="17"/>
      <c r="N369" s="17"/>
      <c r="O369" s="17"/>
      <c r="P369" s="2"/>
      <c r="Q369" s="2"/>
      <c r="R369" s="2"/>
      <c r="S369" s="2"/>
      <c r="T369" s="2"/>
      <c r="U369" s="2"/>
      <c r="V369" s="2"/>
      <c r="W369" s="2"/>
      <c r="X369" s="2"/>
      <c r="Y369" s="2"/>
      <c r="Z369" s="2"/>
      <c r="AA369" s="2"/>
    </row>
    <row r="370" spans="1:27" x14ac:dyDescent="0.25">
      <c r="A370" s="2"/>
      <c r="B370" s="17"/>
      <c r="C370" s="17"/>
      <c r="D370" s="17"/>
      <c r="E370" s="17"/>
      <c r="F370" s="17"/>
      <c r="G370" s="17"/>
      <c r="H370" s="17"/>
      <c r="I370" s="17"/>
      <c r="J370" s="17"/>
      <c r="K370" s="17"/>
      <c r="L370" s="17"/>
      <c r="M370" s="17"/>
      <c r="N370" s="17"/>
      <c r="O370" s="17"/>
      <c r="P370" s="2"/>
      <c r="Q370" s="2"/>
      <c r="R370" s="2"/>
      <c r="S370" s="2"/>
      <c r="T370" s="2"/>
      <c r="U370" s="2"/>
      <c r="V370" s="2"/>
      <c r="W370" s="2"/>
      <c r="X370" s="2"/>
      <c r="Y370" s="2"/>
      <c r="Z370" s="2"/>
      <c r="AA370" s="2"/>
    </row>
    <row r="371" spans="1:27" x14ac:dyDescent="0.25">
      <c r="A371" s="2"/>
      <c r="B371" s="17"/>
      <c r="C371" s="17"/>
      <c r="D371" s="17"/>
      <c r="E371" s="17"/>
      <c r="F371" s="17"/>
      <c r="G371" s="17"/>
      <c r="H371" s="17"/>
      <c r="I371" s="17"/>
      <c r="J371" s="17"/>
      <c r="K371" s="17"/>
      <c r="L371" s="17"/>
      <c r="M371" s="17"/>
      <c r="N371" s="17"/>
      <c r="O371" s="17"/>
      <c r="P371" s="2"/>
      <c r="Q371" s="2"/>
      <c r="R371" s="2"/>
      <c r="S371" s="2"/>
      <c r="T371" s="2"/>
      <c r="U371" s="2"/>
      <c r="V371" s="2"/>
      <c r="W371" s="2"/>
      <c r="X371" s="2"/>
      <c r="Y371" s="2"/>
      <c r="Z371" s="2"/>
      <c r="AA371" s="2"/>
    </row>
    <row r="372" spans="1:27" x14ac:dyDescent="0.25">
      <c r="A372" s="2"/>
      <c r="B372" s="17"/>
      <c r="C372" s="17"/>
      <c r="D372" s="17"/>
      <c r="E372" s="17"/>
      <c r="F372" s="17"/>
      <c r="G372" s="17"/>
      <c r="H372" s="17"/>
      <c r="I372" s="17"/>
      <c r="J372" s="17"/>
      <c r="K372" s="17"/>
      <c r="L372" s="17"/>
      <c r="M372" s="17"/>
      <c r="N372" s="17"/>
      <c r="O372" s="17"/>
      <c r="P372" s="2"/>
      <c r="Q372" s="2"/>
      <c r="R372" s="2"/>
      <c r="S372" s="2"/>
      <c r="T372" s="2"/>
      <c r="U372" s="2"/>
      <c r="V372" s="2"/>
      <c r="W372" s="2"/>
      <c r="X372" s="2"/>
      <c r="Y372" s="2"/>
      <c r="Z372" s="2"/>
      <c r="AA372" s="2"/>
    </row>
    <row r="373" spans="1:27" x14ac:dyDescent="0.25">
      <c r="A373" s="2"/>
      <c r="B373" s="17"/>
      <c r="C373" s="17"/>
      <c r="D373" s="17"/>
      <c r="E373" s="17"/>
      <c r="F373" s="17"/>
      <c r="G373" s="17"/>
      <c r="H373" s="17"/>
      <c r="I373" s="17"/>
      <c r="J373" s="17"/>
      <c r="K373" s="17"/>
      <c r="L373" s="17"/>
      <c r="M373" s="17"/>
      <c r="N373" s="17"/>
      <c r="O373" s="17"/>
      <c r="P373" s="2"/>
      <c r="Q373" s="2"/>
      <c r="R373" s="2"/>
      <c r="S373" s="2"/>
      <c r="T373" s="2"/>
      <c r="U373" s="2"/>
      <c r="V373" s="2"/>
      <c r="W373" s="2"/>
      <c r="X373" s="2"/>
      <c r="Y373" s="2"/>
      <c r="Z373" s="2"/>
      <c r="AA373" s="2"/>
    </row>
    <row r="374" spans="1:27" x14ac:dyDescent="0.25">
      <c r="A374" s="2"/>
      <c r="B374" s="17"/>
      <c r="C374" s="17"/>
      <c r="D374" s="17"/>
      <c r="E374" s="17"/>
      <c r="F374" s="17"/>
      <c r="G374" s="17"/>
      <c r="H374" s="17"/>
      <c r="I374" s="17"/>
      <c r="J374" s="17"/>
      <c r="K374" s="17"/>
      <c r="L374" s="17"/>
      <c r="M374" s="17"/>
      <c r="N374" s="17"/>
      <c r="O374" s="17"/>
      <c r="P374" s="2"/>
      <c r="Q374" s="2"/>
      <c r="R374" s="2"/>
      <c r="S374" s="2"/>
      <c r="T374" s="2"/>
      <c r="U374" s="2"/>
      <c r="V374" s="2"/>
      <c r="W374" s="2"/>
      <c r="X374" s="2"/>
      <c r="Y374" s="2"/>
      <c r="Z374" s="2"/>
      <c r="AA374" s="2"/>
    </row>
    <row r="375" spans="1:27" x14ac:dyDescent="0.25">
      <c r="A375" s="2"/>
      <c r="B375" s="17"/>
      <c r="C375" s="17"/>
      <c r="D375" s="17"/>
      <c r="E375" s="17"/>
      <c r="F375" s="17"/>
      <c r="G375" s="17"/>
      <c r="H375" s="17"/>
      <c r="I375" s="17"/>
      <c r="J375" s="17"/>
      <c r="K375" s="17"/>
      <c r="L375" s="17"/>
      <c r="M375" s="17"/>
      <c r="N375" s="17"/>
      <c r="O375" s="17"/>
      <c r="P375" s="2"/>
      <c r="Q375" s="2"/>
      <c r="R375" s="2"/>
      <c r="S375" s="2"/>
      <c r="T375" s="2"/>
      <c r="U375" s="2"/>
      <c r="V375" s="2"/>
      <c r="W375" s="2"/>
      <c r="X375" s="2"/>
      <c r="Y375" s="2"/>
      <c r="Z375" s="2"/>
      <c r="AA375" s="2"/>
    </row>
    <row r="376" spans="1:27" x14ac:dyDescent="0.25">
      <c r="A376" s="2"/>
      <c r="B376" s="17"/>
      <c r="C376" s="17"/>
      <c r="D376" s="17"/>
      <c r="E376" s="17"/>
      <c r="F376" s="17"/>
      <c r="G376" s="17"/>
      <c r="H376" s="17"/>
      <c r="I376" s="17"/>
      <c r="J376" s="17"/>
      <c r="K376" s="17"/>
      <c r="L376" s="17"/>
      <c r="M376" s="17"/>
      <c r="N376" s="17"/>
      <c r="O376" s="17"/>
      <c r="P376" s="2"/>
      <c r="Q376" s="2"/>
      <c r="R376" s="2"/>
      <c r="S376" s="2"/>
      <c r="T376" s="2"/>
      <c r="U376" s="2"/>
      <c r="V376" s="2"/>
      <c r="W376" s="2"/>
      <c r="X376" s="2"/>
      <c r="Y376" s="2"/>
      <c r="Z376" s="2"/>
      <c r="AA376" s="2"/>
    </row>
    <row r="377" spans="1:27" x14ac:dyDescent="0.25">
      <c r="A377" s="2"/>
      <c r="B377" s="17"/>
      <c r="C377" s="17"/>
      <c r="D377" s="17"/>
      <c r="E377" s="17"/>
      <c r="F377" s="17"/>
      <c r="G377" s="17"/>
      <c r="H377" s="17"/>
      <c r="I377" s="17"/>
      <c r="J377" s="17"/>
      <c r="K377" s="17"/>
      <c r="L377" s="17"/>
      <c r="M377" s="17"/>
      <c r="N377" s="17"/>
      <c r="O377" s="17"/>
      <c r="P377" s="2"/>
      <c r="Q377" s="2"/>
      <c r="R377" s="2"/>
      <c r="S377" s="2"/>
      <c r="T377" s="2"/>
      <c r="U377" s="2"/>
      <c r="V377" s="2"/>
      <c r="W377" s="2"/>
      <c r="X377" s="2"/>
      <c r="Y377" s="2"/>
      <c r="Z377" s="2"/>
      <c r="AA377" s="2"/>
    </row>
    <row r="378" spans="1:27" x14ac:dyDescent="0.25">
      <c r="A378" s="2"/>
      <c r="B378" s="17"/>
      <c r="C378" s="17"/>
      <c r="D378" s="17"/>
      <c r="E378" s="17"/>
      <c r="F378" s="17"/>
      <c r="G378" s="17"/>
      <c r="H378" s="17"/>
      <c r="I378" s="17"/>
      <c r="J378" s="17"/>
      <c r="K378" s="17"/>
      <c r="L378" s="17"/>
      <c r="M378" s="17"/>
      <c r="N378" s="17"/>
      <c r="O378" s="17"/>
      <c r="P378" s="2"/>
      <c r="Q378" s="2"/>
      <c r="R378" s="2"/>
      <c r="S378" s="2"/>
      <c r="T378" s="2"/>
      <c r="U378" s="2"/>
      <c r="V378" s="2"/>
      <c r="W378" s="2"/>
      <c r="X378" s="2"/>
      <c r="Y378" s="2"/>
      <c r="Z378" s="2"/>
      <c r="AA378" s="2"/>
    </row>
    <row r="379" spans="1:27" x14ac:dyDescent="0.25">
      <c r="A379" s="2"/>
      <c r="B379" s="17"/>
      <c r="C379" s="17"/>
      <c r="D379" s="17"/>
      <c r="E379" s="17"/>
      <c r="F379" s="17"/>
      <c r="G379" s="17"/>
      <c r="H379" s="17"/>
      <c r="I379" s="17"/>
      <c r="J379" s="17"/>
      <c r="K379" s="17"/>
      <c r="L379" s="17"/>
      <c r="M379" s="17"/>
      <c r="N379" s="17"/>
      <c r="O379" s="17"/>
      <c r="P379" s="2"/>
      <c r="Q379" s="2"/>
      <c r="R379" s="2"/>
      <c r="S379" s="2"/>
      <c r="T379" s="2"/>
      <c r="U379" s="2"/>
      <c r="V379" s="2"/>
      <c r="W379" s="2"/>
      <c r="X379" s="2"/>
      <c r="Y379" s="2"/>
      <c r="Z379" s="2"/>
      <c r="AA379" s="2"/>
    </row>
    <row r="380" spans="1:27" x14ac:dyDescent="0.25">
      <c r="A380" s="2"/>
      <c r="B380" s="17"/>
      <c r="C380" s="17"/>
      <c r="D380" s="17"/>
      <c r="E380" s="17"/>
      <c r="F380" s="17"/>
      <c r="G380" s="17"/>
      <c r="H380" s="17"/>
      <c r="I380" s="17"/>
      <c r="J380" s="17"/>
      <c r="K380" s="17"/>
      <c r="L380" s="17"/>
      <c r="M380" s="17"/>
      <c r="N380" s="17"/>
      <c r="O380" s="17"/>
      <c r="P380" s="2"/>
      <c r="Q380" s="2"/>
      <c r="R380" s="2"/>
      <c r="S380" s="2"/>
      <c r="T380" s="2"/>
      <c r="U380" s="2"/>
      <c r="V380" s="2"/>
      <c r="W380" s="2"/>
      <c r="X380" s="2"/>
      <c r="Y380" s="2"/>
      <c r="Z380" s="2"/>
      <c r="AA380" s="2"/>
    </row>
    <row r="381" spans="1:27" x14ac:dyDescent="0.25">
      <c r="A381" s="2"/>
      <c r="B381" s="17"/>
      <c r="C381" s="17"/>
      <c r="D381" s="17"/>
      <c r="E381" s="17"/>
      <c r="F381" s="17"/>
      <c r="G381" s="17"/>
      <c r="H381" s="17"/>
      <c r="I381" s="17"/>
      <c r="J381" s="17"/>
      <c r="K381" s="17"/>
      <c r="L381" s="17"/>
      <c r="M381" s="17"/>
      <c r="N381" s="17"/>
      <c r="O381" s="17"/>
      <c r="P381" s="2"/>
      <c r="Q381" s="2"/>
      <c r="R381" s="2"/>
      <c r="S381" s="2"/>
      <c r="T381" s="2"/>
      <c r="U381" s="2"/>
      <c r="V381" s="2"/>
      <c r="W381" s="2"/>
      <c r="X381" s="2"/>
      <c r="Y381" s="2"/>
      <c r="Z381" s="2"/>
      <c r="AA381" s="2"/>
    </row>
    <row r="382" spans="1:27" x14ac:dyDescent="0.25">
      <c r="A382" s="2"/>
      <c r="B382" s="17"/>
      <c r="C382" s="17"/>
      <c r="D382" s="17"/>
      <c r="E382" s="17"/>
      <c r="F382" s="17"/>
      <c r="G382" s="17"/>
      <c r="H382" s="17"/>
      <c r="I382" s="17"/>
      <c r="J382" s="17"/>
      <c r="K382" s="17"/>
      <c r="L382" s="17"/>
      <c r="M382" s="17"/>
      <c r="N382" s="17"/>
      <c r="O382" s="17"/>
      <c r="P382" s="2"/>
      <c r="Q382" s="2"/>
      <c r="R382" s="2"/>
      <c r="S382" s="2"/>
      <c r="T382" s="2"/>
      <c r="U382" s="2"/>
      <c r="V382" s="2"/>
      <c r="W382" s="2"/>
      <c r="X382" s="2"/>
      <c r="Y382" s="2"/>
      <c r="Z382" s="2"/>
      <c r="AA382" s="2"/>
    </row>
    <row r="383" spans="1:27" x14ac:dyDescent="0.25">
      <c r="A383" s="2"/>
      <c r="B383" s="17"/>
      <c r="C383" s="17"/>
      <c r="D383" s="17"/>
      <c r="E383" s="17"/>
      <c r="F383" s="17"/>
      <c r="G383" s="17"/>
      <c r="H383" s="17"/>
      <c r="I383" s="17"/>
      <c r="J383" s="17"/>
      <c r="K383" s="17"/>
      <c r="L383" s="17"/>
      <c r="M383" s="17"/>
      <c r="N383" s="17"/>
      <c r="O383" s="17"/>
      <c r="P383" s="2"/>
      <c r="Q383" s="2"/>
      <c r="R383" s="2"/>
      <c r="S383" s="2"/>
      <c r="T383" s="2"/>
      <c r="U383" s="2"/>
      <c r="V383" s="2"/>
      <c r="W383" s="2"/>
      <c r="X383" s="2"/>
      <c r="Y383" s="2"/>
      <c r="Z383" s="2"/>
      <c r="AA383" s="2"/>
    </row>
    <row r="384" spans="1:27" x14ac:dyDescent="0.25">
      <c r="A384" s="2"/>
      <c r="B384" s="17"/>
      <c r="C384" s="17"/>
      <c r="D384" s="17"/>
      <c r="E384" s="17"/>
      <c r="F384" s="17"/>
      <c r="G384" s="17"/>
      <c r="H384" s="17"/>
      <c r="I384" s="17"/>
      <c r="J384" s="17"/>
      <c r="K384" s="17"/>
      <c r="L384" s="17"/>
      <c r="M384" s="17"/>
      <c r="N384" s="17"/>
      <c r="O384" s="17"/>
      <c r="P384" s="2"/>
      <c r="Q384" s="2"/>
      <c r="R384" s="2"/>
      <c r="S384" s="2"/>
      <c r="T384" s="2"/>
      <c r="U384" s="2"/>
      <c r="V384" s="2"/>
      <c r="W384" s="2"/>
      <c r="X384" s="2"/>
      <c r="Y384" s="2"/>
      <c r="Z384" s="2"/>
      <c r="AA384" s="2"/>
    </row>
    <row r="385" spans="1:27" x14ac:dyDescent="0.25">
      <c r="A385" s="2"/>
      <c r="B385" s="17"/>
      <c r="C385" s="17"/>
      <c r="D385" s="17"/>
      <c r="E385" s="17"/>
      <c r="F385" s="17"/>
      <c r="G385" s="17"/>
      <c r="H385" s="17"/>
      <c r="I385" s="17"/>
      <c r="J385" s="17"/>
      <c r="K385" s="17"/>
      <c r="L385" s="17"/>
      <c r="M385" s="17"/>
      <c r="N385" s="17"/>
      <c r="O385" s="17"/>
      <c r="P385" s="2"/>
      <c r="Q385" s="2"/>
      <c r="R385" s="2"/>
      <c r="S385" s="2"/>
      <c r="T385" s="2"/>
      <c r="U385" s="2"/>
      <c r="V385" s="2"/>
      <c r="W385" s="2"/>
      <c r="X385" s="2"/>
      <c r="Y385" s="2"/>
      <c r="Z385" s="2"/>
      <c r="AA385" s="2"/>
    </row>
    <row r="386" spans="1:27" x14ac:dyDescent="0.25">
      <c r="A386" s="2"/>
      <c r="B386" s="17"/>
      <c r="C386" s="17"/>
      <c r="D386" s="17"/>
      <c r="E386" s="17"/>
      <c r="F386" s="17"/>
      <c r="G386" s="17"/>
      <c r="H386" s="17"/>
      <c r="I386" s="17"/>
      <c r="J386" s="17"/>
      <c r="K386" s="17"/>
      <c r="L386" s="17"/>
      <c r="M386" s="17"/>
      <c r="N386" s="17"/>
      <c r="O386" s="17"/>
      <c r="P386" s="2"/>
      <c r="Q386" s="2"/>
      <c r="R386" s="2"/>
      <c r="S386" s="2"/>
      <c r="T386" s="2"/>
      <c r="U386" s="2"/>
      <c r="V386" s="2"/>
      <c r="W386" s="2"/>
      <c r="X386" s="2"/>
      <c r="Y386" s="2"/>
      <c r="Z386" s="2"/>
      <c r="AA386" s="2"/>
    </row>
    <row r="387" spans="1:27" x14ac:dyDescent="0.25">
      <c r="A387" s="2"/>
      <c r="B387" s="17"/>
      <c r="C387" s="17"/>
      <c r="D387" s="17"/>
      <c r="E387" s="17"/>
      <c r="F387" s="17"/>
      <c r="G387" s="17"/>
      <c r="H387" s="17"/>
      <c r="I387" s="17"/>
      <c r="J387" s="17"/>
      <c r="K387" s="17"/>
      <c r="L387" s="17"/>
      <c r="M387" s="17"/>
      <c r="N387" s="17"/>
      <c r="O387" s="17"/>
      <c r="P387" s="2"/>
      <c r="Q387" s="2"/>
      <c r="R387" s="2"/>
      <c r="S387" s="2"/>
      <c r="T387" s="2"/>
      <c r="U387" s="2"/>
      <c r="V387" s="2"/>
      <c r="W387" s="2"/>
      <c r="X387" s="2"/>
      <c r="Y387" s="2"/>
      <c r="Z387" s="2"/>
      <c r="AA387" s="2"/>
    </row>
    <row r="388" spans="1:27" x14ac:dyDescent="0.25">
      <c r="A388" s="2"/>
      <c r="B388" s="17"/>
      <c r="C388" s="17"/>
      <c r="D388" s="17"/>
      <c r="E388" s="17"/>
      <c r="F388" s="17"/>
      <c r="G388" s="17"/>
      <c r="H388" s="17"/>
      <c r="I388" s="17"/>
      <c r="J388" s="17"/>
      <c r="K388" s="17"/>
      <c r="L388" s="17"/>
      <c r="M388" s="17"/>
      <c r="N388" s="17"/>
      <c r="O388" s="17"/>
      <c r="P388" s="2"/>
      <c r="Q388" s="2"/>
      <c r="R388" s="2"/>
      <c r="S388" s="2"/>
      <c r="T388" s="2"/>
      <c r="U388" s="2"/>
      <c r="V388" s="2"/>
      <c r="W388" s="2"/>
      <c r="X388" s="2"/>
      <c r="Y388" s="2"/>
      <c r="Z388" s="2"/>
      <c r="AA388" s="2"/>
    </row>
    <row r="389" spans="1:27" x14ac:dyDescent="0.25">
      <c r="A389" s="2"/>
      <c r="B389" s="17"/>
      <c r="C389" s="17"/>
      <c r="D389" s="17"/>
      <c r="E389" s="17"/>
      <c r="F389" s="17"/>
      <c r="G389" s="17"/>
      <c r="H389" s="17"/>
      <c r="I389" s="17"/>
      <c r="J389" s="17"/>
      <c r="K389" s="17"/>
      <c r="L389" s="17"/>
      <c r="M389" s="17"/>
      <c r="N389" s="17"/>
      <c r="O389" s="17"/>
      <c r="P389" s="2"/>
      <c r="Q389" s="2"/>
      <c r="R389" s="2"/>
      <c r="S389" s="2"/>
      <c r="T389" s="2"/>
      <c r="U389" s="2"/>
      <c r="V389" s="2"/>
      <c r="W389" s="2"/>
      <c r="X389" s="2"/>
      <c r="Y389" s="2"/>
      <c r="Z389" s="2"/>
      <c r="AA389" s="2"/>
    </row>
    <row r="390" spans="1:27" x14ac:dyDescent="0.25">
      <c r="A390" s="2"/>
      <c r="B390" s="17"/>
      <c r="C390" s="17"/>
      <c r="D390" s="17"/>
      <c r="E390" s="17"/>
      <c r="F390" s="17"/>
      <c r="G390" s="17"/>
      <c r="H390" s="17"/>
      <c r="I390" s="17"/>
      <c r="J390" s="17"/>
      <c r="K390" s="17"/>
      <c r="L390" s="17"/>
      <c r="M390" s="17"/>
      <c r="N390" s="17"/>
      <c r="O390" s="17"/>
      <c r="P390" s="2"/>
      <c r="Q390" s="2"/>
      <c r="R390" s="2"/>
      <c r="S390" s="2"/>
      <c r="T390" s="2"/>
      <c r="U390" s="2"/>
      <c r="V390" s="2"/>
      <c r="W390" s="2"/>
      <c r="X390" s="2"/>
      <c r="Y390" s="2"/>
      <c r="Z390" s="2"/>
      <c r="AA390" s="2"/>
    </row>
    <row r="391" spans="1:27" x14ac:dyDescent="0.25">
      <c r="A391" s="2"/>
      <c r="B391" s="17"/>
      <c r="C391" s="17"/>
      <c r="D391" s="17"/>
      <c r="E391" s="17"/>
      <c r="F391" s="17"/>
      <c r="G391" s="17"/>
      <c r="H391" s="17"/>
      <c r="I391" s="17"/>
      <c r="J391" s="17"/>
      <c r="K391" s="17"/>
      <c r="L391" s="17"/>
      <c r="M391" s="17"/>
      <c r="N391" s="17"/>
      <c r="O391" s="17"/>
      <c r="P391" s="2"/>
      <c r="Q391" s="2"/>
      <c r="R391" s="2"/>
      <c r="S391" s="2"/>
      <c r="T391" s="2"/>
      <c r="U391" s="2"/>
      <c r="V391" s="2"/>
      <c r="W391" s="2"/>
      <c r="X391" s="2"/>
      <c r="Y391" s="2"/>
      <c r="Z391" s="2"/>
      <c r="AA391" s="2"/>
    </row>
    <row r="392" spans="1:27" x14ac:dyDescent="0.25">
      <c r="A392" s="2"/>
      <c r="B392" s="17"/>
      <c r="C392" s="17"/>
      <c r="D392" s="17"/>
      <c r="E392" s="17"/>
      <c r="F392" s="17"/>
      <c r="G392" s="17"/>
      <c r="H392" s="17"/>
      <c r="I392" s="17"/>
      <c r="J392" s="17"/>
      <c r="K392" s="17"/>
      <c r="L392" s="17"/>
      <c r="M392" s="17"/>
      <c r="N392" s="17"/>
      <c r="O392" s="17"/>
      <c r="P392" s="2"/>
      <c r="Q392" s="2"/>
      <c r="R392" s="2"/>
      <c r="S392" s="2"/>
      <c r="T392" s="2"/>
      <c r="U392" s="2"/>
      <c r="V392" s="2"/>
      <c r="W392" s="2"/>
      <c r="X392" s="2"/>
      <c r="Y392" s="2"/>
      <c r="Z392" s="2"/>
      <c r="AA392" s="2"/>
    </row>
    <row r="393" spans="1:27" x14ac:dyDescent="0.25">
      <c r="A393" s="2"/>
      <c r="B393" s="17"/>
      <c r="C393" s="17"/>
      <c r="D393" s="17"/>
      <c r="E393" s="17"/>
      <c r="F393" s="17"/>
      <c r="G393" s="17"/>
      <c r="H393" s="17"/>
      <c r="I393" s="17"/>
      <c r="J393" s="17"/>
      <c r="K393" s="17"/>
      <c r="L393" s="17"/>
      <c r="M393" s="17"/>
      <c r="N393" s="17"/>
      <c r="O393" s="17"/>
      <c r="P393" s="2"/>
      <c r="Q393" s="2"/>
      <c r="R393" s="2"/>
      <c r="S393" s="2"/>
      <c r="T393" s="2"/>
      <c r="U393" s="2"/>
      <c r="V393" s="2"/>
      <c r="W393" s="2"/>
      <c r="X393" s="2"/>
      <c r="Y393" s="2"/>
      <c r="Z393" s="2"/>
      <c r="AA393" s="2"/>
    </row>
    <row r="394" spans="1:27" x14ac:dyDescent="0.25">
      <c r="A394" s="2"/>
      <c r="B394" s="17"/>
      <c r="C394" s="17"/>
      <c r="D394" s="17"/>
      <c r="E394" s="17"/>
      <c r="F394" s="17"/>
      <c r="G394" s="17"/>
      <c r="H394" s="17"/>
      <c r="I394" s="17"/>
      <c r="J394" s="17"/>
      <c r="K394" s="17"/>
      <c r="L394" s="17"/>
      <c r="M394" s="17"/>
      <c r="N394" s="17"/>
      <c r="O394" s="17"/>
      <c r="P394" s="2"/>
      <c r="Q394" s="2"/>
      <c r="R394" s="2"/>
      <c r="S394" s="2"/>
      <c r="T394" s="2"/>
      <c r="U394" s="2"/>
      <c r="V394" s="2"/>
      <c r="W394" s="2"/>
      <c r="X394" s="2"/>
      <c r="Y394" s="2"/>
      <c r="Z394" s="2"/>
      <c r="AA394" s="2"/>
    </row>
    <row r="395" spans="1:27" x14ac:dyDescent="0.25">
      <c r="A395" s="2"/>
      <c r="B395" s="17"/>
      <c r="C395" s="17"/>
      <c r="D395" s="17"/>
      <c r="E395" s="17"/>
      <c r="F395" s="17"/>
      <c r="G395" s="17"/>
      <c r="H395" s="17"/>
      <c r="I395" s="17"/>
      <c r="J395" s="17"/>
      <c r="K395" s="17"/>
      <c r="L395" s="17"/>
      <c r="M395" s="17"/>
      <c r="N395" s="17"/>
      <c r="O395" s="17"/>
      <c r="P395" s="2"/>
      <c r="Q395" s="2"/>
      <c r="R395" s="2"/>
      <c r="S395" s="2"/>
      <c r="T395" s="2"/>
      <c r="U395" s="2"/>
      <c r="V395" s="2"/>
      <c r="W395" s="2"/>
      <c r="X395" s="2"/>
      <c r="Y395" s="2"/>
      <c r="Z395" s="2"/>
      <c r="AA395" s="2"/>
    </row>
    <row r="396" spans="1:27" x14ac:dyDescent="0.25">
      <c r="A396" s="2"/>
      <c r="B396" s="17"/>
      <c r="C396" s="17"/>
      <c r="D396" s="17"/>
      <c r="E396" s="17"/>
      <c r="F396" s="17"/>
      <c r="G396" s="17"/>
      <c r="H396" s="17"/>
      <c r="I396" s="17"/>
      <c r="J396" s="17"/>
      <c r="K396" s="17"/>
      <c r="L396" s="17"/>
      <c r="M396" s="17"/>
      <c r="N396" s="17"/>
      <c r="O396" s="17"/>
      <c r="P396" s="2"/>
      <c r="Q396" s="2"/>
      <c r="R396" s="2"/>
      <c r="S396" s="2"/>
      <c r="T396" s="2"/>
      <c r="U396" s="2"/>
      <c r="V396" s="2"/>
      <c r="W396" s="2"/>
      <c r="X396" s="2"/>
      <c r="Y396" s="2"/>
      <c r="Z396" s="2"/>
      <c r="AA396" s="2"/>
    </row>
    <row r="397" spans="1:27" x14ac:dyDescent="0.25">
      <c r="A397" s="2"/>
      <c r="B397" s="17"/>
      <c r="C397" s="17"/>
      <c r="D397" s="17"/>
      <c r="E397" s="17"/>
      <c r="F397" s="17"/>
      <c r="G397" s="17"/>
      <c r="H397" s="17"/>
      <c r="I397" s="17"/>
      <c r="J397" s="17"/>
      <c r="K397" s="17"/>
      <c r="L397" s="17"/>
      <c r="M397" s="17"/>
      <c r="N397" s="17"/>
      <c r="O397" s="17"/>
      <c r="P397" s="2"/>
      <c r="Q397" s="2"/>
      <c r="R397" s="2"/>
      <c r="S397" s="2"/>
      <c r="T397" s="2"/>
      <c r="U397" s="2"/>
      <c r="V397" s="2"/>
      <c r="W397" s="2"/>
      <c r="X397" s="2"/>
      <c r="Y397" s="2"/>
      <c r="Z397" s="2"/>
      <c r="AA397" s="2"/>
    </row>
    <row r="398" spans="1:27" x14ac:dyDescent="0.25">
      <c r="A398" s="2"/>
      <c r="B398" s="17"/>
      <c r="C398" s="17"/>
      <c r="D398" s="17"/>
      <c r="E398" s="17"/>
      <c r="F398" s="17"/>
      <c r="G398" s="17"/>
      <c r="H398" s="17"/>
      <c r="I398" s="17"/>
      <c r="J398" s="17"/>
      <c r="K398" s="17"/>
      <c r="L398" s="17"/>
      <c r="M398" s="17"/>
      <c r="N398" s="17"/>
      <c r="O398" s="17"/>
      <c r="P398" s="2"/>
      <c r="Q398" s="2"/>
      <c r="R398" s="2"/>
      <c r="S398" s="2"/>
      <c r="T398" s="2"/>
      <c r="U398" s="2"/>
      <c r="V398" s="2"/>
      <c r="W398" s="2"/>
      <c r="X398" s="2"/>
      <c r="Y398" s="2"/>
      <c r="Z398" s="2"/>
      <c r="AA398" s="2"/>
    </row>
    <row r="399" spans="1:27" x14ac:dyDescent="0.25">
      <c r="A399" s="2"/>
      <c r="B399" s="17"/>
      <c r="C399" s="17"/>
      <c r="D399" s="17"/>
      <c r="E399" s="17"/>
      <c r="F399" s="17"/>
      <c r="G399" s="17"/>
      <c r="H399" s="17"/>
      <c r="I399" s="17"/>
      <c r="J399" s="17"/>
      <c r="K399" s="17"/>
      <c r="L399" s="17"/>
      <c r="M399" s="17"/>
      <c r="N399" s="17"/>
      <c r="O399" s="17"/>
      <c r="P399" s="2"/>
      <c r="Q399" s="2"/>
      <c r="R399" s="2"/>
      <c r="S399" s="2"/>
      <c r="T399" s="2"/>
      <c r="U399" s="2"/>
      <c r="V399" s="2"/>
      <c r="W399" s="2"/>
      <c r="X399" s="2"/>
      <c r="Y399" s="2"/>
      <c r="Z399" s="2"/>
      <c r="AA399" s="2"/>
    </row>
    <row r="400" spans="1:27" x14ac:dyDescent="0.25">
      <c r="A400" s="2"/>
      <c r="B400" s="17"/>
      <c r="C400" s="17"/>
      <c r="D400" s="17"/>
      <c r="E400" s="17"/>
      <c r="F400" s="17"/>
      <c r="G400" s="17"/>
      <c r="H400" s="17"/>
      <c r="I400" s="17"/>
      <c r="J400" s="17"/>
      <c r="K400" s="17"/>
      <c r="L400" s="17"/>
      <c r="M400" s="17"/>
      <c r="N400" s="17"/>
      <c r="O400" s="17"/>
      <c r="P400" s="2"/>
      <c r="Q400" s="2"/>
      <c r="R400" s="2"/>
      <c r="S400" s="2"/>
      <c r="T400" s="2"/>
      <c r="U400" s="2"/>
      <c r="V400" s="2"/>
      <c r="W400" s="2"/>
      <c r="X400" s="2"/>
      <c r="Y400" s="2"/>
      <c r="Z400" s="2"/>
      <c r="AA400" s="2"/>
    </row>
    <row r="401" spans="1:27" x14ac:dyDescent="0.25">
      <c r="A401" s="2"/>
      <c r="B401" s="17"/>
      <c r="C401" s="17"/>
      <c r="D401" s="17"/>
      <c r="E401" s="17"/>
      <c r="F401" s="17"/>
      <c r="G401" s="17"/>
      <c r="H401" s="17"/>
      <c r="I401" s="17"/>
      <c r="J401" s="17"/>
      <c r="K401" s="17"/>
      <c r="L401" s="17"/>
      <c r="M401" s="17"/>
      <c r="N401" s="17"/>
      <c r="O401" s="17"/>
      <c r="P401" s="2"/>
      <c r="Q401" s="2"/>
      <c r="R401" s="2"/>
      <c r="S401" s="2"/>
      <c r="T401" s="2"/>
      <c r="U401" s="2"/>
      <c r="V401" s="2"/>
      <c r="W401" s="2"/>
      <c r="X401" s="2"/>
      <c r="Y401" s="2"/>
      <c r="Z401" s="2"/>
      <c r="AA401" s="2"/>
    </row>
    <row r="402" spans="1:27" x14ac:dyDescent="0.25">
      <c r="A402" s="2"/>
      <c r="B402" s="17"/>
      <c r="C402" s="17"/>
      <c r="D402" s="17"/>
      <c r="E402" s="17"/>
      <c r="F402" s="17"/>
      <c r="G402" s="17"/>
      <c r="H402" s="17"/>
      <c r="I402" s="17"/>
      <c r="J402" s="17"/>
      <c r="K402" s="17"/>
      <c r="L402" s="17"/>
      <c r="M402" s="17"/>
      <c r="N402" s="17"/>
      <c r="O402" s="17"/>
      <c r="P402" s="2"/>
      <c r="Q402" s="2"/>
      <c r="R402" s="2"/>
      <c r="S402" s="2"/>
      <c r="T402" s="2"/>
      <c r="U402" s="2"/>
      <c r="V402" s="2"/>
      <c r="W402" s="2"/>
      <c r="X402" s="2"/>
      <c r="Y402" s="2"/>
      <c r="Z402" s="2"/>
      <c r="AA402" s="2"/>
    </row>
    <row r="403" spans="1:27" x14ac:dyDescent="0.25">
      <c r="A403" s="2"/>
      <c r="B403" s="17"/>
      <c r="C403" s="17"/>
      <c r="D403" s="17"/>
      <c r="E403" s="17"/>
      <c r="F403" s="17"/>
      <c r="G403" s="17"/>
      <c r="H403" s="17"/>
      <c r="I403" s="17"/>
      <c r="J403" s="17"/>
      <c r="K403" s="17"/>
      <c r="L403" s="17"/>
      <c r="M403" s="17"/>
      <c r="N403" s="17"/>
      <c r="O403" s="17"/>
      <c r="P403" s="2"/>
      <c r="Q403" s="2"/>
      <c r="R403" s="2"/>
      <c r="S403" s="2"/>
      <c r="T403" s="2"/>
      <c r="U403" s="2"/>
      <c r="V403" s="2"/>
      <c r="W403" s="2"/>
      <c r="X403" s="2"/>
      <c r="Y403" s="2"/>
      <c r="Z403" s="2"/>
      <c r="AA403" s="2"/>
    </row>
    <row r="404" spans="1:27" x14ac:dyDescent="0.25">
      <c r="A404" s="2"/>
      <c r="B404" s="17"/>
      <c r="C404" s="17"/>
      <c r="D404" s="17"/>
      <c r="E404" s="17"/>
      <c r="F404" s="17"/>
      <c r="G404" s="17"/>
      <c r="H404" s="17"/>
      <c r="I404" s="17"/>
      <c r="J404" s="17"/>
      <c r="K404" s="17"/>
      <c r="L404" s="17"/>
      <c r="M404" s="17"/>
      <c r="N404" s="17"/>
      <c r="O404" s="17"/>
      <c r="P404" s="2"/>
      <c r="Q404" s="2"/>
      <c r="R404" s="2"/>
      <c r="S404" s="2"/>
      <c r="T404" s="2"/>
      <c r="U404" s="2"/>
      <c r="V404" s="2"/>
      <c r="W404" s="2"/>
      <c r="X404" s="2"/>
      <c r="Y404" s="2"/>
      <c r="Z404" s="2"/>
      <c r="AA404" s="2"/>
    </row>
    <row r="405" spans="1:27" x14ac:dyDescent="0.25">
      <c r="A405" s="2"/>
      <c r="B405" s="17"/>
      <c r="C405" s="17"/>
      <c r="D405" s="17"/>
      <c r="E405" s="17"/>
      <c r="F405" s="17"/>
      <c r="G405" s="17"/>
      <c r="H405" s="17"/>
      <c r="I405" s="17"/>
      <c r="J405" s="17"/>
      <c r="K405" s="17"/>
      <c r="L405" s="17"/>
      <c r="M405" s="17"/>
      <c r="N405" s="17"/>
      <c r="O405" s="17"/>
      <c r="P405" s="2"/>
      <c r="Q405" s="2"/>
      <c r="R405" s="2"/>
      <c r="S405" s="2"/>
      <c r="T405" s="2"/>
      <c r="U405" s="2"/>
      <c r="V405" s="2"/>
      <c r="W405" s="2"/>
      <c r="X405" s="2"/>
      <c r="Y405" s="2"/>
      <c r="Z405" s="2"/>
      <c r="AA405" s="2"/>
    </row>
    <row r="406" spans="1:27" x14ac:dyDescent="0.25">
      <c r="A406" s="2"/>
      <c r="B406" s="17"/>
      <c r="C406" s="17"/>
      <c r="D406" s="17"/>
      <c r="E406" s="17"/>
      <c r="F406" s="17"/>
      <c r="G406" s="17"/>
      <c r="H406" s="17"/>
      <c r="I406" s="17"/>
      <c r="J406" s="17"/>
      <c r="K406" s="17"/>
      <c r="L406" s="17"/>
      <c r="M406" s="17"/>
      <c r="N406" s="17"/>
      <c r="O406" s="17"/>
      <c r="P406" s="2"/>
      <c r="Q406" s="2"/>
      <c r="R406" s="2"/>
      <c r="S406" s="2"/>
      <c r="T406" s="2"/>
      <c r="U406" s="2"/>
      <c r="V406" s="2"/>
      <c r="W406" s="2"/>
      <c r="X406" s="2"/>
      <c r="Y406" s="2"/>
      <c r="Z406" s="2"/>
      <c r="AA406" s="2"/>
    </row>
    <row r="407" spans="1:27" x14ac:dyDescent="0.25">
      <c r="A407" s="2"/>
      <c r="B407" s="17"/>
      <c r="C407" s="17"/>
      <c r="D407" s="17"/>
      <c r="E407" s="17"/>
      <c r="F407" s="17"/>
      <c r="G407" s="17"/>
      <c r="H407" s="17"/>
      <c r="I407" s="17"/>
      <c r="J407" s="17"/>
      <c r="K407" s="17"/>
      <c r="L407" s="17"/>
      <c r="M407" s="17"/>
      <c r="N407" s="17"/>
      <c r="O407" s="17"/>
      <c r="P407" s="2"/>
      <c r="Q407" s="2"/>
      <c r="R407" s="2"/>
      <c r="S407" s="2"/>
      <c r="T407" s="2"/>
      <c r="U407" s="2"/>
      <c r="V407" s="2"/>
      <c r="W407" s="2"/>
      <c r="X407" s="2"/>
      <c r="Y407" s="2"/>
      <c r="Z407" s="2"/>
      <c r="AA407" s="2"/>
    </row>
    <row r="408" spans="1:27" x14ac:dyDescent="0.25">
      <c r="A408" s="2"/>
      <c r="B408" s="17"/>
      <c r="C408" s="17"/>
      <c r="D408" s="17"/>
      <c r="E408" s="17"/>
      <c r="F408" s="17"/>
      <c r="G408" s="17"/>
      <c r="H408" s="17"/>
      <c r="I408" s="17"/>
      <c r="J408" s="17"/>
      <c r="K408" s="17"/>
      <c r="L408" s="17"/>
      <c r="M408" s="17"/>
      <c r="N408" s="17"/>
      <c r="O408" s="17"/>
      <c r="P408" s="2"/>
      <c r="Q408" s="2"/>
      <c r="R408" s="2"/>
      <c r="S408" s="2"/>
      <c r="T408" s="2"/>
      <c r="U408" s="2"/>
      <c r="V408" s="2"/>
      <c r="W408" s="2"/>
      <c r="X408" s="2"/>
      <c r="Y408" s="2"/>
      <c r="Z408" s="2"/>
      <c r="AA408" s="2"/>
    </row>
    <row r="409" spans="1:27" x14ac:dyDescent="0.25">
      <c r="A409" s="2"/>
      <c r="B409" s="17"/>
      <c r="C409" s="17"/>
      <c r="D409" s="17"/>
      <c r="E409" s="17"/>
      <c r="F409" s="17"/>
      <c r="G409" s="17"/>
      <c r="H409" s="17"/>
      <c r="I409" s="17"/>
      <c r="J409" s="17"/>
      <c r="K409" s="17"/>
      <c r="L409" s="17"/>
      <c r="M409" s="17"/>
      <c r="N409" s="17"/>
      <c r="O409" s="17"/>
      <c r="P409" s="2"/>
      <c r="Q409" s="2"/>
      <c r="R409" s="2"/>
      <c r="S409" s="2"/>
      <c r="T409" s="2"/>
      <c r="U409" s="2"/>
      <c r="V409" s="2"/>
      <c r="W409" s="2"/>
      <c r="X409" s="2"/>
      <c r="Y409" s="2"/>
      <c r="Z409" s="2"/>
      <c r="AA409" s="2"/>
    </row>
    <row r="410" spans="1:27" x14ac:dyDescent="0.25">
      <c r="A410" s="2"/>
      <c r="B410" s="17"/>
      <c r="C410" s="17"/>
      <c r="D410" s="17"/>
      <c r="E410" s="17"/>
      <c r="F410" s="17"/>
      <c r="G410" s="17"/>
      <c r="H410" s="17"/>
      <c r="I410" s="17"/>
      <c r="J410" s="17"/>
      <c r="K410" s="17"/>
      <c r="L410" s="17"/>
      <c r="M410" s="17"/>
      <c r="N410" s="17"/>
      <c r="O410" s="17"/>
      <c r="P410" s="2"/>
      <c r="Q410" s="2"/>
      <c r="R410" s="2"/>
      <c r="S410" s="2"/>
      <c r="T410" s="2"/>
      <c r="U410" s="2"/>
      <c r="V410" s="2"/>
      <c r="W410" s="2"/>
      <c r="X410" s="2"/>
      <c r="Y410" s="2"/>
      <c r="Z410" s="2"/>
      <c r="AA410" s="2"/>
    </row>
    <row r="411" spans="1:27" x14ac:dyDescent="0.25">
      <c r="A411" s="2"/>
      <c r="B411" s="17"/>
      <c r="C411" s="17"/>
      <c r="D411" s="17"/>
      <c r="E411" s="17"/>
      <c r="F411" s="17"/>
      <c r="G411" s="17"/>
      <c r="H411" s="17"/>
      <c r="I411" s="17"/>
      <c r="J411" s="17"/>
      <c r="K411" s="17"/>
      <c r="L411" s="17"/>
      <c r="M411" s="17"/>
      <c r="N411" s="17"/>
      <c r="O411" s="17"/>
      <c r="P411" s="2"/>
      <c r="Q411" s="2"/>
      <c r="R411" s="2"/>
      <c r="S411" s="2"/>
      <c r="T411" s="2"/>
      <c r="U411" s="2"/>
      <c r="V411" s="2"/>
      <c r="W411" s="2"/>
      <c r="X411" s="2"/>
      <c r="Y411" s="2"/>
      <c r="Z411" s="2"/>
      <c r="AA411" s="2"/>
    </row>
    <row r="412" spans="1:27" x14ac:dyDescent="0.25">
      <c r="A412" s="2"/>
      <c r="B412" s="17"/>
      <c r="C412" s="17"/>
      <c r="D412" s="17"/>
      <c r="E412" s="17"/>
      <c r="F412" s="17"/>
      <c r="G412" s="17"/>
      <c r="H412" s="17"/>
      <c r="I412" s="17"/>
      <c r="J412" s="17"/>
      <c r="K412" s="17"/>
      <c r="L412" s="17"/>
      <c r="M412" s="17"/>
      <c r="N412" s="17"/>
      <c r="O412" s="17"/>
      <c r="P412" s="2"/>
      <c r="Q412" s="2"/>
      <c r="R412" s="2"/>
      <c r="S412" s="2"/>
      <c r="T412" s="2"/>
      <c r="U412" s="2"/>
      <c r="V412" s="2"/>
      <c r="W412" s="2"/>
      <c r="X412" s="2"/>
      <c r="Y412" s="2"/>
      <c r="Z412" s="2"/>
      <c r="AA412" s="2"/>
    </row>
    <row r="413" spans="1:27" x14ac:dyDescent="0.25">
      <c r="A413" s="2"/>
      <c r="B413" s="17"/>
      <c r="C413" s="17"/>
      <c r="D413" s="17"/>
      <c r="E413" s="17"/>
      <c r="F413" s="17"/>
      <c r="G413" s="17"/>
      <c r="H413" s="17"/>
      <c r="I413" s="17"/>
      <c r="J413" s="17"/>
      <c r="K413" s="17"/>
      <c r="L413" s="17"/>
      <c r="M413" s="17"/>
      <c r="N413" s="17"/>
      <c r="O413" s="17"/>
      <c r="P413" s="2"/>
      <c r="Q413" s="2"/>
      <c r="R413" s="2"/>
      <c r="S413" s="2"/>
      <c r="T413" s="2"/>
      <c r="U413" s="2"/>
      <c r="V413" s="2"/>
      <c r="W413" s="2"/>
      <c r="X413" s="2"/>
      <c r="Y413" s="2"/>
      <c r="Z413" s="2"/>
      <c r="AA413" s="2"/>
    </row>
    <row r="414" spans="1:27" x14ac:dyDescent="0.25">
      <c r="A414" s="2"/>
      <c r="B414" s="17"/>
      <c r="C414" s="17"/>
      <c r="D414" s="17"/>
      <c r="E414" s="17"/>
      <c r="F414" s="17"/>
      <c r="G414" s="17"/>
      <c r="H414" s="17"/>
      <c r="I414" s="17"/>
      <c r="J414" s="17"/>
      <c r="K414" s="17"/>
      <c r="L414" s="17"/>
      <c r="M414" s="17"/>
      <c r="N414" s="17"/>
      <c r="O414" s="17"/>
      <c r="P414" s="2"/>
      <c r="Q414" s="2"/>
      <c r="R414" s="2"/>
      <c r="S414" s="2"/>
      <c r="T414" s="2"/>
      <c r="U414" s="2"/>
      <c r="V414" s="2"/>
      <c r="W414" s="2"/>
      <c r="X414" s="2"/>
      <c r="Y414" s="2"/>
      <c r="Z414" s="2"/>
      <c r="AA414" s="2"/>
    </row>
    <row r="415" spans="1:27" x14ac:dyDescent="0.25">
      <c r="A415" s="2"/>
      <c r="B415" s="17"/>
      <c r="C415" s="17"/>
      <c r="D415" s="17"/>
      <c r="E415" s="17"/>
      <c r="F415" s="17"/>
      <c r="G415" s="17"/>
      <c r="H415" s="17"/>
      <c r="I415" s="17"/>
      <c r="J415" s="17"/>
      <c r="K415" s="17"/>
      <c r="L415" s="17"/>
      <c r="M415" s="17"/>
      <c r="N415" s="17"/>
      <c r="O415" s="17"/>
      <c r="P415" s="2"/>
      <c r="Q415" s="2"/>
      <c r="R415" s="2"/>
      <c r="S415" s="2"/>
      <c r="T415" s="2"/>
      <c r="U415" s="2"/>
      <c r="V415" s="2"/>
      <c r="W415" s="2"/>
      <c r="X415" s="2"/>
      <c r="Y415" s="2"/>
      <c r="Z415" s="2"/>
      <c r="AA415" s="2"/>
    </row>
    <row r="416" spans="1:27" x14ac:dyDescent="0.25">
      <c r="A416" s="2"/>
      <c r="B416" s="17"/>
      <c r="C416" s="17"/>
      <c r="D416" s="17"/>
      <c r="E416" s="17"/>
      <c r="F416" s="17"/>
      <c r="G416" s="17"/>
      <c r="H416" s="17"/>
      <c r="I416" s="17"/>
      <c r="J416" s="17"/>
      <c r="K416" s="17"/>
      <c r="L416" s="17"/>
      <c r="M416" s="17"/>
      <c r="N416" s="17"/>
      <c r="O416" s="17"/>
      <c r="P416" s="2"/>
      <c r="Q416" s="2"/>
      <c r="R416" s="2"/>
      <c r="S416" s="2"/>
      <c r="T416" s="2"/>
      <c r="U416" s="2"/>
      <c r="V416" s="2"/>
      <c r="W416" s="2"/>
      <c r="X416" s="2"/>
      <c r="Y416" s="2"/>
      <c r="Z416" s="2"/>
      <c r="AA416" s="2"/>
    </row>
    <row r="417" spans="1:27" x14ac:dyDescent="0.25">
      <c r="A417" s="2"/>
      <c r="B417" s="17"/>
      <c r="C417" s="17"/>
      <c r="D417" s="17"/>
      <c r="E417" s="17"/>
      <c r="F417" s="17"/>
      <c r="G417" s="17"/>
      <c r="H417" s="17"/>
      <c r="I417" s="17"/>
      <c r="J417" s="17"/>
      <c r="K417" s="17"/>
      <c r="L417" s="17"/>
      <c r="M417" s="17"/>
      <c r="N417" s="17"/>
      <c r="O417" s="17"/>
      <c r="P417" s="2"/>
      <c r="Q417" s="2"/>
      <c r="R417" s="2"/>
      <c r="S417" s="2"/>
      <c r="T417" s="2"/>
      <c r="U417" s="2"/>
      <c r="V417" s="2"/>
      <c r="W417" s="2"/>
      <c r="X417" s="2"/>
      <c r="Y417" s="2"/>
      <c r="Z417" s="2"/>
      <c r="AA417" s="2"/>
    </row>
    <row r="418" spans="1:27" x14ac:dyDescent="0.25">
      <c r="A418" s="2"/>
      <c r="B418" s="17"/>
      <c r="C418" s="17"/>
      <c r="D418" s="17"/>
      <c r="E418" s="17"/>
      <c r="F418" s="17"/>
      <c r="G418" s="17"/>
      <c r="H418" s="17"/>
      <c r="I418" s="17"/>
      <c r="J418" s="17"/>
      <c r="K418" s="17"/>
      <c r="L418" s="17"/>
      <c r="M418" s="17"/>
      <c r="N418" s="17"/>
      <c r="O418" s="17"/>
      <c r="P418" s="2"/>
      <c r="Q418" s="2"/>
      <c r="R418" s="2"/>
      <c r="S418" s="2"/>
      <c r="T418" s="2"/>
      <c r="U418" s="2"/>
      <c r="V418" s="2"/>
      <c r="W418" s="2"/>
      <c r="X418" s="2"/>
      <c r="Y418" s="2"/>
      <c r="Z418" s="2"/>
      <c r="AA418" s="2"/>
    </row>
    <row r="419" spans="1:27" x14ac:dyDescent="0.25">
      <c r="A419" s="2"/>
      <c r="B419" s="17"/>
      <c r="C419" s="17"/>
      <c r="D419" s="17"/>
      <c r="E419" s="17"/>
      <c r="F419" s="17"/>
      <c r="G419" s="17"/>
      <c r="H419" s="17"/>
      <c r="I419" s="17"/>
      <c r="J419" s="17"/>
      <c r="K419" s="17"/>
      <c r="L419" s="17"/>
      <c r="M419" s="17"/>
      <c r="N419" s="17"/>
      <c r="O419" s="17"/>
      <c r="P419" s="2"/>
      <c r="Q419" s="2"/>
      <c r="R419" s="2"/>
      <c r="S419" s="2"/>
      <c r="T419" s="2"/>
      <c r="U419" s="2"/>
      <c r="V419" s="2"/>
      <c r="W419" s="2"/>
      <c r="X419" s="2"/>
      <c r="Y419" s="2"/>
      <c r="Z419" s="2"/>
      <c r="AA419" s="2"/>
    </row>
    <row r="420" spans="1:27" x14ac:dyDescent="0.25">
      <c r="A420" s="2"/>
      <c r="B420" s="17"/>
      <c r="C420" s="17"/>
      <c r="D420" s="17"/>
      <c r="E420" s="17"/>
      <c r="F420" s="17"/>
      <c r="G420" s="17"/>
      <c r="H420" s="17"/>
      <c r="I420" s="17"/>
      <c r="J420" s="17"/>
      <c r="K420" s="17"/>
      <c r="L420" s="17"/>
      <c r="M420" s="17"/>
      <c r="N420" s="17"/>
      <c r="O420" s="17"/>
      <c r="P420" s="2"/>
      <c r="Q420" s="2"/>
      <c r="R420" s="2"/>
      <c r="S420" s="2"/>
      <c r="T420" s="2"/>
      <c r="U420" s="2"/>
      <c r="V420" s="2"/>
      <c r="W420" s="2"/>
      <c r="X420" s="2"/>
      <c r="Y420" s="2"/>
      <c r="Z420" s="2"/>
      <c r="AA420" s="2"/>
    </row>
    <row r="421" spans="1:27" x14ac:dyDescent="0.25">
      <c r="A421" s="2"/>
      <c r="B421" s="17"/>
      <c r="C421" s="17"/>
      <c r="D421" s="17"/>
      <c r="E421" s="17"/>
      <c r="F421" s="17"/>
      <c r="G421" s="17"/>
      <c r="H421" s="17"/>
      <c r="I421" s="17"/>
      <c r="J421" s="17"/>
      <c r="K421" s="17"/>
      <c r="L421" s="17"/>
      <c r="M421" s="17"/>
      <c r="N421" s="17"/>
      <c r="O421" s="17"/>
      <c r="P421" s="2"/>
      <c r="Q421" s="2"/>
      <c r="R421" s="2"/>
      <c r="S421" s="2"/>
      <c r="T421" s="2"/>
      <c r="U421" s="2"/>
      <c r="V421" s="2"/>
      <c r="W421" s="2"/>
      <c r="X421" s="2"/>
      <c r="Y421" s="2"/>
      <c r="Z421" s="2"/>
      <c r="AA421" s="2"/>
    </row>
    <row r="422" spans="1:27" x14ac:dyDescent="0.25">
      <c r="A422" s="2"/>
      <c r="B422" s="17"/>
      <c r="C422" s="17"/>
      <c r="D422" s="17"/>
      <c r="E422" s="17"/>
      <c r="F422" s="17"/>
      <c r="G422" s="17"/>
      <c r="H422" s="17"/>
      <c r="I422" s="17"/>
      <c r="J422" s="17"/>
      <c r="K422" s="17"/>
      <c r="L422" s="17"/>
      <c r="M422" s="17"/>
      <c r="N422" s="17"/>
      <c r="O422" s="17"/>
      <c r="P422" s="2"/>
      <c r="Q422" s="2"/>
      <c r="R422" s="2"/>
      <c r="S422" s="2"/>
      <c r="T422" s="2"/>
      <c r="U422" s="2"/>
      <c r="V422" s="2"/>
      <c r="W422" s="2"/>
      <c r="X422" s="2"/>
      <c r="Y422" s="2"/>
      <c r="Z422" s="2"/>
      <c r="AA422" s="2"/>
    </row>
    <row r="423" spans="1:27" x14ac:dyDescent="0.25">
      <c r="A423" s="2"/>
      <c r="B423" s="17"/>
      <c r="C423" s="17"/>
      <c r="D423" s="17"/>
      <c r="E423" s="17"/>
      <c r="F423" s="17"/>
      <c r="G423" s="17"/>
      <c r="H423" s="17"/>
      <c r="I423" s="17"/>
      <c r="J423" s="17"/>
      <c r="K423" s="17"/>
      <c r="L423" s="17"/>
      <c r="M423" s="17"/>
      <c r="N423" s="17"/>
      <c r="O423" s="17"/>
      <c r="P423" s="2"/>
      <c r="Q423" s="2"/>
      <c r="R423" s="2"/>
      <c r="S423" s="2"/>
      <c r="T423" s="2"/>
      <c r="U423" s="2"/>
      <c r="V423" s="2"/>
      <c r="W423" s="2"/>
      <c r="X423" s="2"/>
      <c r="Y423" s="2"/>
      <c r="Z423" s="2"/>
      <c r="AA423" s="2"/>
    </row>
    <row r="424" spans="1:27" x14ac:dyDescent="0.25">
      <c r="A424" s="2"/>
      <c r="B424" s="17"/>
      <c r="C424" s="17"/>
      <c r="D424" s="17"/>
      <c r="E424" s="17"/>
      <c r="F424" s="17"/>
      <c r="G424" s="17"/>
      <c r="H424" s="17"/>
      <c r="I424" s="17"/>
      <c r="J424" s="17"/>
      <c r="K424" s="17"/>
      <c r="L424" s="17"/>
      <c r="M424" s="17"/>
      <c r="N424" s="17"/>
      <c r="O424" s="17"/>
      <c r="P424" s="2"/>
      <c r="Q424" s="2"/>
      <c r="R424" s="2"/>
      <c r="S424" s="2"/>
      <c r="T424" s="2"/>
      <c r="U424" s="2"/>
      <c r="V424" s="2"/>
      <c r="W424" s="2"/>
      <c r="X424" s="2"/>
      <c r="Y424" s="2"/>
      <c r="Z424" s="2"/>
      <c r="AA424" s="2"/>
    </row>
    <row r="425" spans="1:27" x14ac:dyDescent="0.25">
      <c r="A425" s="2"/>
      <c r="B425" s="17"/>
      <c r="C425" s="17"/>
      <c r="D425" s="17"/>
      <c r="E425" s="17"/>
      <c r="F425" s="17"/>
      <c r="G425" s="17"/>
      <c r="H425" s="17"/>
      <c r="I425" s="17"/>
      <c r="J425" s="17"/>
      <c r="K425" s="17"/>
      <c r="L425" s="17"/>
      <c r="M425" s="17"/>
      <c r="N425" s="17"/>
      <c r="O425" s="17"/>
      <c r="P425" s="2"/>
      <c r="Q425" s="2"/>
      <c r="R425" s="2"/>
      <c r="S425" s="2"/>
      <c r="T425" s="2"/>
      <c r="U425" s="2"/>
      <c r="V425" s="2"/>
      <c r="W425" s="2"/>
      <c r="X425" s="2"/>
      <c r="Y425" s="2"/>
      <c r="Z425" s="2"/>
      <c r="AA425" s="2"/>
    </row>
    <row r="426" spans="1:27" x14ac:dyDescent="0.25">
      <c r="A426" s="2"/>
      <c r="B426" s="17"/>
      <c r="C426" s="17"/>
      <c r="D426" s="17"/>
      <c r="E426" s="17"/>
      <c r="F426" s="17"/>
      <c r="G426" s="17"/>
      <c r="H426" s="17"/>
      <c r="I426" s="17"/>
      <c r="J426" s="17"/>
      <c r="K426" s="17"/>
      <c r="L426" s="17"/>
      <c r="M426" s="17"/>
      <c r="N426" s="17"/>
      <c r="O426" s="17"/>
      <c r="P426" s="2"/>
      <c r="Q426" s="2"/>
      <c r="R426" s="2"/>
      <c r="S426" s="2"/>
      <c r="T426" s="2"/>
      <c r="U426" s="2"/>
      <c r="V426" s="2"/>
      <c r="W426" s="2"/>
      <c r="X426" s="2"/>
      <c r="Y426" s="2"/>
      <c r="Z426" s="2"/>
      <c r="AA426" s="2"/>
    </row>
    <row r="427" spans="1:27" x14ac:dyDescent="0.25">
      <c r="A427" s="2"/>
      <c r="B427" s="17"/>
      <c r="C427" s="17"/>
      <c r="D427" s="17"/>
      <c r="E427" s="17"/>
      <c r="F427" s="17"/>
      <c r="G427" s="17"/>
      <c r="H427" s="17"/>
      <c r="I427" s="17"/>
      <c r="J427" s="17"/>
      <c r="K427" s="17"/>
      <c r="L427" s="17"/>
      <c r="M427" s="17"/>
      <c r="N427" s="17"/>
      <c r="O427" s="17"/>
      <c r="P427" s="2"/>
      <c r="Q427" s="2"/>
      <c r="R427" s="2"/>
      <c r="S427" s="2"/>
      <c r="T427" s="2"/>
      <c r="U427" s="2"/>
      <c r="V427" s="2"/>
      <c r="W427" s="2"/>
      <c r="X427" s="2"/>
      <c r="Y427" s="2"/>
      <c r="Z427" s="2"/>
      <c r="AA427" s="2"/>
    </row>
    <row r="428" spans="1:27" x14ac:dyDescent="0.25">
      <c r="A428" s="2"/>
      <c r="B428" s="17"/>
      <c r="C428" s="17"/>
      <c r="D428" s="17"/>
      <c r="E428" s="17"/>
      <c r="F428" s="17"/>
      <c r="G428" s="17"/>
      <c r="H428" s="17"/>
      <c r="I428" s="17"/>
      <c r="J428" s="17"/>
      <c r="K428" s="17"/>
      <c r="L428" s="17"/>
      <c r="M428" s="17"/>
      <c r="N428" s="17"/>
      <c r="O428" s="17"/>
      <c r="P428" s="2"/>
      <c r="Q428" s="2"/>
      <c r="R428" s="2"/>
      <c r="S428" s="2"/>
      <c r="T428" s="2"/>
      <c r="U428" s="2"/>
      <c r="V428" s="2"/>
      <c r="W428" s="2"/>
      <c r="X428" s="2"/>
      <c r="Y428" s="2"/>
      <c r="Z428" s="2"/>
      <c r="AA428" s="2"/>
    </row>
    <row r="429" spans="1:27" x14ac:dyDescent="0.25">
      <c r="A429" s="2"/>
      <c r="B429" s="17"/>
      <c r="C429" s="17"/>
      <c r="D429" s="17"/>
      <c r="E429" s="17"/>
      <c r="F429" s="17"/>
      <c r="G429" s="17"/>
      <c r="H429" s="17"/>
      <c r="I429" s="17"/>
      <c r="J429" s="17"/>
      <c r="K429" s="17"/>
      <c r="L429" s="17"/>
      <c r="M429" s="17"/>
      <c r="N429" s="17"/>
      <c r="O429" s="17"/>
      <c r="P429" s="2"/>
      <c r="Q429" s="2"/>
      <c r="R429" s="2"/>
      <c r="S429" s="2"/>
      <c r="T429" s="2"/>
      <c r="U429" s="2"/>
      <c r="V429" s="2"/>
      <c r="W429" s="2"/>
      <c r="X429" s="2"/>
      <c r="Y429" s="2"/>
      <c r="Z429" s="2"/>
      <c r="AA429" s="2"/>
    </row>
    <row r="430" spans="1:27" x14ac:dyDescent="0.25">
      <c r="A430" s="2"/>
      <c r="B430" s="17"/>
      <c r="C430" s="17"/>
      <c r="D430" s="17"/>
      <c r="E430" s="17"/>
      <c r="F430" s="17"/>
      <c r="G430" s="17"/>
      <c r="H430" s="17"/>
      <c r="I430" s="17"/>
      <c r="J430" s="17"/>
      <c r="K430" s="17"/>
      <c r="L430" s="17"/>
      <c r="M430" s="17"/>
      <c r="N430" s="17"/>
      <c r="O430" s="17"/>
      <c r="P430" s="2"/>
      <c r="Q430" s="2"/>
      <c r="R430" s="2"/>
      <c r="S430" s="2"/>
      <c r="T430" s="2"/>
      <c r="U430" s="2"/>
      <c r="V430" s="2"/>
      <c r="W430" s="2"/>
      <c r="X430" s="2"/>
      <c r="Y430" s="2"/>
      <c r="Z430" s="2"/>
      <c r="AA430" s="2"/>
    </row>
    <row r="431" spans="1:27" x14ac:dyDescent="0.25">
      <c r="A431" s="2"/>
      <c r="B431" s="17"/>
      <c r="C431" s="17"/>
      <c r="D431" s="17"/>
      <c r="E431" s="17"/>
      <c r="F431" s="17"/>
      <c r="G431" s="17"/>
      <c r="H431" s="17"/>
      <c r="I431" s="17"/>
      <c r="J431" s="17"/>
      <c r="K431" s="17"/>
      <c r="L431" s="17"/>
      <c r="M431" s="17"/>
      <c r="N431" s="17"/>
      <c r="O431" s="17"/>
      <c r="P431" s="2"/>
      <c r="Q431" s="2"/>
      <c r="R431" s="2"/>
      <c r="S431" s="2"/>
      <c r="T431" s="2"/>
      <c r="U431" s="2"/>
      <c r="V431" s="2"/>
      <c r="W431" s="2"/>
      <c r="X431" s="2"/>
      <c r="Y431" s="2"/>
      <c r="Z431" s="2"/>
      <c r="AA431" s="2"/>
    </row>
    <row r="432" spans="1:27" x14ac:dyDescent="0.25">
      <c r="A432" s="2"/>
      <c r="B432" s="17"/>
      <c r="C432" s="17"/>
      <c r="D432" s="17"/>
      <c r="E432" s="17"/>
      <c r="F432" s="17"/>
      <c r="G432" s="17"/>
      <c r="H432" s="17"/>
      <c r="I432" s="17"/>
      <c r="J432" s="17"/>
      <c r="K432" s="17"/>
      <c r="L432" s="17"/>
      <c r="M432" s="17"/>
      <c r="N432" s="17"/>
      <c r="O432" s="17"/>
      <c r="P432" s="2"/>
      <c r="Q432" s="2"/>
      <c r="R432" s="2"/>
      <c r="S432" s="2"/>
      <c r="T432" s="2"/>
      <c r="U432" s="2"/>
      <c r="V432" s="2"/>
      <c r="W432" s="2"/>
      <c r="X432" s="2"/>
      <c r="Y432" s="2"/>
      <c r="Z432" s="2"/>
      <c r="AA432" s="2"/>
    </row>
    <row r="433" spans="1:27" x14ac:dyDescent="0.25">
      <c r="A433" s="2"/>
      <c r="B433" s="17"/>
      <c r="C433" s="17"/>
      <c r="D433" s="17"/>
      <c r="E433" s="17"/>
      <c r="F433" s="17"/>
      <c r="G433" s="17"/>
      <c r="H433" s="17"/>
      <c r="I433" s="17"/>
      <c r="J433" s="17"/>
      <c r="K433" s="17"/>
      <c r="L433" s="17"/>
      <c r="M433" s="17"/>
      <c r="N433" s="17"/>
      <c r="O433" s="17"/>
      <c r="P433" s="2"/>
      <c r="Q433" s="2"/>
      <c r="R433" s="2"/>
      <c r="S433" s="2"/>
      <c r="T433" s="2"/>
      <c r="U433" s="2"/>
      <c r="V433" s="2"/>
      <c r="W433" s="2"/>
      <c r="X433" s="2"/>
      <c r="Y433" s="2"/>
      <c r="Z433" s="2"/>
      <c r="AA433" s="2"/>
    </row>
    <row r="434" spans="1:27" x14ac:dyDescent="0.25">
      <c r="A434" s="2"/>
      <c r="B434" s="17"/>
      <c r="C434" s="17"/>
      <c r="D434" s="17"/>
      <c r="E434" s="17"/>
      <c r="F434" s="17"/>
      <c r="G434" s="17"/>
      <c r="H434" s="17"/>
      <c r="I434" s="17"/>
      <c r="J434" s="17"/>
      <c r="K434" s="17"/>
      <c r="L434" s="17"/>
      <c r="M434" s="17"/>
      <c r="N434" s="17"/>
      <c r="O434" s="17"/>
      <c r="P434" s="2"/>
      <c r="Q434" s="2"/>
      <c r="R434" s="2"/>
      <c r="S434" s="2"/>
      <c r="T434" s="2"/>
      <c r="U434" s="2"/>
      <c r="V434" s="2"/>
      <c r="W434" s="2"/>
      <c r="X434" s="2"/>
      <c r="Y434" s="2"/>
      <c r="Z434" s="2"/>
      <c r="AA434" s="2"/>
    </row>
    <row r="435" spans="1:27" x14ac:dyDescent="0.25">
      <c r="A435" s="2"/>
      <c r="B435" s="17"/>
      <c r="C435" s="17"/>
      <c r="D435" s="17"/>
      <c r="E435" s="17"/>
      <c r="F435" s="17"/>
      <c r="G435" s="17"/>
      <c r="H435" s="17"/>
      <c r="I435" s="17"/>
      <c r="J435" s="17"/>
      <c r="K435" s="17"/>
      <c r="L435" s="17"/>
      <c r="M435" s="17"/>
      <c r="N435" s="17"/>
      <c r="O435" s="17"/>
      <c r="P435" s="2"/>
      <c r="Q435" s="2"/>
      <c r="R435" s="2"/>
      <c r="S435" s="2"/>
      <c r="T435" s="2"/>
      <c r="U435" s="2"/>
      <c r="V435" s="2"/>
      <c r="W435" s="2"/>
      <c r="X435" s="2"/>
      <c r="Y435" s="2"/>
      <c r="Z435" s="2"/>
      <c r="AA435" s="2"/>
    </row>
    <row r="436" spans="1:27" x14ac:dyDescent="0.25">
      <c r="A436" s="2"/>
      <c r="B436" s="17"/>
      <c r="C436" s="17"/>
      <c r="D436" s="17"/>
      <c r="E436" s="17"/>
      <c r="F436" s="17"/>
      <c r="G436" s="17"/>
      <c r="H436" s="17"/>
      <c r="I436" s="17"/>
      <c r="J436" s="17"/>
      <c r="K436" s="17"/>
      <c r="L436" s="17"/>
      <c r="M436" s="17"/>
      <c r="N436" s="17"/>
      <c r="O436" s="17"/>
      <c r="P436" s="2"/>
      <c r="Q436" s="2"/>
      <c r="R436" s="2"/>
      <c r="S436" s="2"/>
      <c r="T436" s="2"/>
      <c r="U436" s="2"/>
      <c r="V436" s="2"/>
      <c r="W436" s="2"/>
      <c r="X436" s="2"/>
      <c r="Y436" s="2"/>
      <c r="Z436" s="2"/>
      <c r="AA436" s="2"/>
    </row>
    <row r="437" spans="1:27" x14ac:dyDescent="0.25">
      <c r="A437" s="2"/>
      <c r="B437" s="17"/>
      <c r="C437" s="17"/>
      <c r="D437" s="17"/>
      <c r="E437" s="17"/>
      <c r="F437" s="17"/>
      <c r="G437" s="17"/>
      <c r="H437" s="17"/>
      <c r="I437" s="17"/>
      <c r="J437" s="17"/>
      <c r="K437" s="17"/>
      <c r="L437" s="17"/>
      <c r="M437" s="17"/>
      <c r="N437" s="17"/>
      <c r="O437" s="17"/>
      <c r="P437" s="2"/>
      <c r="Q437" s="2"/>
      <c r="R437" s="2"/>
      <c r="S437" s="2"/>
      <c r="T437" s="2"/>
      <c r="U437" s="2"/>
      <c r="V437" s="2"/>
      <c r="W437" s="2"/>
      <c r="X437" s="2"/>
      <c r="Y437" s="2"/>
      <c r="Z437" s="2"/>
      <c r="AA437" s="2"/>
    </row>
    <row r="438" spans="1:27" x14ac:dyDescent="0.25">
      <c r="A438" s="2"/>
      <c r="B438" s="17"/>
      <c r="C438" s="17"/>
      <c r="D438" s="17"/>
      <c r="E438" s="17"/>
      <c r="F438" s="17"/>
      <c r="G438" s="17"/>
      <c r="H438" s="17"/>
      <c r="I438" s="17"/>
      <c r="J438" s="17"/>
      <c r="K438" s="17"/>
      <c r="L438" s="17"/>
      <c r="M438" s="17"/>
      <c r="N438" s="17"/>
      <c r="O438" s="17"/>
      <c r="P438" s="2"/>
      <c r="Q438" s="2"/>
      <c r="R438" s="2"/>
      <c r="S438" s="2"/>
      <c r="T438" s="2"/>
      <c r="U438" s="2"/>
      <c r="V438" s="2"/>
      <c r="W438" s="2"/>
      <c r="X438" s="2"/>
      <c r="Y438" s="2"/>
      <c r="Z438" s="2"/>
      <c r="AA438" s="2"/>
    </row>
    <row r="439" spans="1:27" x14ac:dyDescent="0.25">
      <c r="A439" s="2"/>
      <c r="B439" s="17"/>
      <c r="C439" s="17"/>
      <c r="D439" s="17"/>
      <c r="E439" s="17"/>
      <c r="F439" s="17"/>
      <c r="G439" s="17"/>
      <c r="H439" s="17"/>
      <c r="I439" s="17"/>
      <c r="J439" s="17"/>
      <c r="K439" s="17"/>
      <c r="L439" s="17"/>
      <c r="M439" s="17"/>
      <c r="N439" s="17"/>
      <c r="O439" s="17"/>
      <c r="P439" s="2"/>
      <c r="Q439" s="2"/>
      <c r="R439" s="2"/>
      <c r="S439" s="2"/>
      <c r="T439" s="2"/>
      <c r="U439" s="2"/>
      <c r="V439" s="2"/>
      <c r="W439" s="2"/>
      <c r="X439" s="2"/>
      <c r="Y439" s="2"/>
      <c r="Z439" s="2"/>
      <c r="AA439" s="2"/>
    </row>
    <row r="440" spans="1:27" x14ac:dyDescent="0.25">
      <c r="A440" s="2"/>
      <c r="B440" s="17"/>
      <c r="C440" s="17"/>
      <c r="D440" s="17"/>
      <c r="E440" s="17"/>
      <c r="F440" s="17"/>
      <c r="G440" s="17"/>
      <c r="H440" s="17"/>
      <c r="I440" s="17"/>
      <c r="J440" s="17"/>
      <c r="K440" s="17"/>
      <c r="L440" s="17"/>
      <c r="M440" s="17"/>
      <c r="N440" s="17"/>
      <c r="O440" s="17"/>
      <c r="P440" s="2"/>
      <c r="Q440" s="2"/>
      <c r="R440" s="2"/>
      <c r="S440" s="2"/>
      <c r="T440" s="2"/>
      <c r="U440" s="2"/>
      <c r="V440" s="2"/>
      <c r="W440" s="2"/>
      <c r="X440" s="2"/>
      <c r="Y440" s="2"/>
      <c r="Z440" s="2"/>
      <c r="AA440" s="2"/>
    </row>
    <row r="441" spans="1:27" x14ac:dyDescent="0.25">
      <c r="A441" s="2"/>
      <c r="B441" s="17"/>
      <c r="C441" s="17"/>
      <c r="D441" s="17"/>
      <c r="E441" s="17"/>
      <c r="F441" s="17"/>
      <c r="G441" s="17"/>
      <c r="H441" s="17"/>
      <c r="I441" s="17"/>
      <c r="J441" s="17"/>
      <c r="K441" s="17"/>
      <c r="L441" s="17"/>
      <c r="M441" s="17"/>
      <c r="N441" s="17"/>
      <c r="O441" s="17"/>
      <c r="P441" s="2"/>
      <c r="Q441" s="2"/>
      <c r="R441" s="2"/>
      <c r="S441" s="2"/>
      <c r="T441" s="2"/>
      <c r="U441" s="2"/>
      <c r="V441" s="2"/>
      <c r="W441" s="2"/>
      <c r="X441" s="2"/>
      <c r="Y441" s="2"/>
      <c r="Z441" s="2"/>
      <c r="AA441" s="2"/>
    </row>
    <row r="442" spans="1:27" x14ac:dyDescent="0.25">
      <c r="A442" s="2"/>
      <c r="B442" s="17"/>
      <c r="C442" s="17"/>
      <c r="D442" s="17"/>
      <c r="E442" s="17"/>
      <c r="F442" s="17"/>
      <c r="G442" s="17"/>
      <c r="H442" s="17"/>
      <c r="I442" s="17"/>
      <c r="J442" s="17"/>
      <c r="K442" s="17"/>
      <c r="L442" s="17"/>
      <c r="M442" s="17"/>
      <c r="N442" s="17"/>
      <c r="O442" s="17"/>
      <c r="P442" s="2"/>
      <c r="Q442" s="2"/>
      <c r="R442" s="2"/>
      <c r="S442" s="2"/>
      <c r="T442" s="2"/>
      <c r="U442" s="2"/>
      <c r="V442" s="2"/>
      <c r="W442" s="2"/>
      <c r="X442" s="2"/>
      <c r="Y442" s="2"/>
      <c r="Z442" s="2"/>
      <c r="AA442" s="2"/>
    </row>
    <row r="443" spans="1:27" x14ac:dyDescent="0.25">
      <c r="A443" s="2"/>
      <c r="B443" s="17"/>
      <c r="C443" s="17"/>
      <c r="D443" s="17"/>
      <c r="E443" s="17"/>
      <c r="F443" s="17"/>
      <c r="G443" s="17"/>
      <c r="H443" s="17"/>
      <c r="I443" s="17"/>
      <c r="J443" s="17"/>
      <c r="K443" s="17"/>
      <c r="L443" s="17"/>
      <c r="M443" s="17"/>
      <c r="N443" s="17"/>
      <c r="O443" s="17"/>
      <c r="P443" s="2"/>
      <c r="Q443" s="2"/>
      <c r="R443" s="2"/>
      <c r="S443" s="2"/>
      <c r="T443" s="2"/>
      <c r="U443" s="2"/>
      <c r="V443" s="2"/>
      <c r="W443" s="2"/>
      <c r="X443" s="2"/>
      <c r="Y443" s="2"/>
      <c r="Z443" s="2"/>
      <c r="AA443" s="2"/>
    </row>
    <row r="444" spans="1:27" x14ac:dyDescent="0.25">
      <c r="A444" s="2"/>
      <c r="B444" s="17"/>
      <c r="C444" s="17"/>
      <c r="D444" s="17"/>
      <c r="E444" s="17"/>
      <c r="F444" s="17"/>
      <c r="G444" s="17"/>
      <c r="H444" s="17"/>
      <c r="I444" s="17"/>
      <c r="J444" s="17"/>
      <c r="K444" s="17"/>
      <c r="L444" s="17"/>
      <c r="M444" s="17"/>
      <c r="N444" s="17"/>
      <c r="O444" s="17"/>
      <c r="P444" s="2"/>
      <c r="Q444" s="2"/>
      <c r="R444" s="2"/>
      <c r="S444" s="2"/>
      <c r="T444" s="2"/>
      <c r="U444" s="2"/>
      <c r="V444" s="2"/>
      <c r="W444" s="2"/>
      <c r="X444" s="2"/>
      <c r="Y444" s="2"/>
      <c r="Z444" s="2"/>
      <c r="AA444" s="2"/>
    </row>
    <row r="445" spans="1:27" x14ac:dyDescent="0.25">
      <c r="A445" s="2"/>
      <c r="B445" s="17"/>
      <c r="C445" s="17"/>
      <c r="D445" s="17"/>
      <c r="E445" s="17"/>
      <c r="F445" s="17"/>
      <c r="G445" s="17"/>
      <c r="H445" s="17"/>
      <c r="I445" s="17"/>
      <c r="J445" s="17"/>
      <c r="K445" s="17"/>
      <c r="L445" s="17"/>
      <c r="M445" s="17"/>
      <c r="N445" s="17"/>
      <c r="O445" s="17"/>
      <c r="P445" s="2"/>
      <c r="Q445" s="2"/>
      <c r="R445" s="2"/>
      <c r="S445" s="2"/>
      <c r="T445" s="2"/>
      <c r="U445" s="2"/>
      <c r="V445" s="2"/>
      <c r="W445" s="2"/>
      <c r="X445" s="2"/>
      <c r="Y445" s="2"/>
      <c r="Z445" s="2"/>
      <c r="AA445" s="2"/>
    </row>
    <row r="446" spans="1:27" x14ac:dyDescent="0.25">
      <c r="A446" s="2"/>
      <c r="B446" s="17"/>
      <c r="C446" s="17"/>
      <c r="D446" s="17"/>
      <c r="E446" s="17"/>
      <c r="F446" s="17"/>
      <c r="G446" s="17"/>
      <c r="H446" s="17"/>
      <c r="I446" s="17"/>
      <c r="J446" s="17"/>
      <c r="K446" s="17"/>
      <c r="L446" s="17"/>
      <c r="M446" s="17"/>
      <c r="N446" s="17"/>
      <c r="O446" s="17"/>
      <c r="P446" s="2"/>
      <c r="Q446" s="2"/>
      <c r="R446" s="2"/>
      <c r="S446" s="2"/>
      <c r="T446" s="2"/>
      <c r="U446" s="2"/>
      <c r="V446" s="2"/>
      <c r="W446" s="2"/>
      <c r="X446" s="2"/>
      <c r="Y446" s="2"/>
      <c r="Z446" s="2"/>
      <c r="AA446" s="2"/>
    </row>
    <row r="447" spans="1:27" x14ac:dyDescent="0.25">
      <c r="A447" s="2"/>
      <c r="B447" s="17"/>
      <c r="C447" s="17"/>
      <c r="D447" s="17"/>
      <c r="E447" s="17"/>
      <c r="F447" s="17"/>
      <c r="G447" s="17"/>
      <c r="H447" s="17"/>
      <c r="I447" s="17"/>
      <c r="J447" s="17"/>
      <c r="K447" s="17"/>
      <c r="L447" s="17"/>
      <c r="M447" s="17"/>
      <c r="N447" s="17"/>
      <c r="O447" s="17"/>
      <c r="P447" s="2"/>
      <c r="Q447" s="2"/>
      <c r="R447" s="2"/>
      <c r="S447" s="2"/>
      <c r="T447" s="2"/>
      <c r="U447" s="2"/>
      <c r="V447" s="2"/>
      <c r="W447" s="2"/>
      <c r="X447" s="2"/>
      <c r="Y447" s="2"/>
      <c r="Z447" s="2"/>
      <c r="AA447" s="2"/>
    </row>
    <row r="448" spans="1:27" x14ac:dyDescent="0.25">
      <c r="A448" s="2"/>
      <c r="B448" s="17"/>
      <c r="C448" s="17"/>
      <c r="D448" s="17"/>
      <c r="E448" s="17"/>
      <c r="F448" s="17"/>
      <c r="G448" s="17"/>
      <c r="H448" s="17"/>
      <c r="I448" s="17"/>
      <c r="J448" s="17"/>
      <c r="K448" s="17"/>
      <c r="L448" s="17"/>
      <c r="M448" s="17"/>
      <c r="N448" s="17"/>
      <c r="O448" s="17"/>
      <c r="P448" s="2"/>
      <c r="Q448" s="2"/>
      <c r="R448" s="2"/>
      <c r="S448" s="2"/>
      <c r="T448" s="2"/>
      <c r="U448" s="2"/>
      <c r="V448" s="2"/>
      <c r="W448" s="2"/>
      <c r="X448" s="2"/>
      <c r="Y448" s="2"/>
      <c r="Z448" s="2"/>
      <c r="AA448" s="2"/>
    </row>
    <row r="449" spans="1:27" x14ac:dyDescent="0.25">
      <c r="A449" s="2"/>
      <c r="B449" s="17"/>
      <c r="C449" s="17"/>
      <c r="D449" s="17"/>
      <c r="E449" s="17"/>
      <c r="F449" s="17"/>
      <c r="G449" s="17"/>
      <c r="H449" s="17"/>
      <c r="I449" s="17"/>
      <c r="J449" s="17"/>
      <c r="K449" s="17"/>
      <c r="L449" s="17"/>
      <c r="M449" s="17"/>
      <c r="N449" s="17"/>
      <c r="O449" s="17"/>
      <c r="P449" s="2"/>
      <c r="Q449" s="2"/>
      <c r="R449" s="2"/>
      <c r="S449" s="2"/>
      <c r="T449" s="2"/>
      <c r="U449" s="2"/>
      <c r="V449" s="2"/>
      <c r="W449" s="2"/>
      <c r="X449" s="2"/>
      <c r="Y449" s="2"/>
      <c r="Z449" s="2"/>
      <c r="AA449" s="2"/>
    </row>
    <row r="450" spans="1:27" x14ac:dyDescent="0.25">
      <c r="A450" s="2"/>
      <c r="B450" s="17"/>
      <c r="C450" s="17"/>
      <c r="D450" s="17"/>
      <c r="E450" s="17"/>
      <c r="F450" s="17"/>
      <c r="G450" s="17"/>
      <c r="H450" s="17"/>
      <c r="I450" s="17"/>
      <c r="J450" s="17"/>
      <c r="K450" s="17"/>
      <c r="L450" s="17"/>
      <c r="M450" s="17"/>
      <c r="N450" s="17"/>
      <c r="O450" s="17"/>
      <c r="P450" s="2"/>
      <c r="Q450" s="2"/>
      <c r="R450" s="2"/>
      <c r="S450" s="2"/>
      <c r="T450" s="2"/>
      <c r="U450" s="2"/>
      <c r="V450" s="2"/>
      <c r="W450" s="2"/>
      <c r="X450" s="2"/>
      <c r="Y450" s="2"/>
      <c r="Z450" s="2"/>
      <c r="AA450" s="2"/>
    </row>
    <row r="451" spans="1:27" x14ac:dyDescent="0.25">
      <c r="A451" s="2"/>
      <c r="B451" s="17"/>
      <c r="C451" s="17"/>
      <c r="D451" s="17"/>
      <c r="E451" s="17"/>
      <c r="F451" s="17"/>
      <c r="G451" s="17"/>
      <c r="H451" s="17"/>
      <c r="I451" s="17"/>
      <c r="J451" s="17"/>
      <c r="K451" s="17"/>
      <c r="L451" s="17"/>
      <c r="M451" s="17"/>
      <c r="N451" s="17"/>
      <c r="O451" s="17"/>
      <c r="P451" s="2"/>
      <c r="Q451" s="2"/>
      <c r="R451" s="2"/>
      <c r="S451" s="2"/>
      <c r="T451" s="2"/>
      <c r="U451" s="2"/>
      <c r="V451" s="2"/>
      <c r="W451" s="2"/>
      <c r="X451" s="2"/>
      <c r="Y451" s="2"/>
      <c r="Z451" s="2"/>
      <c r="AA451" s="2"/>
    </row>
    <row r="452" spans="1:27" x14ac:dyDescent="0.25">
      <c r="A452" s="2"/>
      <c r="B452" s="17"/>
      <c r="C452" s="17"/>
      <c r="D452" s="17"/>
      <c r="E452" s="17"/>
      <c r="F452" s="17"/>
      <c r="G452" s="17"/>
      <c r="H452" s="17"/>
      <c r="I452" s="17"/>
      <c r="J452" s="17"/>
      <c r="K452" s="17"/>
      <c r="L452" s="17"/>
      <c r="M452" s="17"/>
      <c r="N452" s="17"/>
      <c r="O452" s="17"/>
      <c r="P452" s="2"/>
      <c r="Q452" s="2"/>
      <c r="R452" s="2"/>
      <c r="S452" s="2"/>
      <c r="T452" s="2"/>
      <c r="U452" s="2"/>
      <c r="V452" s="2"/>
      <c r="W452" s="2"/>
      <c r="X452" s="2"/>
      <c r="Y452" s="2"/>
      <c r="Z452" s="2"/>
      <c r="AA452" s="2"/>
    </row>
    <row r="453" spans="1:27" x14ac:dyDescent="0.25">
      <c r="A453" s="2"/>
      <c r="B453" s="17"/>
      <c r="C453" s="17"/>
      <c r="D453" s="17"/>
      <c r="E453" s="17"/>
      <c r="F453" s="17"/>
      <c r="G453" s="17"/>
      <c r="H453" s="17"/>
      <c r="I453" s="17"/>
      <c r="J453" s="17"/>
      <c r="K453" s="17"/>
      <c r="L453" s="17"/>
      <c r="M453" s="17"/>
      <c r="N453" s="17"/>
      <c r="O453" s="17"/>
      <c r="P453" s="2"/>
      <c r="Q453" s="2"/>
      <c r="R453" s="2"/>
      <c r="S453" s="2"/>
      <c r="T453" s="2"/>
      <c r="U453" s="2"/>
      <c r="V453" s="2"/>
      <c r="W453" s="2"/>
      <c r="X453" s="2"/>
      <c r="Y453" s="2"/>
      <c r="Z453" s="2"/>
      <c r="AA453" s="2"/>
    </row>
    <row r="454" spans="1:27" x14ac:dyDescent="0.25">
      <c r="A454" s="2"/>
      <c r="B454" s="17"/>
      <c r="C454" s="17"/>
      <c r="D454" s="17"/>
      <c r="E454" s="17"/>
      <c r="F454" s="17"/>
      <c r="G454" s="17"/>
      <c r="H454" s="17"/>
      <c r="I454" s="17"/>
      <c r="J454" s="17"/>
      <c r="K454" s="17"/>
      <c r="L454" s="17"/>
      <c r="M454" s="17"/>
      <c r="N454" s="17"/>
      <c r="O454" s="17"/>
      <c r="P454" s="2"/>
      <c r="Q454" s="2"/>
      <c r="R454" s="2"/>
      <c r="S454" s="2"/>
      <c r="T454" s="2"/>
      <c r="U454" s="2"/>
      <c r="V454" s="2"/>
      <c r="W454" s="2"/>
      <c r="X454" s="2"/>
      <c r="Y454" s="2"/>
      <c r="Z454" s="2"/>
      <c r="AA454" s="2"/>
    </row>
    <row r="455" spans="1:27" x14ac:dyDescent="0.25">
      <c r="A455" s="2"/>
      <c r="B455" s="17"/>
      <c r="C455" s="17"/>
      <c r="D455" s="17"/>
      <c r="E455" s="17"/>
      <c r="F455" s="17"/>
      <c r="G455" s="17"/>
      <c r="H455" s="17"/>
      <c r="I455" s="17"/>
      <c r="J455" s="17"/>
      <c r="K455" s="17"/>
      <c r="L455" s="17"/>
      <c r="M455" s="17"/>
      <c r="N455" s="17"/>
      <c r="O455" s="17"/>
      <c r="P455" s="2"/>
      <c r="Q455" s="2"/>
      <c r="R455" s="2"/>
      <c r="S455" s="2"/>
      <c r="T455" s="2"/>
      <c r="U455" s="2"/>
      <c r="V455" s="2"/>
      <c r="W455" s="2"/>
      <c r="X455" s="2"/>
      <c r="Y455" s="2"/>
      <c r="Z455" s="2"/>
      <c r="AA455" s="2"/>
    </row>
    <row r="456" spans="1:27" x14ac:dyDescent="0.25">
      <c r="A456" s="2"/>
      <c r="B456" s="17"/>
      <c r="C456" s="17"/>
      <c r="D456" s="17"/>
      <c r="E456" s="17"/>
      <c r="F456" s="17"/>
      <c r="G456" s="17"/>
      <c r="H456" s="17"/>
      <c r="I456" s="17"/>
      <c r="J456" s="17"/>
      <c r="K456" s="17"/>
      <c r="L456" s="17"/>
      <c r="M456" s="17"/>
      <c r="N456" s="17"/>
      <c r="O456" s="17"/>
      <c r="P456" s="2"/>
      <c r="Q456" s="2"/>
      <c r="R456" s="2"/>
      <c r="S456" s="2"/>
      <c r="T456" s="2"/>
      <c r="U456" s="2"/>
      <c r="V456" s="2"/>
      <c r="W456" s="2"/>
      <c r="X456" s="2"/>
      <c r="Y456" s="2"/>
      <c r="Z456" s="2"/>
      <c r="AA456" s="2"/>
    </row>
    <row r="457" spans="1:27" x14ac:dyDescent="0.25">
      <c r="A457" s="2"/>
      <c r="B457" s="17"/>
      <c r="C457" s="17"/>
      <c r="D457" s="17"/>
      <c r="E457" s="17"/>
      <c r="F457" s="17"/>
      <c r="G457" s="17"/>
      <c r="H457" s="17"/>
      <c r="I457" s="17"/>
      <c r="J457" s="17"/>
      <c r="K457" s="17"/>
      <c r="L457" s="17"/>
      <c r="M457" s="17"/>
      <c r="N457" s="17"/>
      <c r="O457" s="17"/>
      <c r="P457" s="2"/>
      <c r="Q457" s="2"/>
      <c r="R457" s="2"/>
      <c r="S457" s="2"/>
      <c r="T457" s="2"/>
      <c r="U457" s="2"/>
      <c r="V457" s="2"/>
      <c r="W457" s="2"/>
      <c r="X457" s="2"/>
      <c r="Y457" s="2"/>
      <c r="Z457" s="2"/>
      <c r="AA457" s="2"/>
    </row>
    <row r="458" spans="1:27" x14ac:dyDescent="0.25">
      <c r="A458" s="2"/>
      <c r="B458" s="17"/>
      <c r="C458" s="17"/>
      <c r="D458" s="17"/>
      <c r="E458" s="17"/>
      <c r="F458" s="17"/>
      <c r="G458" s="17"/>
      <c r="H458" s="17"/>
      <c r="I458" s="17"/>
      <c r="J458" s="17"/>
      <c r="K458" s="17"/>
      <c r="L458" s="17"/>
      <c r="M458" s="17"/>
      <c r="N458" s="17"/>
      <c r="O458" s="17"/>
      <c r="P458" s="2"/>
      <c r="Q458" s="2"/>
      <c r="R458" s="2"/>
      <c r="S458" s="2"/>
      <c r="T458" s="2"/>
      <c r="U458" s="2"/>
      <c r="V458" s="2"/>
      <c r="W458" s="2"/>
      <c r="X458" s="2"/>
      <c r="Y458" s="2"/>
      <c r="Z458" s="2"/>
      <c r="AA458" s="2"/>
    </row>
    <row r="459" spans="1:27" x14ac:dyDescent="0.25">
      <c r="A459" s="2"/>
      <c r="B459" s="17"/>
      <c r="C459" s="17"/>
      <c r="D459" s="17"/>
      <c r="E459" s="17"/>
      <c r="F459" s="17"/>
      <c r="G459" s="17"/>
      <c r="H459" s="17"/>
      <c r="I459" s="17"/>
      <c r="J459" s="17"/>
      <c r="K459" s="17"/>
      <c r="L459" s="17"/>
      <c r="M459" s="17"/>
      <c r="N459" s="17"/>
      <c r="O459" s="17"/>
      <c r="P459" s="2"/>
      <c r="Q459" s="2"/>
      <c r="R459" s="2"/>
      <c r="S459" s="2"/>
      <c r="T459" s="2"/>
      <c r="U459" s="2"/>
      <c r="V459" s="2"/>
      <c r="W459" s="2"/>
      <c r="X459" s="2"/>
      <c r="Y459" s="2"/>
      <c r="Z459" s="2"/>
      <c r="AA459" s="2"/>
    </row>
    <row r="460" spans="1:27" x14ac:dyDescent="0.25">
      <c r="A460" s="2"/>
      <c r="B460" s="17"/>
      <c r="C460" s="17"/>
      <c r="D460" s="17"/>
      <c r="E460" s="17"/>
      <c r="F460" s="17"/>
      <c r="G460" s="17"/>
      <c r="H460" s="17"/>
      <c r="I460" s="17"/>
      <c r="J460" s="17"/>
      <c r="K460" s="17"/>
      <c r="L460" s="17"/>
      <c r="M460" s="17"/>
      <c r="N460" s="17"/>
      <c r="O460" s="17"/>
      <c r="P460" s="2"/>
      <c r="Q460" s="2"/>
      <c r="R460" s="2"/>
      <c r="S460" s="2"/>
      <c r="T460" s="2"/>
      <c r="U460" s="2"/>
      <c r="V460" s="2"/>
      <c r="W460" s="2"/>
      <c r="X460" s="2"/>
      <c r="Y460" s="2"/>
      <c r="Z460" s="2"/>
      <c r="AA460" s="2"/>
    </row>
    <row r="461" spans="1:27" x14ac:dyDescent="0.25">
      <c r="A461" s="2"/>
      <c r="B461" s="17"/>
      <c r="C461" s="17"/>
      <c r="D461" s="17"/>
      <c r="E461" s="17"/>
      <c r="F461" s="17"/>
      <c r="G461" s="17"/>
      <c r="H461" s="17"/>
      <c r="I461" s="17"/>
      <c r="J461" s="17"/>
      <c r="K461" s="17"/>
      <c r="L461" s="17"/>
      <c r="M461" s="17"/>
      <c r="N461" s="17"/>
      <c r="O461" s="17"/>
      <c r="P461" s="2"/>
      <c r="Q461" s="2"/>
      <c r="R461" s="2"/>
      <c r="S461" s="2"/>
      <c r="T461" s="2"/>
      <c r="U461" s="2"/>
      <c r="V461" s="2"/>
      <c r="W461" s="2"/>
      <c r="X461" s="2"/>
      <c r="Y461" s="2"/>
      <c r="Z461" s="2"/>
      <c r="AA461" s="2"/>
    </row>
    <row r="462" spans="1:27" x14ac:dyDescent="0.25">
      <c r="A462" s="2"/>
      <c r="B462" s="17"/>
      <c r="C462" s="17"/>
      <c r="D462" s="17"/>
      <c r="E462" s="17"/>
      <c r="F462" s="17"/>
      <c r="G462" s="17"/>
      <c r="H462" s="17"/>
      <c r="I462" s="17"/>
      <c r="J462" s="17"/>
      <c r="K462" s="17"/>
      <c r="L462" s="17"/>
      <c r="M462" s="17"/>
      <c r="N462" s="17"/>
      <c r="O462" s="17"/>
      <c r="P462" s="2"/>
      <c r="Q462" s="2"/>
      <c r="R462" s="2"/>
      <c r="S462" s="2"/>
      <c r="T462" s="2"/>
      <c r="U462" s="2"/>
      <c r="V462" s="2"/>
      <c r="W462" s="2"/>
      <c r="X462" s="2"/>
      <c r="Y462" s="2"/>
      <c r="Z462" s="2"/>
      <c r="AA462" s="2"/>
    </row>
    <row r="463" spans="1:27" x14ac:dyDescent="0.25">
      <c r="A463" s="2"/>
      <c r="B463" s="17"/>
      <c r="C463" s="17"/>
      <c r="D463" s="17"/>
      <c r="E463" s="17"/>
      <c r="F463" s="17"/>
      <c r="G463" s="17"/>
      <c r="H463" s="17"/>
      <c r="I463" s="17"/>
      <c r="J463" s="17"/>
      <c r="K463" s="17"/>
      <c r="L463" s="17"/>
      <c r="M463" s="17"/>
      <c r="N463" s="17"/>
      <c r="O463" s="17"/>
      <c r="P463" s="2"/>
      <c r="Q463" s="2"/>
      <c r="R463" s="2"/>
      <c r="S463" s="2"/>
      <c r="T463" s="2"/>
      <c r="U463" s="2"/>
      <c r="V463" s="2"/>
      <c r="W463" s="2"/>
      <c r="X463" s="2"/>
      <c r="Y463" s="2"/>
      <c r="Z463" s="2"/>
      <c r="AA463" s="2"/>
    </row>
    <row r="464" spans="1:27" x14ac:dyDescent="0.25">
      <c r="A464" s="2"/>
      <c r="B464" s="17"/>
      <c r="C464" s="17"/>
      <c r="D464" s="17"/>
      <c r="E464" s="17"/>
      <c r="F464" s="17"/>
      <c r="G464" s="17"/>
      <c r="H464" s="17"/>
      <c r="I464" s="17"/>
      <c r="J464" s="17"/>
      <c r="K464" s="17"/>
      <c r="L464" s="17"/>
      <c r="M464" s="17"/>
      <c r="N464" s="17"/>
      <c r="O464" s="17"/>
      <c r="P464" s="2"/>
      <c r="Q464" s="2"/>
      <c r="R464" s="2"/>
      <c r="S464" s="2"/>
      <c r="T464" s="2"/>
      <c r="U464" s="2"/>
      <c r="V464" s="2"/>
      <c r="W464" s="2"/>
      <c r="X464" s="2"/>
      <c r="Y464" s="2"/>
      <c r="Z464" s="2"/>
      <c r="AA464" s="2"/>
    </row>
    <row r="465" spans="1:27" x14ac:dyDescent="0.25">
      <c r="A465" s="2"/>
      <c r="B465" s="17"/>
      <c r="C465" s="17"/>
      <c r="D465" s="17"/>
      <c r="E465" s="17"/>
      <c r="F465" s="17"/>
      <c r="G465" s="17"/>
      <c r="H465" s="17"/>
      <c r="I465" s="17"/>
      <c r="J465" s="17"/>
      <c r="K465" s="17"/>
      <c r="L465" s="17"/>
      <c r="M465" s="17"/>
      <c r="N465" s="17"/>
      <c r="O465" s="17"/>
      <c r="P465" s="2"/>
      <c r="Q465" s="2"/>
      <c r="R465" s="2"/>
      <c r="S465" s="2"/>
      <c r="T465" s="2"/>
      <c r="U465" s="2"/>
      <c r="V465" s="2"/>
      <c r="W465" s="2"/>
      <c r="X465" s="2"/>
      <c r="Y465" s="2"/>
      <c r="Z465" s="2"/>
      <c r="AA465" s="2"/>
    </row>
    <row r="466" spans="1:27" x14ac:dyDescent="0.25">
      <c r="A466" s="2"/>
      <c r="B466" s="17"/>
      <c r="C466" s="17"/>
      <c r="D466" s="17"/>
      <c r="E466" s="17"/>
      <c r="F466" s="17"/>
      <c r="G466" s="17"/>
      <c r="H466" s="17"/>
      <c r="I466" s="17"/>
      <c r="J466" s="17"/>
      <c r="K466" s="17"/>
      <c r="L466" s="17"/>
      <c r="M466" s="17"/>
      <c r="N466" s="17"/>
      <c r="O466" s="17"/>
      <c r="P466" s="2"/>
      <c r="Q466" s="2"/>
      <c r="R466" s="2"/>
      <c r="S466" s="2"/>
      <c r="T466" s="2"/>
      <c r="U466" s="2"/>
      <c r="V466" s="2"/>
      <c r="W466" s="2"/>
      <c r="X466" s="2"/>
      <c r="Y466" s="2"/>
      <c r="Z466" s="2"/>
      <c r="AA466" s="2"/>
    </row>
    <row r="467" spans="1:27" x14ac:dyDescent="0.25">
      <c r="A467" s="2"/>
      <c r="B467" s="17"/>
      <c r="C467" s="17"/>
      <c r="D467" s="17"/>
      <c r="E467" s="17"/>
      <c r="F467" s="17"/>
      <c r="G467" s="17"/>
      <c r="H467" s="17"/>
      <c r="I467" s="17"/>
      <c r="J467" s="17"/>
      <c r="K467" s="17"/>
      <c r="L467" s="17"/>
      <c r="M467" s="17"/>
      <c r="N467" s="17"/>
      <c r="O467" s="17"/>
      <c r="P467" s="2"/>
      <c r="Q467" s="2"/>
      <c r="R467" s="2"/>
      <c r="S467" s="2"/>
      <c r="T467" s="2"/>
      <c r="U467" s="2"/>
      <c r="V467" s="2"/>
      <c r="W467" s="2"/>
      <c r="X467" s="2"/>
      <c r="Y467" s="2"/>
      <c r="Z467" s="2"/>
      <c r="AA467" s="2"/>
    </row>
    <row r="468" spans="1:27" x14ac:dyDescent="0.25">
      <c r="A468" s="2"/>
      <c r="B468" s="17"/>
      <c r="C468" s="17"/>
      <c r="D468" s="17"/>
      <c r="E468" s="17"/>
      <c r="F468" s="17"/>
      <c r="G468" s="17"/>
      <c r="H468" s="17"/>
      <c r="I468" s="17"/>
      <c r="J468" s="17"/>
      <c r="K468" s="17"/>
      <c r="L468" s="17"/>
      <c r="M468" s="17"/>
      <c r="N468" s="17"/>
      <c r="O468" s="17"/>
      <c r="P468" s="2"/>
      <c r="Q468" s="2"/>
      <c r="R468" s="2"/>
      <c r="S468" s="2"/>
      <c r="T468" s="2"/>
      <c r="U468" s="2"/>
      <c r="V468" s="2"/>
      <c r="W468" s="2"/>
      <c r="X468" s="2"/>
      <c r="Y468" s="2"/>
      <c r="Z468" s="2"/>
      <c r="AA468" s="2"/>
    </row>
    <row r="469" spans="1:27" x14ac:dyDescent="0.25">
      <c r="A469" s="2"/>
      <c r="B469" s="17"/>
      <c r="C469" s="17"/>
      <c r="D469" s="17"/>
      <c r="E469" s="17"/>
      <c r="F469" s="17"/>
      <c r="G469" s="17"/>
      <c r="H469" s="17"/>
      <c r="I469" s="17"/>
      <c r="J469" s="17"/>
      <c r="K469" s="17"/>
      <c r="L469" s="17"/>
      <c r="M469" s="17"/>
      <c r="N469" s="17"/>
      <c r="O469" s="17"/>
      <c r="P469" s="2"/>
      <c r="Q469" s="2"/>
      <c r="R469" s="2"/>
      <c r="S469" s="2"/>
      <c r="T469" s="2"/>
      <c r="U469" s="2"/>
      <c r="V469" s="2"/>
      <c r="W469" s="2"/>
      <c r="X469" s="2"/>
      <c r="Y469" s="2"/>
      <c r="Z469" s="2"/>
      <c r="AA469" s="2"/>
    </row>
    <row r="470" spans="1:27" x14ac:dyDescent="0.25">
      <c r="A470" s="2"/>
      <c r="B470" s="17"/>
      <c r="C470" s="17"/>
      <c r="D470" s="17"/>
      <c r="E470" s="17"/>
      <c r="F470" s="17"/>
      <c r="G470" s="17"/>
      <c r="H470" s="17"/>
      <c r="I470" s="17"/>
      <c r="J470" s="17"/>
      <c r="K470" s="17"/>
      <c r="L470" s="17"/>
      <c r="M470" s="17"/>
      <c r="N470" s="17"/>
      <c r="O470" s="17"/>
      <c r="P470" s="2"/>
      <c r="Q470" s="2"/>
      <c r="R470" s="2"/>
      <c r="S470" s="2"/>
      <c r="T470" s="2"/>
      <c r="U470" s="2"/>
      <c r="V470" s="2"/>
      <c r="W470" s="2"/>
      <c r="X470" s="2"/>
      <c r="Y470" s="2"/>
      <c r="Z470" s="2"/>
      <c r="AA470" s="2"/>
    </row>
    <row r="471" spans="1:27" x14ac:dyDescent="0.25">
      <c r="A471" s="2"/>
      <c r="B471" s="17"/>
      <c r="C471" s="17"/>
      <c r="D471" s="17"/>
      <c r="E471" s="17"/>
      <c r="F471" s="17"/>
      <c r="G471" s="17"/>
      <c r="H471" s="17"/>
      <c r="I471" s="17"/>
      <c r="J471" s="17"/>
      <c r="K471" s="17"/>
      <c r="L471" s="17"/>
      <c r="M471" s="17"/>
      <c r="N471" s="17"/>
      <c r="O471" s="17"/>
      <c r="P471" s="2"/>
      <c r="Q471" s="2"/>
      <c r="R471" s="2"/>
      <c r="S471" s="2"/>
      <c r="T471" s="2"/>
      <c r="U471" s="2"/>
      <c r="V471" s="2"/>
      <c r="W471" s="2"/>
      <c r="X471" s="2"/>
      <c r="Y471" s="2"/>
      <c r="Z471" s="2"/>
      <c r="AA471" s="2"/>
    </row>
    <row r="472" spans="1:27" x14ac:dyDescent="0.25">
      <c r="A472" s="2"/>
      <c r="B472" s="17"/>
      <c r="C472" s="17"/>
      <c r="D472" s="17"/>
      <c r="E472" s="17"/>
      <c r="F472" s="17"/>
      <c r="G472" s="17"/>
      <c r="H472" s="17"/>
      <c r="I472" s="17"/>
      <c r="J472" s="17"/>
      <c r="K472" s="17"/>
      <c r="L472" s="17"/>
      <c r="M472" s="17"/>
      <c r="N472" s="17"/>
      <c r="O472" s="17"/>
      <c r="P472" s="2"/>
      <c r="Q472" s="2"/>
      <c r="R472" s="2"/>
      <c r="S472" s="2"/>
      <c r="T472" s="2"/>
      <c r="U472" s="2"/>
      <c r="V472" s="2"/>
      <c r="W472" s="2"/>
      <c r="X472" s="2"/>
      <c r="Y472" s="2"/>
      <c r="Z472" s="2"/>
      <c r="AA472" s="2"/>
    </row>
    <row r="473" spans="1:27" x14ac:dyDescent="0.25">
      <c r="A473" s="2"/>
      <c r="B473" s="17"/>
      <c r="C473" s="17"/>
      <c r="D473" s="17"/>
      <c r="E473" s="17"/>
      <c r="F473" s="17"/>
      <c r="G473" s="17"/>
      <c r="H473" s="17"/>
      <c r="I473" s="17"/>
      <c r="J473" s="17"/>
      <c r="K473" s="17"/>
      <c r="L473" s="17"/>
      <c r="M473" s="17"/>
      <c r="N473" s="17"/>
      <c r="O473" s="17"/>
      <c r="P473" s="2"/>
      <c r="Q473" s="2"/>
      <c r="R473" s="2"/>
      <c r="S473" s="2"/>
      <c r="T473" s="2"/>
      <c r="U473" s="2"/>
      <c r="V473" s="2"/>
      <c r="W473" s="2"/>
      <c r="X473" s="2"/>
      <c r="Y473" s="2"/>
      <c r="Z473" s="2"/>
      <c r="AA473" s="2"/>
    </row>
    <row r="474" spans="1:27" x14ac:dyDescent="0.25">
      <c r="A474" s="2"/>
      <c r="B474" s="17"/>
      <c r="C474" s="17"/>
      <c r="D474" s="17"/>
      <c r="E474" s="17"/>
      <c r="F474" s="17"/>
      <c r="G474" s="17"/>
      <c r="H474" s="17"/>
      <c r="I474" s="17"/>
      <c r="J474" s="17"/>
      <c r="K474" s="17"/>
      <c r="L474" s="17"/>
      <c r="M474" s="17"/>
      <c r="N474" s="17"/>
      <c r="O474" s="17"/>
      <c r="P474" s="2"/>
      <c r="Q474" s="2"/>
      <c r="R474" s="2"/>
      <c r="S474" s="2"/>
      <c r="T474" s="2"/>
      <c r="U474" s="2"/>
      <c r="V474" s="2"/>
      <c r="W474" s="2"/>
      <c r="X474" s="2"/>
      <c r="Y474" s="2"/>
      <c r="Z474" s="2"/>
      <c r="AA474" s="2"/>
    </row>
    <row r="475" spans="1:27" x14ac:dyDescent="0.25">
      <c r="A475" s="2"/>
      <c r="B475" s="17"/>
      <c r="C475" s="17"/>
      <c r="D475" s="17"/>
      <c r="E475" s="17"/>
      <c r="F475" s="17"/>
      <c r="G475" s="17"/>
      <c r="H475" s="17"/>
      <c r="I475" s="17"/>
      <c r="J475" s="17"/>
      <c r="K475" s="17"/>
      <c r="L475" s="17"/>
      <c r="M475" s="17"/>
      <c r="N475" s="17"/>
      <c r="O475" s="17"/>
      <c r="P475" s="2"/>
      <c r="Q475" s="2"/>
      <c r="R475" s="2"/>
      <c r="S475" s="2"/>
      <c r="T475" s="2"/>
      <c r="U475" s="2"/>
      <c r="V475" s="2"/>
      <c r="W475" s="2"/>
      <c r="X475" s="2"/>
      <c r="Y475" s="2"/>
      <c r="Z475" s="2"/>
      <c r="AA475" s="2"/>
    </row>
    <row r="476" spans="1:27" x14ac:dyDescent="0.25">
      <c r="A476" s="2"/>
      <c r="B476" s="17"/>
      <c r="C476" s="17"/>
      <c r="D476" s="17"/>
      <c r="E476" s="17"/>
      <c r="F476" s="17"/>
      <c r="G476" s="17"/>
      <c r="H476" s="17"/>
      <c r="I476" s="17"/>
      <c r="J476" s="17"/>
      <c r="K476" s="17"/>
      <c r="L476" s="17"/>
      <c r="M476" s="17"/>
      <c r="N476" s="17"/>
      <c r="O476" s="17"/>
      <c r="P476" s="2"/>
      <c r="Q476" s="2"/>
      <c r="R476" s="2"/>
      <c r="S476" s="2"/>
      <c r="T476" s="2"/>
      <c r="U476" s="2"/>
      <c r="V476" s="2"/>
      <c r="W476" s="2"/>
      <c r="X476" s="2"/>
      <c r="Y476" s="2"/>
      <c r="Z476" s="2"/>
      <c r="AA476" s="2"/>
    </row>
    <row r="477" spans="1:27" x14ac:dyDescent="0.25">
      <c r="A477" s="2"/>
      <c r="B477" s="17"/>
      <c r="C477" s="17"/>
      <c r="D477" s="17"/>
      <c r="E477" s="17"/>
      <c r="F477" s="17"/>
      <c r="G477" s="17"/>
      <c r="H477" s="17"/>
      <c r="I477" s="17"/>
      <c r="J477" s="17"/>
      <c r="K477" s="17"/>
      <c r="L477" s="17"/>
      <c r="M477" s="17"/>
      <c r="N477" s="17"/>
      <c r="O477" s="17"/>
      <c r="P477" s="2"/>
      <c r="Q477" s="2"/>
      <c r="R477" s="2"/>
      <c r="S477" s="2"/>
      <c r="T477" s="2"/>
      <c r="U477" s="2"/>
      <c r="V477" s="2"/>
      <c r="W477" s="2"/>
      <c r="X477" s="2"/>
      <c r="Y477" s="2"/>
      <c r="Z477" s="2"/>
      <c r="AA477" s="2"/>
    </row>
    <row r="478" spans="1:27" x14ac:dyDescent="0.25">
      <c r="A478" s="2"/>
      <c r="B478" s="17"/>
      <c r="C478" s="17"/>
      <c r="D478" s="17"/>
      <c r="E478" s="17"/>
      <c r="F478" s="17"/>
      <c r="G478" s="17"/>
      <c r="H478" s="17"/>
      <c r="I478" s="17"/>
      <c r="J478" s="17"/>
      <c r="K478" s="17"/>
      <c r="L478" s="17"/>
      <c r="M478" s="17"/>
      <c r="N478" s="17"/>
      <c r="O478" s="17"/>
      <c r="P478" s="2"/>
      <c r="Q478" s="2"/>
      <c r="R478" s="2"/>
      <c r="S478" s="2"/>
      <c r="T478" s="2"/>
      <c r="U478" s="2"/>
      <c r="V478" s="2"/>
      <c r="W478" s="2"/>
      <c r="X478" s="2"/>
      <c r="Y478" s="2"/>
      <c r="Z478" s="2"/>
      <c r="AA478" s="2"/>
    </row>
    <row r="479" spans="1:27" x14ac:dyDescent="0.25">
      <c r="A479" s="2"/>
      <c r="B479" s="17"/>
      <c r="C479" s="17"/>
      <c r="D479" s="17"/>
      <c r="E479" s="17"/>
      <c r="F479" s="17"/>
      <c r="G479" s="17"/>
      <c r="H479" s="17"/>
      <c r="I479" s="17"/>
      <c r="J479" s="17"/>
      <c r="K479" s="17"/>
      <c r="L479" s="17"/>
      <c r="M479" s="17"/>
      <c r="N479" s="17"/>
      <c r="O479" s="17"/>
      <c r="P479" s="2"/>
      <c r="Q479" s="2"/>
      <c r="R479" s="2"/>
      <c r="S479" s="2"/>
      <c r="T479" s="2"/>
      <c r="U479" s="2"/>
      <c r="V479" s="2"/>
      <c r="W479" s="2"/>
      <c r="X479" s="2"/>
      <c r="Y479" s="2"/>
      <c r="Z479" s="2"/>
      <c r="AA479" s="2"/>
    </row>
    <row r="480" spans="1:27" x14ac:dyDescent="0.25">
      <c r="A480" s="2"/>
      <c r="B480" s="17"/>
      <c r="C480" s="17"/>
      <c r="D480" s="17"/>
      <c r="E480" s="17"/>
      <c r="F480" s="17"/>
      <c r="G480" s="17"/>
      <c r="H480" s="17"/>
      <c r="I480" s="17"/>
      <c r="J480" s="17"/>
      <c r="K480" s="17"/>
      <c r="L480" s="17"/>
      <c r="M480" s="17"/>
      <c r="N480" s="17"/>
      <c r="O480" s="17"/>
      <c r="P480" s="2"/>
      <c r="Q480" s="2"/>
      <c r="R480" s="2"/>
      <c r="S480" s="2"/>
      <c r="T480" s="2"/>
      <c r="U480" s="2"/>
      <c r="V480" s="2"/>
      <c r="W480" s="2"/>
      <c r="X480" s="2"/>
      <c r="Y480" s="2"/>
      <c r="Z480" s="2"/>
      <c r="AA480" s="2"/>
    </row>
    <row r="481" spans="1:27" x14ac:dyDescent="0.25">
      <c r="A481" s="2"/>
      <c r="B481" s="17"/>
      <c r="C481" s="17"/>
      <c r="D481" s="17"/>
      <c r="E481" s="17"/>
      <c r="F481" s="17"/>
      <c r="G481" s="17"/>
      <c r="H481" s="17"/>
      <c r="I481" s="17"/>
      <c r="J481" s="17"/>
      <c r="K481" s="17"/>
      <c r="L481" s="17"/>
      <c r="M481" s="17"/>
      <c r="N481" s="17"/>
      <c r="O481" s="17"/>
      <c r="P481" s="2"/>
      <c r="Q481" s="2"/>
      <c r="R481" s="2"/>
      <c r="S481" s="2"/>
      <c r="T481" s="2"/>
      <c r="U481" s="2"/>
      <c r="V481" s="2"/>
      <c r="W481" s="2"/>
      <c r="X481" s="2"/>
      <c r="Y481" s="2"/>
      <c r="Z481" s="2"/>
      <c r="AA481" s="2"/>
    </row>
    <row r="482" spans="1:27" x14ac:dyDescent="0.25">
      <c r="A482" s="2"/>
      <c r="B482" s="17"/>
      <c r="C482" s="17"/>
      <c r="D482" s="17"/>
      <c r="E482" s="17"/>
      <c r="F482" s="17"/>
      <c r="G482" s="17"/>
      <c r="H482" s="17"/>
      <c r="I482" s="17"/>
      <c r="J482" s="17"/>
      <c r="K482" s="17"/>
      <c r="L482" s="17"/>
      <c r="M482" s="17"/>
      <c r="N482" s="17"/>
      <c r="O482" s="17"/>
      <c r="P482" s="2"/>
      <c r="Q482" s="2"/>
      <c r="R482" s="2"/>
      <c r="S482" s="2"/>
      <c r="T482" s="2"/>
      <c r="U482" s="2"/>
      <c r="V482" s="2"/>
      <c r="W482" s="2"/>
      <c r="X482" s="2"/>
      <c r="Y482" s="2"/>
      <c r="Z482" s="2"/>
      <c r="AA482" s="2"/>
    </row>
    <row r="483" spans="1:27" x14ac:dyDescent="0.25">
      <c r="A483" s="2"/>
      <c r="B483" s="17"/>
      <c r="C483" s="17"/>
      <c r="D483" s="17"/>
      <c r="E483" s="17"/>
      <c r="F483" s="17"/>
      <c r="G483" s="17"/>
      <c r="H483" s="17"/>
      <c r="I483" s="17"/>
      <c r="J483" s="17"/>
      <c r="K483" s="17"/>
      <c r="L483" s="17"/>
      <c r="M483" s="17"/>
      <c r="N483" s="17"/>
      <c r="O483" s="17"/>
      <c r="P483" s="2"/>
      <c r="Q483" s="2"/>
      <c r="R483" s="2"/>
      <c r="S483" s="2"/>
      <c r="T483" s="2"/>
      <c r="U483" s="2"/>
      <c r="V483" s="2"/>
      <c r="W483" s="2"/>
      <c r="X483" s="2"/>
      <c r="Y483" s="2"/>
      <c r="Z483" s="2"/>
      <c r="AA483" s="2"/>
    </row>
    <row r="484" spans="1:27" x14ac:dyDescent="0.25">
      <c r="A484" s="2"/>
      <c r="B484" s="17"/>
      <c r="C484" s="17"/>
      <c r="D484" s="17"/>
      <c r="E484" s="17"/>
      <c r="F484" s="17"/>
      <c r="G484" s="17"/>
      <c r="H484" s="17"/>
      <c r="I484" s="17"/>
      <c r="J484" s="17"/>
      <c r="K484" s="17"/>
      <c r="L484" s="17"/>
      <c r="M484" s="17"/>
      <c r="N484" s="17"/>
      <c r="O484" s="17"/>
      <c r="P484" s="2"/>
      <c r="Q484" s="2"/>
      <c r="R484" s="2"/>
      <c r="S484" s="2"/>
      <c r="T484" s="2"/>
      <c r="U484" s="2"/>
      <c r="V484" s="2"/>
      <c r="W484" s="2"/>
      <c r="X484" s="2"/>
      <c r="Y484" s="2"/>
      <c r="Z484" s="2"/>
      <c r="AA484" s="2"/>
    </row>
    <row r="485" spans="1:27" x14ac:dyDescent="0.25">
      <c r="A485" s="2"/>
      <c r="B485" s="17"/>
      <c r="C485" s="17"/>
      <c r="D485" s="17"/>
      <c r="E485" s="17"/>
      <c r="F485" s="17"/>
      <c r="G485" s="17"/>
      <c r="H485" s="17"/>
      <c r="I485" s="17"/>
      <c r="J485" s="17"/>
      <c r="K485" s="17"/>
      <c r="L485" s="17"/>
      <c r="M485" s="17"/>
      <c r="N485" s="17"/>
      <c r="O485" s="17"/>
      <c r="P485" s="2"/>
      <c r="Q485" s="2"/>
      <c r="R485" s="2"/>
      <c r="S485" s="2"/>
      <c r="T485" s="2"/>
      <c r="U485" s="2"/>
      <c r="V485" s="2"/>
      <c r="W485" s="2"/>
      <c r="X485" s="2"/>
      <c r="Y485" s="2"/>
      <c r="Z485" s="2"/>
      <c r="AA485" s="2"/>
    </row>
    <row r="486" spans="1:27" x14ac:dyDescent="0.25">
      <c r="A486" s="2"/>
      <c r="B486" s="17"/>
      <c r="C486" s="17"/>
      <c r="D486" s="17"/>
      <c r="E486" s="17"/>
      <c r="F486" s="17"/>
      <c r="G486" s="17"/>
      <c r="H486" s="17"/>
      <c r="I486" s="17"/>
      <c r="J486" s="17"/>
      <c r="K486" s="17"/>
      <c r="L486" s="17"/>
      <c r="M486" s="17"/>
      <c r="N486" s="17"/>
      <c r="O486" s="17"/>
      <c r="P486" s="2"/>
      <c r="Q486" s="2"/>
      <c r="R486" s="2"/>
      <c r="S486" s="2"/>
      <c r="T486" s="2"/>
      <c r="U486" s="2"/>
      <c r="V486" s="2"/>
      <c r="W486" s="2"/>
      <c r="X486" s="2"/>
      <c r="Y486" s="2"/>
      <c r="Z486" s="2"/>
      <c r="AA486" s="2"/>
    </row>
    <row r="487" spans="1:27" x14ac:dyDescent="0.25">
      <c r="A487" s="2"/>
      <c r="B487" s="17"/>
      <c r="C487" s="17"/>
      <c r="D487" s="17"/>
      <c r="E487" s="17"/>
      <c r="F487" s="17"/>
      <c r="G487" s="17"/>
      <c r="H487" s="17"/>
      <c r="I487" s="17"/>
      <c r="J487" s="17"/>
      <c r="K487" s="17"/>
      <c r="L487" s="17"/>
      <c r="M487" s="17"/>
      <c r="N487" s="17"/>
      <c r="O487" s="17"/>
      <c r="P487" s="2"/>
      <c r="Q487" s="2"/>
      <c r="R487" s="2"/>
      <c r="S487" s="2"/>
      <c r="T487" s="2"/>
      <c r="U487" s="2"/>
      <c r="V487" s="2"/>
      <c r="W487" s="2"/>
      <c r="X487" s="2"/>
      <c r="Y487" s="2"/>
      <c r="Z487" s="2"/>
      <c r="AA487" s="2"/>
    </row>
    <row r="488" spans="1:27" x14ac:dyDescent="0.25">
      <c r="A488" s="2"/>
      <c r="B488" s="17"/>
      <c r="C488" s="17"/>
      <c r="D488" s="17"/>
      <c r="E488" s="17"/>
      <c r="F488" s="17"/>
      <c r="G488" s="17"/>
      <c r="H488" s="17"/>
      <c r="I488" s="17"/>
      <c r="J488" s="17"/>
      <c r="K488" s="17"/>
      <c r="L488" s="17"/>
      <c r="M488" s="17"/>
      <c r="N488" s="17"/>
      <c r="O488" s="17"/>
      <c r="P488" s="2"/>
      <c r="Q488" s="2"/>
      <c r="R488" s="2"/>
      <c r="S488" s="2"/>
      <c r="T488" s="2"/>
      <c r="U488" s="2"/>
      <c r="V488" s="2"/>
      <c r="W488" s="2"/>
      <c r="X488" s="2"/>
      <c r="Y488" s="2"/>
      <c r="Z488" s="2"/>
      <c r="AA488" s="2"/>
    </row>
    <row r="489" spans="1:27" x14ac:dyDescent="0.25">
      <c r="A489" s="2"/>
      <c r="B489" s="17"/>
      <c r="C489" s="17"/>
      <c r="D489" s="17"/>
      <c r="E489" s="17"/>
      <c r="F489" s="17"/>
      <c r="G489" s="17"/>
      <c r="H489" s="17"/>
      <c r="I489" s="17"/>
      <c r="J489" s="17"/>
      <c r="K489" s="17"/>
      <c r="L489" s="17"/>
      <c r="M489" s="17"/>
      <c r="N489" s="17"/>
      <c r="O489" s="17"/>
      <c r="P489" s="2"/>
      <c r="Q489" s="2"/>
      <c r="R489" s="2"/>
      <c r="S489" s="2"/>
      <c r="T489" s="2"/>
      <c r="U489" s="2"/>
      <c r="V489" s="2"/>
      <c r="W489" s="2"/>
      <c r="X489" s="2"/>
      <c r="Y489" s="2"/>
      <c r="Z489" s="2"/>
      <c r="AA489" s="2"/>
    </row>
    <row r="490" spans="1:27" x14ac:dyDescent="0.25">
      <c r="A490" s="2"/>
      <c r="B490" s="17"/>
      <c r="C490" s="17"/>
      <c r="D490" s="17"/>
      <c r="E490" s="17"/>
      <c r="F490" s="17"/>
      <c r="G490" s="17"/>
      <c r="H490" s="17"/>
      <c r="I490" s="17"/>
      <c r="J490" s="17"/>
      <c r="K490" s="17"/>
      <c r="L490" s="17"/>
      <c r="M490" s="17"/>
      <c r="N490" s="17"/>
      <c r="O490" s="17"/>
      <c r="P490" s="2"/>
      <c r="Q490" s="2"/>
      <c r="R490" s="2"/>
      <c r="S490" s="2"/>
      <c r="T490" s="2"/>
      <c r="U490" s="2"/>
      <c r="V490" s="2"/>
      <c r="W490" s="2"/>
      <c r="X490" s="2"/>
      <c r="Y490" s="2"/>
      <c r="Z490" s="2"/>
      <c r="AA490" s="2"/>
    </row>
    <row r="491" spans="1:27" x14ac:dyDescent="0.25">
      <c r="A491" s="2"/>
      <c r="B491" s="17"/>
      <c r="C491" s="17"/>
      <c r="D491" s="17"/>
      <c r="E491" s="17"/>
      <c r="F491" s="17"/>
      <c r="G491" s="17"/>
      <c r="H491" s="17"/>
      <c r="I491" s="17"/>
      <c r="J491" s="17"/>
      <c r="K491" s="17"/>
      <c r="L491" s="17"/>
      <c r="M491" s="17"/>
      <c r="N491" s="17"/>
      <c r="O491" s="17"/>
      <c r="P491" s="2"/>
      <c r="Q491" s="2"/>
      <c r="R491" s="2"/>
      <c r="S491" s="2"/>
      <c r="T491" s="2"/>
      <c r="U491" s="2"/>
      <c r="V491" s="2"/>
      <c r="W491" s="2"/>
      <c r="X491" s="2"/>
      <c r="Y491" s="2"/>
      <c r="Z491" s="2"/>
      <c r="AA491" s="2"/>
    </row>
    <row r="492" spans="1:27" x14ac:dyDescent="0.25">
      <c r="A492" s="2"/>
      <c r="B492" s="17"/>
      <c r="C492" s="17"/>
      <c r="D492" s="17"/>
      <c r="E492" s="17"/>
      <c r="F492" s="17"/>
      <c r="G492" s="17"/>
      <c r="H492" s="17"/>
      <c r="I492" s="17"/>
      <c r="J492" s="17"/>
      <c r="K492" s="17"/>
      <c r="L492" s="17"/>
      <c r="M492" s="17"/>
      <c r="N492" s="17"/>
      <c r="O492" s="17"/>
      <c r="P492" s="2"/>
      <c r="Q492" s="2"/>
      <c r="R492" s="2"/>
      <c r="S492" s="2"/>
      <c r="T492" s="2"/>
      <c r="U492" s="2"/>
      <c r="V492" s="2"/>
      <c r="W492" s="2"/>
      <c r="X492" s="2"/>
      <c r="Y492" s="2"/>
      <c r="Z492" s="2"/>
      <c r="AA492" s="2"/>
    </row>
    <row r="493" spans="1:27" x14ac:dyDescent="0.25">
      <c r="A493" s="2"/>
      <c r="B493" s="17"/>
      <c r="C493" s="17"/>
      <c r="D493" s="17"/>
      <c r="E493" s="17"/>
      <c r="F493" s="17"/>
      <c r="G493" s="17"/>
      <c r="H493" s="17"/>
      <c r="I493" s="17"/>
      <c r="J493" s="17"/>
      <c r="K493" s="17"/>
      <c r="L493" s="17"/>
      <c r="M493" s="17"/>
      <c r="N493" s="17"/>
      <c r="O493" s="17"/>
      <c r="P493" s="2"/>
      <c r="Q493" s="2"/>
      <c r="R493" s="2"/>
      <c r="S493" s="2"/>
      <c r="T493" s="2"/>
      <c r="U493" s="2"/>
      <c r="V493" s="2"/>
      <c r="W493" s="2"/>
      <c r="X493" s="2"/>
      <c r="Y493" s="2"/>
      <c r="Z493" s="2"/>
      <c r="AA493" s="2"/>
    </row>
    <row r="494" spans="1:27" x14ac:dyDescent="0.25">
      <c r="A494" s="2"/>
      <c r="B494" s="17"/>
      <c r="C494" s="17"/>
      <c r="D494" s="17"/>
      <c r="E494" s="17"/>
      <c r="F494" s="17"/>
      <c r="G494" s="17"/>
      <c r="H494" s="17"/>
      <c r="I494" s="17"/>
      <c r="J494" s="17"/>
      <c r="K494" s="17"/>
      <c r="L494" s="17"/>
      <c r="M494" s="17"/>
      <c r="N494" s="17"/>
      <c r="O494" s="17"/>
      <c r="P494" s="2"/>
      <c r="Q494" s="2"/>
      <c r="R494" s="2"/>
      <c r="S494" s="2"/>
      <c r="T494" s="2"/>
      <c r="U494" s="2"/>
      <c r="V494" s="2"/>
      <c r="W494" s="2"/>
      <c r="X494" s="2"/>
      <c r="Y494" s="2"/>
      <c r="Z494" s="2"/>
      <c r="AA494" s="2"/>
    </row>
    <row r="495" spans="1:27" x14ac:dyDescent="0.25">
      <c r="A495" s="2"/>
      <c r="B495" s="17"/>
      <c r="C495" s="17"/>
      <c r="D495" s="17"/>
      <c r="E495" s="17"/>
      <c r="F495" s="17"/>
      <c r="G495" s="17"/>
      <c r="H495" s="17"/>
      <c r="I495" s="17"/>
      <c r="J495" s="17"/>
      <c r="K495" s="17"/>
      <c r="L495" s="17"/>
      <c r="M495" s="17"/>
      <c r="N495" s="17"/>
      <c r="O495" s="17"/>
      <c r="P495" s="2"/>
      <c r="Q495" s="2"/>
      <c r="R495" s="2"/>
      <c r="S495" s="2"/>
      <c r="T495" s="2"/>
      <c r="U495" s="2"/>
      <c r="V495" s="2"/>
      <c r="W495" s="2"/>
      <c r="X495" s="2"/>
      <c r="Y495" s="2"/>
      <c r="Z495" s="2"/>
      <c r="AA495" s="2"/>
    </row>
    <row r="496" spans="1:27" x14ac:dyDescent="0.25">
      <c r="A496" s="2"/>
      <c r="B496" s="17"/>
      <c r="C496" s="17"/>
      <c r="D496" s="17"/>
      <c r="E496" s="17"/>
      <c r="F496" s="17"/>
      <c r="G496" s="17"/>
      <c r="H496" s="17"/>
      <c r="I496" s="17"/>
      <c r="J496" s="17"/>
      <c r="K496" s="17"/>
      <c r="L496" s="17"/>
      <c r="M496" s="17"/>
      <c r="N496" s="17"/>
      <c r="O496" s="17"/>
      <c r="P496" s="2"/>
      <c r="Q496" s="2"/>
      <c r="R496" s="2"/>
      <c r="S496" s="2"/>
      <c r="T496" s="2"/>
      <c r="U496" s="2"/>
      <c r="V496" s="2"/>
      <c r="W496" s="2"/>
      <c r="X496" s="2"/>
      <c r="Y496" s="2"/>
      <c r="Z496" s="2"/>
      <c r="AA496" s="2"/>
    </row>
    <row r="497" spans="1:27" x14ac:dyDescent="0.25">
      <c r="A497" s="2"/>
      <c r="B497" s="17"/>
      <c r="C497" s="17"/>
      <c r="D497" s="17"/>
      <c r="E497" s="17"/>
      <c r="F497" s="17"/>
      <c r="G497" s="17"/>
      <c r="H497" s="17"/>
      <c r="I497" s="17"/>
      <c r="J497" s="17"/>
      <c r="K497" s="17"/>
      <c r="L497" s="17"/>
      <c r="M497" s="17"/>
      <c r="N497" s="17"/>
      <c r="O497" s="17"/>
      <c r="P497" s="2"/>
      <c r="Q497" s="2"/>
      <c r="R497" s="2"/>
      <c r="S497" s="2"/>
      <c r="T497" s="2"/>
      <c r="U497" s="2"/>
      <c r="V497" s="2"/>
      <c r="W497" s="2"/>
      <c r="X497" s="2"/>
      <c r="Y497" s="2"/>
      <c r="Z497" s="2"/>
      <c r="AA497" s="2"/>
    </row>
    <row r="498" spans="1:27" x14ac:dyDescent="0.25">
      <c r="A498" s="2"/>
      <c r="B498" s="17"/>
      <c r="C498" s="17"/>
      <c r="D498" s="17"/>
      <c r="E498" s="17"/>
      <c r="F498" s="17"/>
      <c r="G498" s="17"/>
      <c r="H498" s="17"/>
      <c r="I498" s="17"/>
      <c r="J498" s="17"/>
      <c r="K498" s="17"/>
      <c r="L498" s="17"/>
      <c r="M498" s="17"/>
      <c r="N498" s="17"/>
      <c r="O498" s="17"/>
      <c r="P498" s="2"/>
      <c r="Q498" s="2"/>
      <c r="R498" s="2"/>
      <c r="S498" s="2"/>
      <c r="T498" s="2"/>
      <c r="U498" s="2"/>
      <c r="V498" s="2"/>
      <c r="W498" s="2"/>
      <c r="X498" s="2"/>
      <c r="Y498" s="2"/>
      <c r="Z498" s="2"/>
      <c r="AA498" s="2"/>
    </row>
    <row r="499" spans="1:27" x14ac:dyDescent="0.25">
      <c r="A499" s="2"/>
      <c r="B499" s="17"/>
      <c r="C499" s="17"/>
      <c r="D499" s="17"/>
      <c r="E499" s="17"/>
      <c r="F499" s="17"/>
      <c r="G499" s="17"/>
      <c r="H499" s="17"/>
      <c r="I499" s="17"/>
      <c r="J499" s="17"/>
      <c r="K499" s="17"/>
      <c r="L499" s="17"/>
      <c r="M499" s="17"/>
      <c r="N499" s="17"/>
      <c r="O499" s="17"/>
      <c r="P499" s="2"/>
      <c r="Q499" s="2"/>
      <c r="R499" s="2"/>
      <c r="S499" s="2"/>
      <c r="T499" s="2"/>
      <c r="U499" s="2"/>
      <c r="V499" s="2"/>
      <c r="W499" s="2"/>
      <c r="X499" s="2"/>
      <c r="Y499" s="2"/>
      <c r="Z499" s="2"/>
      <c r="AA499" s="2"/>
    </row>
    <row r="500" spans="1:27" x14ac:dyDescent="0.25">
      <c r="A500" s="2"/>
      <c r="B500" s="17"/>
      <c r="C500" s="17"/>
      <c r="D500" s="17"/>
      <c r="E500" s="17"/>
      <c r="F500" s="17"/>
      <c r="G500" s="17"/>
      <c r="H500" s="17"/>
      <c r="I500" s="17"/>
      <c r="J500" s="17"/>
      <c r="K500" s="17"/>
      <c r="L500" s="17"/>
      <c r="M500" s="17"/>
      <c r="N500" s="17"/>
      <c r="O500" s="17"/>
      <c r="P500" s="2"/>
      <c r="Q500" s="2"/>
      <c r="R500" s="2"/>
      <c r="S500" s="2"/>
      <c r="T500" s="2"/>
      <c r="U500" s="2"/>
      <c r="V500" s="2"/>
      <c r="W500" s="2"/>
      <c r="X500" s="2"/>
      <c r="Y500" s="2"/>
      <c r="Z500" s="2"/>
      <c r="AA500" s="2"/>
    </row>
    <row r="501" spans="1:27" x14ac:dyDescent="0.25">
      <c r="A501" s="2"/>
      <c r="B501" s="17"/>
      <c r="C501" s="17"/>
      <c r="D501" s="17"/>
      <c r="E501" s="17"/>
      <c r="F501" s="17"/>
      <c r="G501" s="17"/>
      <c r="H501" s="17"/>
      <c r="I501" s="17"/>
      <c r="J501" s="17"/>
      <c r="K501" s="17"/>
      <c r="L501" s="17"/>
      <c r="M501" s="17"/>
      <c r="N501" s="17"/>
      <c r="O501" s="17"/>
      <c r="P501" s="2"/>
      <c r="Q501" s="2"/>
      <c r="R501" s="2"/>
      <c r="S501" s="2"/>
      <c r="T501" s="2"/>
      <c r="U501" s="2"/>
      <c r="V501" s="2"/>
      <c r="W501" s="2"/>
      <c r="X501" s="2"/>
      <c r="Y501" s="2"/>
      <c r="Z501" s="2"/>
      <c r="AA501" s="2"/>
    </row>
    <row r="502" spans="1:27" x14ac:dyDescent="0.25">
      <c r="A502" s="2"/>
      <c r="B502" s="17"/>
      <c r="C502" s="17"/>
      <c r="D502" s="17"/>
      <c r="E502" s="17"/>
      <c r="F502" s="17"/>
      <c r="G502" s="17"/>
      <c r="H502" s="17"/>
      <c r="I502" s="17"/>
      <c r="J502" s="17"/>
      <c r="K502" s="17"/>
      <c r="L502" s="17"/>
      <c r="M502" s="17"/>
      <c r="N502" s="17"/>
      <c r="O502" s="17"/>
      <c r="P502" s="2"/>
      <c r="Q502" s="2"/>
      <c r="R502" s="2"/>
      <c r="S502" s="2"/>
      <c r="T502" s="2"/>
      <c r="U502" s="2"/>
      <c r="V502" s="2"/>
      <c r="W502" s="2"/>
      <c r="X502" s="2"/>
      <c r="Y502" s="2"/>
      <c r="Z502" s="2"/>
      <c r="AA502" s="2"/>
    </row>
    <row r="503" spans="1:27" x14ac:dyDescent="0.25">
      <c r="A503" s="2"/>
      <c r="B503" s="17"/>
      <c r="C503" s="17"/>
      <c r="D503" s="17"/>
      <c r="E503" s="17"/>
      <c r="F503" s="17"/>
      <c r="G503" s="17"/>
      <c r="H503" s="17"/>
      <c r="I503" s="17"/>
      <c r="J503" s="17"/>
      <c r="K503" s="17"/>
      <c r="L503" s="17"/>
      <c r="M503" s="17"/>
      <c r="N503" s="17"/>
      <c r="O503" s="17"/>
      <c r="P503" s="2"/>
      <c r="Q503" s="2"/>
      <c r="R503" s="2"/>
      <c r="S503" s="2"/>
      <c r="T503" s="2"/>
      <c r="U503" s="2"/>
      <c r="V503" s="2"/>
      <c r="W503" s="2"/>
      <c r="X503" s="2"/>
      <c r="Y503" s="2"/>
      <c r="Z503" s="2"/>
      <c r="AA503" s="2"/>
    </row>
    <row r="504" spans="1:27" x14ac:dyDescent="0.25">
      <c r="A504" s="2"/>
      <c r="B504" s="17"/>
      <c r="C504" s="17"/>
      <c r="D504" s="17"/>
      <c r="E504" s="17"/>
      <c r="F504" s="17"/>
      <c r="G504" s="17"/>
      <c r="H504" s="17"/>
      <c r="I504" s="17"/>
      <c r="J504" s="17"/>
      <c r="K504" s="17"/>
      <c r="L504" s="17"/>
      <c r="M504" s="17"/>
      <c r="N504" s="17"/>
      <c r="O504" s="17"/>
      <c r="P504" s="2"/>
      <c r="Q504" s="2"/>
      <c r="R504" s="2"/>
      <c r="S504" s="2"/>
      <c r="T504" s="2"/>
      <c r="U504" s="2"/>
      <c r="V504" s="2"/>
      <c r="W504" s="2"/>
      <c r="X504" s="2"/>
      <c r="Y504" s="2"/>
      <c r="Z504" s="2"/>
      <c r="AA504" s="2"/>
    </row>
    <row r="505" spans="1:27" x14ac:dyDescent="0.25">
      <c r="A505" s="2"/>
      <c r="B505" s="17"/>
      <c r="C505" s="17"/>
      <c r="D505" s="17"/>
      <c r="E505" s="17"/>
      <c r="F505" s="17"/>
      <c r="G505" s="17"/>
      <c r="H505" s="17"/>
      <c r="I505" s="17"/>
      <c r="J505" s="17"/>
      <c r="K505" s="17"/>
      <c r="L505" s="17"/>
      <c r="M505" s="17"/>
      <c r="N505" s="17"/>
      <c r="O505" s="17"/>
      <c r="P505" s="2"/>
      <c r="Q505" s="2"/>
      <c r="R505" s="2"/>
      <c r="S505" s="2"/>
      <c r="T505" s="2"/>
      <c r="U505" s="2"/>
      <c r="V505" s="2"/>
      <c r="W505" s="2"/>
      <c r="X505" s="2"/>
      <c r="Y505" s="2"/>
      <c r="Z505" s="2"/>
      <c r="AA505" s="2"/>
    </row>
    <row r="506" spans="1:27" x14ac:dyDescent="0.25">
      <c r="A506" s="2"/>
      <c r="B506" s="17"/>
      <c r="C506" s="17"/>
      <c r="D506" s="17"/>
      <c r="E506" s="17"/>
      <c r="F506" s="17"/>
      <c r="G506" s="17"/>
      <c r="H506" s="17"/>
      <c r="I506" s="17"/>
      <c r="J506" s="17"/>
      <c r="K506" s="17"/>
      <c r="L506" s="17"/>
      <c r="M506" s="17"/>
      <c r="N506" s="17"/>
      <c r="O506" s="17"/>
      <c r="P506" s="2"/>
      <c r="Q506" s="2"/>
      <c r="R506" s="2"/>
      <c r="S506" s="2"/>
      <c r="T506" s="2"/>
      <c r="U506" s="2"/>
      <c r="V506" s="2"/>
      <c r="W506" s="2"/>
      <c r="X506" s="2"/>
      <c r="Y506" s="2"/>
      <c r="Z506" s="2"/>
      <c r="AA506" s="2"/>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63"/>
  <sheetViews>
    <sheetView tabSelected="1" zoomScaleNormal="100" workbookViewId="0"/>
  </sheetViews>
  <sheetFormatPr defaultColWidth="9.140625" defaultRowHeight="15" x14ac:dyDescent="0.25"/>
  <cols>
    <col min="1" max="1" width="1.85546875" customWidth="1"/>
    <col min="2" max="2" width="3.5703125" customWidth="1"/>
    <col min="3" max="3" width="29.5703125" customWidth="1"/>
    <col min="4" max="4" width="86.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 min="257" max="257" width="1.85546875" customWidth="1"/>
    <col min="258" max="258" width="3.5703125" customWidth="1"/>
    <col min="259" max="259" width="29.5703125" customWidth="1"/>
    <col min="260" max="260" width="54.42578125" customWidth="1"/>
    <col min="261" max="262" width="12.42578125" customWidth="1"/>
    <col min="263" max="263" width="12.85546875" customWidth="1"/>
    <col min="264" max="264" width="13.5703125" customWidth="1"/>
    <col min="265" max="265" width="12.5703125" customWidth="1"/>
    <col min="266" max="266" width="14.42578125" customWidth="1"/>
    <col min="267" max="267" width="12" customWidth="1"/>
    <col min="268" max="268" width="11.42578125" customWidth="1"/>
    <col min="269" max="269" width="11.5703125" bestFit="1" customWidth="1"/>
    <col min="270" max="270" width="14.5703125" customWidth="1"/>
    <col min="271" max="271" width="13" customWidth="1"/>
    <col min="272" max="272" width="49" customWidth="1"/>
    <col min="273" max="273" width="2.140625" customWidth="1"/>
    <col min="513" max="513" width="1.85546875" customWidth="1"/>
    <col min="514" max="514" width="3.5703125" customWidth="1"/>
    <col min="515" max="515" width="29.5703125" customWidth="1"/>
    <col min="516" max="516" width="54.42578125" customWidth="1"/>
    <col min="517" max="518" width="12.42578125" customWidth="1"/>
    <col min="519" max="519" width="12.85546875" customWidth="1"/>
    <col min="520" max="520" width="13.5703125" customWidth="1"/>
    <col min="521" max="521" width="12.5703125" customWidth="1"/>
    <col min="522" max="522" width="14.42578125" customWidth="1"/>
    <col min="523" max="523" width="12" customWidth="1"/>
    <col min="524" max="524" width="11.42578125" customWidth="1"/>
    <col min="525" max="525" width="11.5703125" bestFit="1" customWidth="1"/>
    <col min="526" max="526" width="14.5703125" customWidth="1"/>
    <col min="527" max="527" width="13" customWidth="1"/>
    <col min="528" max="528" width="49" customWidth="1"/>
    <col min="529" max="529" width="2.140625" customWidth="1"/>
    <col min="769" max="769" width="1.85546875" customWidth="1"/>
    <col min="770" max="770" width="3.5703125" customWidth="1"/>
    <col min="771" max="771" width="29.5703125" customWidth="1"/>
    <col min="772" max="772" width="54.42578125" customWidth="1"/>
    <col min="773" max="774" width="12.42578125" customWidth="1"/>
    <col min="775" max="775" width="12.85546875" customWidth="1"/>
    <col min="776" max="776" width="13.5703125" customWidth="1"/>
    <col min="777" max="777" width="12.5703125" customWidth="1"/>
    <col min="778" max="778" width="14.42578125" customWidth="1"/>
    <col min="779" max="779" width="12" customWidth="1"/>
    <col min="780" max="780" width="11.42578125" customWidth="1"/>
    <col min="781" max="781" width="11.5703125" bestFit="1" customWidth="1"/>
    <col min="782" max="782" width="14.5703125" customWidth="1"/>
    <col min="783" max="783" width="13" customWidth="1"/>
    <col min="784" max="784" width="49" customWidth="1"/>
    <col min="785" max="785" width="2.140625" customWidth="1"/>
    <col min="1025" max="1025" width="1.85546875" customWidth="1"/>
    <col min="1026" max="1026" width="3.5703125" customWidth="1"/>
    <col min="1027" max="1027" width="29.5703125" customWidth="1"/>
    <col min="1028" max="1028" width="54.42578125" customWidth="1"/>
    <col min="1029" max="1030" width="12.42578125" customWidth="1"/>
    <col min="1031" max="1031" width="12.85546875" customWidth="1"/>
    <col min="1032" max="1032" width="13.5703125" customWidth="1"/>
    <col min="1033" max="1033" width="12.5703125" customWidth="1"/>
    <col min="1034" max="1034" width="14.42578125" customWidth="1"/>
    <col min="1035" max="1035" width="12" customWidth="1"/>
    <col min="1036" max="1036" width="11.42578125" customWidth="1"/>
    <col min="1037" max="1037" width="11.5703125" bestFit="1" customWidth="1"/>
    <col min="1038" max="1038" width="14.5703125" customWidth="1"/>
    <col min="1039" max="1039" width="13" customWidth="1"/>
    <col min="1040" max="1040" width="49" customWidth="1"/>
    <col min="1041" max="1041" width="2.140625" customWidth="1"/>
    <col min="1281" max="1281" width="1.85546875" customWidth="1"/>
    <col min="1282" max="1282" width="3.5703125" customWidth="1"/>
    <col min="1283" max="1283" width="29.5703125" customWidth="1"/>
    <col min="1284" max="1284" width="54.42578125" customWidth="1"/>
    <col min="1285" max="1286" width="12.42578125" customWidth="1"/>
    <col min="1287" max="1287" width="12.85546875" customWidth="1"/>
    <col min="1288" max="1288" width="13.5703125" customWidth="1"/>
    <col min="1289" max="1289" width="12.5703125" customWidth="1"/>
    <col min="1290" max="1290" width="14.42578125" customWidth="1"/>
    <col min="1291" max="1291" width="12" customWidth="1"/>
    <col min="1292" max="1292" width="11.42578125" customWidth="1"/>
    <col min="1293" max="1293" width="11.5703125" bestFit="1" customWidth="1"/>
    <col min="1294" max="1294" width="14.5703125" customWidth="1"/>
    <col min="1295" max="1295" width="13" customWidth="1"/>
    <col min="1296" max="1296" width="49" customWidth="1"/>
    <col min="1297" max="1297" width="2.140625" customWidth="1"/>
    <col min="1537" max="1537" width="1.85546875" customWidth="1"/>
    <col min="1538" max="1538" width="3.5703125" customWidth="1"/>
    <col min="1539" max="1539" width="29.5703125" customWidth="1"/>
    <col min="1540" max="1540" width="54.42578125" customWidth="1"/>
    <col min="1541" max="1542" width="12.42578125" customWidth="1"/>
    <col min="1543" max="1543" width="12.85546875" customWidth="1"/>
    <col min="1544" max="1544" width="13.5703125" customWidth="1"/>
    <col min="1545" max="1545" width="12.5703125" customWidth="1"/>
    <col min="1546" max="1546" width="14.42578125" customWidth="1"/>
    <col min="1547" max="1547" width="12" customWidth="1"/>
    <col min="1548" max="1548" width="11.42578125" customWidth="1"/>
    <col min="1549" max="1549" width="11.5703125" bestFit="1" customWidth="1"/>
    <col min="1550" max="1550" width="14.5703125" customWidth="1"/>
    <col min="1551" max="1551" width="13" customWidth="1"/>
    <col min="1552" max="1552" width="49" customWidth="1"/>
    <col min="1553" max="1553" width="2.140625" customWidth="1"/>
    <col min="1793" max="1793" width="1.85546875" customWidth="1"/>
    <col min="1794" max="1794" width="3.5703125" customWidth="1"/>
    <col min="1795" max="1795" width="29.5703125" customWidth="1"/>
    <col min="1796" max="1796" width="54.42578125" customWidth="1"/>
    <col min="1797" max="1798" width="12.42578125" customWidth="1"/>
    <col min="1799" max="1799" width="12.85546875" customWidth="1"/>
    <col min="1800" max="1800" width="13.5703125" customWidth="1"/>
    <col min="1801" max="1801" width="12.5703125" customWidth="1"/>
    <col min="1802" max="1802" width="14.42578125" customWidth="1"/>
    <col min="1803" max="1803" width="12" customWidth="1"/>
    <col min="1804" max="1804" width="11.42578125" customWidth="1"/>
    <col min="1805" max="1805" width="11.5703125" bestFit="1" customWidth="1"/>
    <col min="1806" max="1806" width="14.5703125" customWidth="1"/>
    <col min="1807" max="1807" width="13" customWidth="1"/>
    <col min="1808" max="1808" width="49" customWidth="1"/>
    <col min="1809" max="1809" width="2.140625" customWidth="1"/>
    <col min="2049" max="2049" width="1.85546875" customWidth="1"/>
    <col min="2050" max="2050" width="3.5703125" customWidth="1"/>
    <col min="2051" max="2051" width="29.5703125" customWidth="1"/>
    <col min="2052" max="2052" width="54.42578125" customWidth="1"/>
    <col min="2053" max="2054" width="12.42578125" customWidth="1"/>
    <col min="2055" max="2055" width="12.85546875" customWidth="1"/>
    <col min="2056" max="2056" width="13.5703125" customWidth="1"/>
    <col min="2057" max="2057" width="12.5703125" customWidth="1"/>
    <col min="2058" max="2058" width="14.42578125" customWidth="1"/>
    <col min="2059" max="2059" width="12" customWidth="1"/>
    <col min="2060" max="2060" width="11.42578125" customWidth="1"/>
    <col min="2061" max="2061" width="11.5703125" bestFit="1" customWidth="1"/>
    <col min="2062" max="2062" width="14.5703125" customWidth="1"/>
    <col min="2063" max="2063" width="13" customWidth="1"/>
    <col min="2064" max="2064" width="49" customWidth="1"/>
    <col min="2065" max="2065" width="2.140625" customWidth="1"/>
    <col min="2305" max="2305" width="1.85546875" customWidth="1"/>
    <col min="2306" max="2306" width="3.5703125" customWidth="1"/>
    <col min="2307" max="2307" width="29.5703125" customWidth="1"/>
    <col min="2308" max="2308" width="54.42578125" customWidth="1"/>
    <col min="2309" max="2310" width="12.42578125" customWidth="1"/>
    <col min="2311" max="2311" width="12.85546875" customWidth="1"/>
    <col min="2312" max="2312" width="13.5703125" customWidth="1"/>
    <col min="2313" max="2313" width="12.5703125" customWidth="1"/>
    <col min="2314" max="2314" width="14.42578125" customWidth="1"/>
    <col min="2315" max="2315" width="12" customWidth="1"/>
    <col min="2316" max="2316" width="11.42578125" customWidth="1"/>
    <col min="2317" max="2317" width="11.5703125" bestFit="1" customWidth="1"/>
    <col min="2318" max="2318" width="14.5703125" customWidth="1"/>
    <col min="2319" max="2319" width="13" customWidth="1"/>
    <col min="2320" max="2320" width="49" customWidth="1"/>
    <col min="2321" max="2321" width="2.140625" customWidth="1"/>
    <col min="2561" max="2561" width="1.85546875" customWidth="1"/>
    <col min="2562" max="2562" width="3.5703125" customWidth="1"/>
    <col min="2563" max="2563" width="29.5703125" customWidth="1"/>
    <col min="2564" max="2564" width="54.42578125" customWidth="1"/>
    <col min="2565" max="2566" width="12.42578125" customWidth="1"/>
    <col min="2567" max="2567" width="12.85546875" customWidth="1"/>
    <col min="2568" max="2568" width="13.5703125" customWidth="1"/>
    <col min="2569" max="2569" width="12.5703125" customWidth="1"/>
    <col min="2570" max="2570" width="14.42578125" customWidth="1"/>
    <col min="2571" max="2571" width="12" customWidth="1"/>
    <col min="2572" max="2572" width="11.42578125" customWidth="1"/>
    <col min="2573" max="2573" width="11.5703125" bestFit="1" customWidth="1"/>
    <col min="2574" max="2574" width="14.5703125" customWidth="1"/>
    <col min="2575" max="2575" width="13" customWidth="1"/>
    <col min="2576" max="2576" width="49" customWidth="1"/>
    <col min="2577" max="2577" width="2.140625" customWidth="1"/>
    <col min="2817" max="2817" width="1.85546875" customWidth="1"/>
    <col min="2818" max="2818" width="3.5703125" customWidth="1"/>
    <col min="2819" max="2819" width="29.5703125" customWidth="1"/>
    <col min="2820" max="2820" width="54.42578125" customWidth="1"/>
    <col min="2821" max="2822" width="12.42578125" customWidth="1"/>
    <col min="2823" max="2823" width="12.85546875" customWidth="1"/>
    <col min="2824" max="2824" width="13.5703125" customWidth="1"/>
    <col min="2825" max="2825" width="12.5703125" customWidth="1"/>
    <col min="2826" max="2826" width="14.42578125" customWidth="1"/>
    <col min="2827" max="2827" width="12" customWidth="1"/>
    <col min="2828" max="2828" width="11.42578125" customWidth="1"/>
    <col min="2829" max="2829" width="11.5703125" bestFit="1" customWidth="1"/>
    <col min="2830" max="2830" width="14.5703125" customWidth="1"/>
    <col min="2831" max="2831" width="13" customWidth="1"/>
    <col min="2832" max="2832" width="49" customWidth="1"/>
    <col min="2833" max="2833" width="2.140625" customWidth="1"/>
    <col min="3073" max="3073" width="1.85546875" customWidth="1"/>
    <col min="3074" max="3074" width="3.5703125" customWidth="1"/>
    <col min="3075" max="3075" width="29.5703125" customWidth="1"/>
    <col min="3076" max="3076" width="54.42578125" customWidth="1"/>
    <col min="3077" max="3078" width="12.42578125" customWidth="1"/>
    <col min="3079" max="3079" width="12.85546875" customWidth="1"/>
    <col min="3080" max="3080" width="13.5703125" customWidth="1"/>
    <col min="3081" max="3081" width="12.5703125" customWidth="1"/>
    <col min="3082" max="3082" width="14.42578125" customWidth="1"/>
    <col min="3083" max="3083" width="12" customWidth="1"/>
    <col min="3084" max="3084" width="11.42578125" customWidth="1"/>
    <col min="3085" max="3085" width="11.5703125" bestFit="1" customWidth="1"/>
    <col min="3086" max="3086" width="14.5703125" customWidth="1"/>
    <col min="3087" max="3087" width="13" customWidth="1"/>
    <col min="3088" max="3088" width="49" customWidth="1"/>
    <col min="3089" max="3089" width="2.140625" customWidth="1"/>
    <col min="3329" max="3329" width="1.85546875" customWidth="1"/>
    <col min="3330" max="3330" width="3.5703125" customWidth="1"/>
    <col min="3331" max="3331" width="29.5703125" customWidth="1"/>
    <col min="3332" max="3332" width="54.42578125" customWidth="1"/>
    <col min="3333" max="3334" width="12.42578125" customWidth="1"/>
    <col min="3335" max="3335" width="12.85546875" customWidth="1"/>
    <col min="3336" max="3336" width="13.5703125" customWidth="1"/>
    <col min="3337" max="3337" width="12.5703125" customWidth="1"/>
    <col min="3338" max="3338" width="14.42578125" customWidth="1"/>
    <col min="3339" max="3339" width="12" customWidth="1"/>
    <col min="3340" max="3340" width="11.42578125" customWidth="1"/>
    <col min="3341" max="3341" width="11.5703125" bestFit="1" customWidth="1"/>
    <col min="3342" max="3342" width="14.5703125" customWidth="1"/>
    <col min="3343" max="3343" width="13" customWidth="1"/>
    <col min="3344" max="3344" width="49" customWidth="1"/>
    <col min="3345" max="3345" width="2.140625" customWidth="1"/>
    <col min="3585" max="3585" width="1.85546875" customWidth="1"/>
    <col min="3586" max="3586" width="3.5703125" customWidth="1"/>
    <col min="3587" max="3587" width="29.5703125" customWidth="1"/>
    <col min="3588" max="3588" width="54.42578125" customWidth="1"/>
    <col min="3589" max="3590" width="12.42578125" customWidth="1"/>
    <col min="3591" max="3591" width="12.85546875" customWidth="1"/>
    <col min="3592" max="3592" width="13.5703125" customWidth="1"/>
    <col min="3593" max="3593" width="12.5703125" customWidth="1"/>
    <col min="3594" max="3594" width="14.42578125" customWidth="1"/>
    <col min="3595" max="3595" width="12" customWidth="1"/>
    <col min="3596" max="3596" width="11.42578125" customWidth="1"/>
    <col min="3597" max="3597" width="11.5703125" bestFit="1" customWidth="1"/>
    <col min="3598" max="3598" width="14.5703125" customWidth="1"/>
    <col min="3599" max="3599" width="13" customWidth="1"/>
    <col min="3600" max="3600" width="49" customWidth="1"/>
    <col min="3601" max="3601" width="2.140625" customWidth="1"/>
    <col min="3841" max="3841" width="1.85546875" customWidth="1"/>
    <col min="3842" max="3842" width="3.5703125" customWidth="1"/>
    <col min="3843" max="3843" width="29.5703125" customWidth="1"/>
    <col min="3844" max="3844" width="54.42578125" customWidth="1"/>
    <col min="3845" max="3846" width="12.42578125" customWidth="1"/>
    <col min="3847" max="3847" width="12.85546875" customWidth="1"/>
    <col min="3848" max="3848" width="13.5703125" customWidth="1"/>
    <col min="3849" max="3849" width="12.5703125" customWidth="1"/>
    <col min="3850" max="3850" width="14.42578125" customWidth="1"/>
    <col min="3851" max="3851" width="12" customWidth="1"/>
    <col min="3852" max="3852" width="11.42578125" customWidth="1"/>
    <col min="3853" max="3853" width="11.5703125" bestFit="1" customWidth="1"/>
    <col min="3854" max="3854" width="14.5703125" customWidth="1"/>
    <col min="3855" max="3855" width="13" customWidth="1"/>
    <col min="3856" max="3856" width="49" customWidth="1"/>
    <col min="3857" max="3857" width="2.140625" customWidth="1"/>
    <col min="4097" max="4097" width="1.85546875" customWidth="1"/>
    <col min="4098" max="4098" width="3.5703125" customWidth="1"/>
    <col min="4099" max="4099" width="29.5703125" customWidth="1"/>
    <col min="4100" max="4100" width="54.42578125" customWidth="1"/>
    <col min="4101" max="4102" width="12.42578125" customWidth="1"/>
    <col min="4103" max="4103" width="12.85546875" customWidth="1"/>
    <col min="4104" max="4104" width="13.5703125" customWidth="1"/>
    <col min="4105" max="4105" width="12.5703125" customWidth="1"/>
    <col min="4106" max="4106" width="14.42578125" customWidth="1"/>
    <col min="4107" max="4107" width="12" customWidth="1"/>
    <col min="4108" max="4108" width="11.42578125" customWidth="1"/>
    <col min="4109" max="4109" width="11.5703125" bestFit="1" customWidth="1"/>
    <col min="4110" max="4110" width="14.5703125" customWidth="1"/>
    <col min="4111" max="4111" width="13" customWidth="1"/>
    <col min="4112" max="4112" width="49" customWidth="1"/>
    <col min="4113" max="4113" width="2.140625" customWidth="1"/>
    <col min="4353" max="4353" width="1.85546875" customWidth="1"/>
    <col min="4354" max="4354" width="3.5703125" customWidth="1"/>
    <col min="4355" max="4355" width="29.5703125" customWidth="1"/>
    <col min="4356" max="4356" width="54.42578125" customWidth="1"/>
    <col min="4357" max="4358" width="12.42578125" customWidth="1"/>
    <col min="4359" max="4359" width="12.85546875" customWidth="1"/>
    <col min="4360" max="4360" width="13.5703125" customWidth="1"/>
    <col min="4361" max="4361" width="12.5703125" customWidth="1"/>
    <col min="4362" max="4362" width="14.42578125" customWidth="1"/>
    <col min="4363" max="4363" width="12" customWidth="1"/>
    <col min="4364" max="4364" width="11.42578125" customWidth="1"/>
    <col min="4365" max="4365" width="11.5703125" bestFit="1" customWidth="1"/>
    <col min="4366" max="4366" width="14.5703125" customWidth="1"/>
    <col min="4367" max="4367" width="13" customWidth="1"/>
    <col min="4368" max="4368" width="49" customWidth="1"/>
    <col min="4369" max="4369" width="2.140625" customWidth="1"/>
    <col min="4609" max="4609" width="1.85546875" customWidth="1"/>
    <col min="4610" max="4610" width="3.5703125" customWidth="1"/>
    <col min="4611" max="4611" width="29.5703125" customWidth="1"/>
    <col min="4612" max="4612" width="54.42578125" customWidth="1"/>
    <col min="4613" max="4614" width="12.42578125" customWidth="1"/>
    <col min="4615" max="4615" width="12.85546875" customWidth="1"/>
    <col min="4616" max="4616" width="13.5703125" customWidth="1"/>
    <col min="4617" max="4617" width="12.5703125" customWidth="1"/>
    <col min="4618" max="4618" width="14.42578125" customWidth="1"/>
    <col min="4619" max="4619" width="12" customWidth="1"/>
    <col min="4620" max="4620" width="11.42578125" customWidth="1"/>
    <col min="4621" max="4621" width="11.5703125" bestFit="1" customWidth="1"/>
    <col min="4622" max="4622" width="14.5703125" customWidth="1"/>
    <col min="4623" max="4623" width="13" customWidth="1"/>
    <col min="4624" max="4624" width="49" customWidth="1"/>
    <col min="4625" max="4625" width="2.140625" customWidth="1"/>
    <col min="4865" max="4865" width="1.85546875" customWidth="1"/>
    <col min="4866" max="4866" width="3.5703125" customWidth="1"/>
    <col min="4867" max="4867" width="29.5703125" customWidth="1"/>
    <col min="4868" max="4868" width="54.42578125" customWidth="1"/>
    <col min="4869" max="4870" width="12.42578125" customWidth="1"/>
    <col min="4871" max="4871" width="12.85546875" customWidth="1"/>
    <col min="4872" max="4872" width="13.5703125" customWidth="1"/>
    <col min="4873" max="4873" width="12.5703125" customWidth="1"/>
    <col min="4874" max="4874" width="14.42578125" customWidth="1"/>
    <col min="4875" max="4875" width="12" customWidth="1"/>
    <col min="4876" max="4876" width="11.42578125" customWidth="1"/>
    <col min="4877" max="4877" width="11.5703125" bestFit="1" customWidth="1"/>
    <col min="4878" max="4878" width="14.5703125" customWidth="1"/>
    <col min="4879" max="4879" width="13" customWidth="1"/>
    <col min="4880" max="4880" width="49" customWidth="1"/>
    <col min="4881" max="4881" width="2.140625" customWidth="1"/>
    <col min="5121" max="5121" width="1.85546875" customWidth="1"/>
    <col min="5122" max="5122" width="3.5703125" customWidth="1"/>
    <col min="5123" max="5123" width="29.5703125" customWidth="1"/>
    <col min="5124" max="5124" width="54.42578125" customWidth="1"/>
    <col min="5125" max="5126" width="12.42578125" customWidth="1"/>
    <col min="5127" max="5127" width="12.85546875" customWidth="1"/>
    <col min="5128" max="5128" width="13.5703125" customWidth="1"/>
    <col min="5129" max="5129" width="12.5703125" customWidth="1"/>
    <col min="5130" max="5130" width="14.42578125" customWidth="1"/>
    <col min="5131" max="5131" width="12" customWidth="1"/>
    <col min="5132" max="5132" width="11.42578125" customWidth="1"/>
    <col min="5133" max="5133" width="11.5703125" bestFit="1" customWidth="1"/>
    <col min="5134" max="5134" width="14.5703125" customWidth="1"/>
    <col min="5135" max="5135" width="13" customWidth="1"/>
    <col min="5136" max="5136" width="49" customWidth="1"/>
    <col min="5137" max="5137" width="2.140625" customWidth="1"/>
    <col min="5377" max="5377" width="1.85546875" customWidth="1"/>
    <col min="5378" max="5378" width="3.5703125" customWidth="1"/>
    <col min="5379" max="5379" width="29.5703125" customWidth="1"/>
    <col min="5380" max="5380" width="54.42578125" customWidth="1"/>
    <col min="5381" max="5382" width="12.42578125" customWidth="1"/>
    <col min="5383" max="5383" width="12.85546875" customWidth="1"/>
    <col min="5384" max="5384" width="13.5703125" customWidth="1"/>
    <col min="5385" max="5385" width="12.5703125" customWidth="1"/>
    <col min="5386" max="5386" width="14.42578125" customWidth="1"/>
    <col min="5387" max="5387" width="12" customWidth="1"/>
    <col min="5388" max="5388" width="11.42578125" customWidth="1"/>
    <col min="5389" max="5389" width="11.5703125" bestFit="1" customWidth="1"/>
    <col min="5390" max="5390" width="14.5703125" customWidth="1"/>
    <col min="5391" max="5391" width="13" customWidth="1"/>
    <col min="5392" max="5392" width="49" customWidth="1"/>
    <col min="5393" max="5393" width="2.140625" customWidth="1"/>
    <col min="5633" max="5633" width="1.85546875" customWidth="1"/>
    <col min="5634" max="5634" width="3.5703125" customWidth="1"/>
    <col min="5635" max="5635" width="29.5703125" customWidth="1"/>
    <col min="5636" max="5636" width="54.42578125" customWidth="1"/>
    <col min="5637" max="5638" width="12.42578125" customWidth="1"/>
    <col min="5639" max="5639" width="12.85546875" customWidth="1"/>
    <col min="5640" max="5640" width="13.5703125" customWidth="1"/>
    <col min="5641" max="5641" width="12.5703125" customWidth="1"/>
    <col min="5642" max="5642" width="14.42578125" customWidth="1"/>
    <col min="5643" max="5643" width="12" customWidth="1"/>
    <col min="5644" max="5644" width="11.42578125" customWidth="1"/>
    <col min="5645" max="5645" width="11.5703125" bestFit="1" customWidth="1"/>
    <col min="5646" max="5646" width="14.5703125" customWidth="1"/>
    <col min="5647" max="5647" width="13" customWidth="1"/>
    <col min="5648" max="5648" width="49" customWidth="1"/>
    <col min="5649" max="5649" width="2.140625" customWidth="1"/>
    <col min="5889" max="5889" width="1.85546875" customWidth="1"/>
    <col min="5890" max="5890" width="3.5703125" customWidth="1"/>
    <col min="5891" max="5891" width="29.5703125" customWidth="1"/>
    <col min="5892" max="5892" width="54.42578125" customWidth="1"/>
    <col min="5893" max="5894" width="12.42578125" customWidth="1"/>
    <col min="5895" max="5895" width="12.85546875" customWidth="1"/>
    <col min="5896" max="5896" width="13.5703125" customWidth="1"/>
    <col min="5897" max="5897" width="12.5703125" customWidth="1"/>
    <col min="5898" max="5898" width="14.42578125" customWidth="1"/>
    <col min="5899" max="5899" width="12" customWidth="1"/>
    <col min="5900" max="5900" width="11.42578125" customWidth="1"/>
    <col min="5901" max="5901" width="11.5703125" bestFit="1" customWidth="1"/>
    <col min="5902" max="5902" width="14.5703125" customWidth="1"/>
    <col min="5903" max="5903" width="13" customWidth="1"/>
    <col min="5904" max="5904" width="49" customWidth="1"/>
    <col min="5905" max="5905" width="2.140625" customWidth="1"/>
    <col min="6145" max="6145" width="1.85546875" customWidth="1"/>
    <col min="6146" max="6146" width="3.5703125" customWidth="1"/>
    <col min="6147" max="6147" width="29.5703125" customWidth="1"/>
    <col min="6148" max="6148" width="54.42578125" customWidth="1"/>
    <col min="6149" max="6150" width="12.42578125" customWidth="1"/>
    <col min="6151" max="6151" width="12.85546875" customWidth="1"/>
    <col min="6152" max="6152" width="13.5703125" customWidth="1"/>
    <col min="6153" max="6153" width="12.5703125" customWidth="1"/>
    <col min="6154" max="6154" width="14.42578125" customWidth="1"/>
    <col min="6155" max="6155" width="12" customWidth="1"/>
    <col min="6156" max="6156" width="11.42578125" customWidth="1"/>
    <col min="6157" max="6157" width="11.5703125" bestFit="1" customWidth="1"/>
    <col min="6158" max="6158" width="14.5703125" customWidth="1"/>
    <col min="6159" max="6159" width="13" customWidth="1"/>
    <col min="6160" max="6160" width="49" customWidth="1"/>
    <col min="6161" max="6161" width="2.140625" customWidth="1"/>
    <col min="6401" max="6401" width="1.85546875" customWidth="1"/>
    <col min="6402" max="6402" width="3.5703125" customWidth="1"/>
    <col min="6403" max="6403" width="29.5703125" customWidth="1"/>
    <col min="6404" max="6404" width="54.42578125" customWidth="1"/>
    <col min="6405" max="6406" width="12.42578125" customWidth="1"/>
    <col min="6407" max="6407" width="12.85546875" customWidth="1"/>
    <col min="6408" max="6408" width="13.5703125" customWidth="1"/>
    <col min="6409" max="6409" width="12.5703125" customWidth="1"/>
    <col min="6410" max="6410" width="14.42578125" customWidth="1"/>
    <col min="6411" max="6411" width="12" customWidth="1"/>
    <col min="6412" max="6412" width="11.42578125" customWidth="1"/>
    <col min="6413" max="6413" width="11.5703125" bestFit="1" customWidth="1"/>
    <col min="6414" max="6414" width="14.5703125" customWidth="1"/>
    <col min="6415" max="6415" width="13" customWidth="1"/>
    <col min="6416" max="6416" width="49" customWidth="1"/>
    <col min="6417" max="6417" width="2.140625" customWidth="1"/>
    <col min="6657" max="6657" width="1.85546875" customWidth="1"/>
    <col min="6658" max="6658" width="3.5703125" customWidth="1"/>
    <col min="6659" max="6659" width="29.5703125" customWidth="1"/>
    <col min="6660" max="6660" width="54.42578125" customWidth="1"/>
    <col min="6661" max="6662" width="12.42578125" customWidth="1"/>
    <col min="6663" max="6663" width="12.85546875" customWidth="1"/>
    <col min="6664" max="6664" width="13.5703125" customWidth="1"/>
    <col min="6665" max="6665" width="12.5703125" customWidth="1"/>
    <col min="6666" max="6666" width="14.42578125" customWidth="1"/>
    <col min="6667" max="6667" width="12" customWidth="1"/>
    <col min="6668" max="6668" width="11.42578125" customWidth="1"/>
    <col min="6669" max="6669" width="11.5703125" bestFit="1" customWidth="1"/>
    <col min="6670" max="6670" width="14.5703125" customWidth="1"/>
    <col min="6671" max="6671" width="13" customWidth="1"/>
    <col min="6672" max="6672" width="49" customWidth="1"/>
    <col min="6673" max="6673" width="2.140625" customWidth="1"/>
    <col min="6913" max="6913" width="1.85546875" customWidth="1"/>
    <col min="6914" max="6914" width="3.5703125" customWidth="1"/>
    <col min="6915" max="6915" width="29.5703125" customWidth="1"/>
    <col min="6916" max="6916" width="54.42578125" customWidth="1"/>
    <col min="6917" max="6918" width="12.42578125" customWidth="1"/>
    <col min="6919" max="6919" width="12.85546875" customWidth="1"/>
    <col min="6920" max="6920" width="13.5703125" customWidth="1"/>
    <col min="6921" max="6921" width="12.5703125" customWidth="1"/>
    <col min="6922" max="6922" width="14.42578125" customWidth="1"/>
    <col min="6923" max="6923" width="12" customWidth="1"/>
    <col min="6924" max="6924" width="11.42578125" customWidth="1"/>
    <col min="6925" max="6925" width="11.5703125" bestFit="1" customWidth="1"/>
    <col min="6926" max="6926" width="14.5703125" customWidth="1"/>
    <col min="6927" max="6927" width="13" customWidth="1"/>
    <col min="6928" max="6928" width="49" customWidth="1"/>
    <col min="6929" max="6929" width="2.140625" customWidth="1"/>
    <col min="7169" max="7169" width="1.85546875" customWidth="1"/>
    <col min="7170" max="7170" width="3.5703125" customWidth="1"/>
    <col min="7171" max="7171" width="29.5703125" customWidth="1"/>
    <col min="7172" max="7172" width="54.42578125" customWidth="1"/>
    <col min="7173" max="7174" width="12.42578125" customWidth="1"/>
    <col min="7175" max="7175" width="12.85546875" customWidth="1"/>
    <col min="7176" max="7176" width="13.5703125" customWidth="1"/>
    <col min="7177" max="7177" width="12.5703125" customWidth="1"/>
    <col min="7178" max="7178" width="14.42578125" customWidth="1"/>
    <col min="7179" max="7179" width="12" customWidth="1"/>
    <col min="7180" max="7180" width="11.42578125" customWidth="1"/>
    <col min="7181" max="7181" width="11.5703125" bestFit="1" customWidth="1"/>
    <col min="7182" max="7182" width="14.5703125" customWidth="1"/>
    <col min="7183" max="7183" width="13" customWidth="1"/>
    <col min="7184" max="7184" width="49" customWidth="1"/>
    <col min="7185" max="7185" width="2.140625" customWidth="1"/>
    <col min="7425" max="7425" width="1.85546875" customWidth="1"/>
    <col min="7426" max="7426" width="3.5703125" customWidth="1"/>
    <col min="7427" max="7427" width="29.5703125" customWidth="1"/>
    <col min="7428" max="7428" width="54.42578125" customWidth="1"/>
    <col min="7429" max="7430" width="12.42578125" customWidth="1"/>
    <col min="7431" max="7431" width="12.85546875" customWidth="1"/>
    <col min="7432" max="7432" width="13.5703125" customWidth="1"/>
    <col min="7433" max="7433" width="12.5703125" customWidth="1"/>
    <col min="7434" max="7434" width="14.42578125" customWidth="1"/>
    <col min="7435" max="7435" width="12" customWidth="1"/>
    <col min="7436" max="7436" width="11.42578125" customWidth="1"/>
    <col min="7437" max="7437" width="11.5703125" bestFit="1" customWidth="1"/>
    <col min="7438" max="7438" width="14.5703125" customWidth="1"/>
    <col min="7439" max="7439" width="13" customWidth="1"/>
    <col min="7440" max="7440" width="49" customWidth="1"/>
    <col min="7441" max="7441" width="2.140625" customWidth="1"/>
    <col min="7681" max="7681" width="1.85546875" customWidth="1"/>
    <col min="7682" max="7682" width="3.5703125" customWidth="1"/>
    <col min="7683" max="7683" width="29.5703125" customWidth="1"/>
    <col min="7684" max="7684" width="54.42578125" customWidth="1"/>
    <col min="7685" max="7686" width="12.42578125" customWidth="1"/>
    <col min="7687" max="7687" width="12.85546875" customWidth="1"/>
    <col min="7688" max="7688" width="13.5703125" customWidth="1"/>
    <col min="7689" max="7689" width="12.5703125" customWidth="1"/>
    <col min="7690" max="7690" width="14.42578125" customWidth="1"/>
    <col min="7691" max="7691" width="12" customWidth="1"/>
    <col min="7692" max="7692" width="11.42578125" customWidth="1"/>
    <col min="7693" max="7693" width="11.5703125" bestFit="1" customWidth="1"/>
    <col min="7694" max="7694" width="14.5703125" customWidth="1"/>
    <col min="7695" max="7695" width="13" customWidth="1"/>
    <col min="7696" max="7696" width="49" customWidth="1"/>
    <col min="7697" max="7697" width="2.140625" customWidth="1"/>
    <col min="7937" max="7937" width="1.85546875" customWidth="1"/>
    <col min="7938" max="7938" width="3.5703125" customWidth="1"/>
    <col min="7939" max="7939" width="29.5703125" customWidth="1"/>
    <col min="7940" max="7940" width="54.42578125" customWidth="1"/>
    <col min="7941" max="7942" width="12.42578125" customWidth="1"/>
    <col min="7943" max="7943" width="12.85546875" customWidth="1"/>
    <col min="7944" max="7944" width="13.5703125" customWidth="1"/>
    <col min="7945" max="7945" width="12.5703125" customWidth="1"/>
    <col min="7946" max="7946" width="14.42578125" customWidth="1"/>
    <col min="7947" max="7947" width="12" customWidth="1"/>
    <col min="7948" max="7948" width="11.42578125" customWidth="1"/>
    <col min="7949" max="7949" width="11.5703125" bestFit="1" customWidth="1"/>
    <col min="7950" max="7950" width="14.5703125" customWidth="1"/>
    <col min="7951" max="7951" width="13" customWidth="1"/>
    <col min="7952" max="7952" width="49" customWidth="1"/>
    <col min="7953" max="7953" width="2.140625" customWidth="1"/>
    <col min="8193" max="8193" width="1.85546875" customWidth="1"/>
    <col min="8194" max="8194" width="3.5703125" customWidth="1"/>
    <col min="8195" max="8195" width="29.5703125" customWidth="1"/>
    <col min="8196" max="8196" width="54.42578125" customWidth="1"/>
    <col min="8197" max="8198" width="12.42578125" customWidth="1"/>
    <col min="8199" max="8199" width="12.85546875" customWidth="1"/>
    <col min="8200" max="8200" width="13.5703125" customWidth="1"/>
    <col min="8201" max="8201" width="12.5703125" customWidth="1"/>
    <col min="8202" max="8202" width="14.42578125" customWidth="1"/>
    <col min="8203" max="8203" width="12" customWidth="1"/>
    <col min="8204" max="8204" width="11.42578125" customWidth="1"/>
    <col min="8205" max="8205" width="11.5703125" bestFit="1" customWidth="1"/>
    <col min="8206" max="8206" width="14.5703125" customWidth="1"/>
    <col min="8207" max="8207" width="13" customWidth="1"/>
    <col min="8208" max="8208" width="49" customWidth="1"/>
    <col min="8209" max="8209" width="2.140625" customWidth="1"/>
    <col min="8449" max="8449" width="1.85546875" customWidth="1"/>
    <col min="8450" max="8450" width="3.5703125" customWidth="1"/>
    <col min="8451" max="8451" width="29.5703125" customWidth="1"/>
    <col min="8452" max="8452" width="54.42578125" customWidth="1"/>
    <col min="8453" max="8454" width="12.42578125" customWidth="1"/>
    <col min="8455" max="8455" width="12.85546875" customWidth="1"/>
    <col min="8456" max="8456" width="13.5703125" customWidth="1"/>
    <col min="8457" max="8457" width="12.5703125" customWidth="1"/>
    <col min="8458" max="8458" width="14.42578125" customWidth="1"/>
    <col min="8459" max="8459" width="12" customWidth="1"/>
    <col min="8460" max="8460" width="11.42578125" customWidth="1"/>
    <col min="8461" max="8461" width="11.5703125" bestFit="1" customWidth="1"/>
    <col min="8462" max="8462" width="14.5703125" customWidth="1"/>
    <col min="8463" max="8463" width="13" customWidth="1"/>
    <col min="8464" max="8464" width="49" customWidth="1"/>
    <col min="8465" max="8465" width="2.140625" customWidth="1"/>
    <col min="8705" max="8705" width="1.85546875" customWidth="1"/>
    <col min="8706" max="8706" width="3.5703125" customWidth="1"/>
    <col min="8707" max="8707" width="29.5703125" customWidth="1"/>
    <col min="8708" max="8708" width="54.42578125" customWidth="1"/>
    <col min="8709" max="8710" width="12.42578125" customWidth="1"/>
    <col min="8711" max="8711" width="12.85546875" customWidth="1"/>
    <col min="8712" max="8712" width="13.5703125" customWidth="1"/>
    <col min="8713" max="8713" width="12.5703125" customWidth="1"/>
    <col min="8714" max="8714" width="14.42578125" customWidth="1"/>
    <col min="8715" max="8715" width="12" customWidth="1"/>
    <col min="8716" max="8716" width="11.42578125" customWidth="1"/>
    <col min="8717" max="8717" width="11.5703125" bestFit="1" customWidth="1"/>
    <col min="8718" max="8718" width="14.5703125" customWidth="1"/>
    <col min="8719" max="8719" width="13" customWidth="1"/>
    <col min="8720" max="8720" width="49" customWidth="1"/>
    <col min="8721" max="8721" width="2.140625" customWidth="1"/>
    <col min="8961" max="8961" width="1.85546875" customWidth="1"/>
    <col min="8962" max="8962" width="3.5703125" customWidth="1"/>
    <col min="8963" max="8963" width="29.5703125" customWidth="1"/>
    <col min="8964" max="8964" width="54.42578125" customWidth="1"/>
    <col min="8965" max="8966" width="12.42578125" customWidth="1"/>
    <col min="8967" max="8967" width="12.85546875" customWidth="1"/>
    <col min="8968" max="8968" width="13.5703125" customWidth="1"/>
    <col min="8969" max="8969" width="12.5703125" customWidth="1"/>
    <col min="8970" max="8970" width="14.42578125" customWidth="1"/>
    <col min="8971" max="8971" width="12" customWidth="1"/>
    <col min="8972" max="8972" width="11.42578125" customWidth="1"/>
    <col min="8973" max="8973" width="11.5703125" bestFit="1" customWidth="1"/>
    <col min="8974" max="8974" width="14.5703125" customWidth="1"/>
    <col min="8975" max="8975" width="13" customWidth="1"/>
    <col min="8976" max="8976" width="49" customWidth="1"/>
    <col min="8977" max="8977" width="2.140625" customWidth="1"/>
    <col min="9217" max="9217" width="1.85546875" customWidth="1"/>
    <col min="9218" max="9218" width="3.5703125" customWidth="1"/>
    <col min="9219" max="9219" width="29.5703125" customWidth="1"/>
    <col min="9220" max="9220" width="54.42578125" customWidth="1"/>
    <col min="9221" max="9222" width="12.42578125" customWidth="1"/>
    <col min="9223" max="9223" width="12.85546875" customWidth="1"/>
    <col min="9224" max="9224" width="13.5703125" customWidth="1"/>
    <col min="9225" max="9225" width="12.5703125" customWidth="1"/>
    <col min="9226" max="9226" width="14.42578125" customWidth="1"/>
    <col min="9227" max="9227" width="12" customWidth="1"/>
    <col min="9228" max="9228" width="11.42578125" customWidth="1"/>
    <col min="9229" max="9229" width="11.5703125" bestFit="1" customWidth="1"/>
    <col min="9230" max="9230" width="14.5703125" customWidth="1"/>
    <col min="9231" max="9231" width="13" customWidth="1"/>
    <col min="9232" max="9232" width="49" customWidth="1"/>
    <col min="9233" max="9233" width="2.140625" customWidth="1"/>
    <col min="9473" max="9473" width="1.85546875" customWidth="1"/>
    <col min="9474" max="9474" width="3.5703125" customWidth="1"/>
    <col min="9475" max="9475" width="29.5703125" customWidth="1"/>
    <col min="9476" max="9476" width="54.42578125" customWidth="1"/>
    <col min="9477" max="9478" width="12.42578125" customWidth="1"/>
    <col min="9479" max="9479" width="12.85546875" customWidth="1"/>
    <col min="9480" max="9480" width="13.5703125" customWidth="1"/>
    <col min="9481" max="9481" width="12.5703125" customWidth="1"/>
    <col min="9482" max="9482" width="14.42578125" customWidth="1"/>
    <col min="9483" max="9483" width="12" customWidth="1"/>
    <col min="9484" max="9484" width="11.42578125" customWidth="1"/>
    <col min="9485" max="9485" width="11.5703125" bestFit="1" customWidth="1"/>
    <col min="9486" max="9486" width="14.5703125" customWidth="1"/>
    <col min="9487" max="9487" width="13" customWidth="1"/>
    <col min="9488" max="9488" width="49" customWidth="1"/>
    <col min="9489" max="9489" width="2.140625" customWidth="1"/>
    <col min="9729" max="9729" width="1.85546875" customWidth="1"/>
    <col min="9730" max="9730" width="3.5703125" customWidth="1"/>
    <col min="9731" max="9731" width="29.5703125" customWidth="1"/>
    <col min="9732" max="9732" width="54.42578125" customWidth="1"/>
    <col min="9733" max="9734" width="12.42578125" customWidth="1"/>
    <col min="9735" max="9735" width="12.85546875" customWidth="1"/>
    <col min="9736" max="9736" width="13.5703125" customWidth="1"/>
    <col min="9737" max="9737" width="12.5703125" customWidth="1"/>
    <col min="9738" max="9738" width="14.42578125" customWidth="1"/>
    <col min="9739" max="9739" width="12" customWidth="1"/>
    <col min="9740" max="9740" width="11.42578125" customWidth="1"/>
    <col min="9741" max="9741" width="11.5703125" bestFit="1" customWidth="1"/>
    <col min="9742" max="9742" width="14.5703125" customWidth="1"/>
    <col min="9743" max="9743" width="13" customWidth="1"/>
    <col min="9744" max="9744" width="49" customWidth="1"/>
    <col min="9745" max="9745" width="2.140625" customWidth="1"/>
    <col min="9985" max="9985" width="1.85546875" customWidth="1"/>
    <col min="9986" max="9986" width="3.5703125" customWidth="1"/>
    <col min="9987" max="9987" width="29.5703125" customWidth="1"/>
    <col min="9988" max="9988" width="54.42578125" customWidth="1"/>
    <col min="9989" max="9990" width="12.42578125" customWidth="1"/>
    <col min="9991" max="9991" width="12.85546875" customWidth="1"/>
    <col min="9992" max="9992" width="13.5703125" customWidth="1"/>
    <col min="9993" max="9993" width="12.5703125" customWidth="1"/>
    <col min="9994" max="9994" width="14.42578125" customWidth="1"/>
    <col min="9995" max="9995" width="12" customWidth="1"/>
    <col min="9996" max="9996" width="11.42578125" customWidth="1"/>
    <col min="9997" max="9997" width="11.5703125" bestFit="1" customWidth="1"/>
    <col min="9998" max="9998" width="14.5703125" customWidth="1"/>
    <col min="9999" max="9999" width="13" customWidth="1"/>
    <col min="10000" max="10000" width="49" customWidth="1"/>
    <col min="10001" max="10001" width="2.140625" customWidth="1"/>
    <col min="10241" max="10241" width="1.85546875" customWidth="1"/>
    <col min="10242" max="10242" width="3.5703125" customWidth="1"/>
    <col min="10243" max="10243" width="29.5703125" customWidth="1"/>
    <col min="10244" max="10244" width="54.42578125" customWidth="1"/>
    <col min="10245" max="10246" width="12.42578125" customWidth="1"/>
    <col min="10247" max="10247" width="12.85546875" customWidth="1"/>
    <col min="10248" max="10248" width="13.5703125" customWidth="1"/>
    <col min="10249" max="10249" width="12.5703125" customWidth="1"/>
    <col min="10250" max="10250" width="14.42578125" customWidth="1"/>
    <col min="10251" max="10251" width="12" customWidth="1"/>
    <col min="10252" max="10252" width="11.42578125" customWidth="1"/>
    <col min="10253" max="10253" width="11.5703125" bestFit="1" customWidth="1"/>
    <col min="10254" max="10254" width="14.5703125" customWidth="1"/>
    <col min="10255" max="10255" width="13" customWidth="1"/>
    <col min="10256" max="10256" width="49" customWidth="1"/>
    <col min="10257" max="10257" width="2.140625" customWidth="1"/>
    <col min="10497" max="10497" width="1.85546875" customWidth="1"/>
    <col min="10498" max="10498" width="3.5703125" customWidth="1"/>
    <col min="10499" max="10499" width="29.5703125" customWidth="1"/>
    <col min="10500" max="10500" width="54.42578125" customWidth="1"/>
    <col min="10501" max="10502" width="12.42578125" customWidth="1"/>
    <col min="10503" max="10503" width="12.85546875" customWidth="1"/>
    <col min="10504" max="10504" width="13.5703125" customWidth="1"/>
    <col min="10505" max="10505" width="12.5703125" customWidth="1"/>
    <col min="10506" max="10506" width="14.42578125" customWidth="1"/>
    <col min="10507" max="10507" width="12" customWidth="1"/>
    <col min="10508" max="10508" width="11.42578125" customWidth="1"/>
    <col min="10509" max="10509" width="11.5703125" bestFit="1" customWidth="1"/>
    <col min="10510" max="10510" width="14.5703125" customWidth="1"/>
    <col min="10511" max="10511" width="13" customWidth="1"/>
    <col min="10512" max="10512" width="49" customWidth="1"/>
    <col min="10513" max="10513" width="2.140625" customWidth="1"/>
    <col min="10753" max="10753" width="1.85546875" customWidth="1"/>
    <col min="10754" max="10754" width="3.5703125" customWidth="1"/>
    <col min="10755" max="10755" width="29.5703125" customWidth="1"/>
    <col min="10756" max="10756" width="54.42578125" customWidth="1"/>
    <col min="10757" max="10758" width="12.42578125" customWidth="1"/>
    <col min="10759" max="10759" width="12.85546875" customWidth="1"/>
    <col min="10760" max="10760" width="13.5703125" customWidth="1"/>
    <col min="10761" max="10761" width="12.5703125" customWidth="1"/>
    <col min="10762" max="10762" width="14.42578125" customWidth="1"/>
    <col min="10763" max="10763" width="12" customWidth="1"/>
    <col min="10764" max="10764" width="11.42578125" customWidth="1"/>
    <col min="10765" max="10765" width="11.5703125" bestFit="1" customWidth="1"/>
    <col min="10766" max="10766" width="14.5703125" customWidth="1"/>
    <col min="10767" max="10767" width="13" customWidth="1"/>
    <col min="10768" max="10768" width="49" customWidth="1"/>
    <col min="10769" max="10769" width="2.140625" customWidth="1"/>
    <col min="11009" max="11009" width="1.85546875" customWidth="1"/>
    <col min="11010" max="11010" width="3.5703125" customWidth="1"/>
    <col min="11011" max="11011" width="29.5703125" customWidth="1"/>
    <col min="11012" max="11012" width="54.42578125" customWidth="1"/>
    <col min="11013" max="11014" width="12.42578125" customWidth="1"/>
    <col min="11015" max="11015" width="12.85546875" customWidth="1"/>
    <col min="11016" max="11016" width="13.5703125" customWidth="1"/>
    <col min="11017" max="11017" width="12.5703125" customWidth="1"/>
    <col min="11018" max="11018" width="14.42578125" customWidth="1"/>
    <col min="11019" max="11019" width="12" customWidth="1"/>
    <col min="11020" max="11020" width="11.42578125" customWidth="1"/>
    <col min="11021" max="11021" width="11.5703125" bestFit="1" customWidth="1"/>
    <col min="11022" max="11022" width="14.5703125" customWidth="1"/>
    <col min="11023" max="11023" width="13" customWidth="1"/>
    <col min="11024" max="11024" width="49" customWidth="1"/>
    <col min="11025" max="11025" width="2.140625" customWidth="1"/>
    <col min="11265" max="11265" width="1.85546875" customWidth="1"/>
    <col min="11266" max="11266" width="3.5703125" customWidth="1"/>
    <col min="11267" max="11267" width="29.5703125" customWidth="1"/>
    <col min="11268" max="11268" width="54.42578125" customWidth="1"/>
    <col min="11269" max="11270" width="12.42578125" customWidth="1"/>
    <col min="11271" max="11271" width="12.85546875" customWidth="1"/>
    <col min="11272" max="11272" width="13.5703125" customWidth="1"/>
    <col min="11273" max="11273" width="12.5703125" customWidth="1"/>
    <col min="11274" max="11274" width="14.42578125" customWidth="1"/>
    <col min="11275" max="11275" width="12" customWidth="1"/>
    <col min="11276" max="11276" width="11.42578125" customWidth="1"/>
    <col min="11277" max="11277" width="11.5703125" bestFit="1" customWidth="1"/>
    <col min="11278" max="11278" width="14.5703125" customWidth="1"/>
    <col min="11279" max="11279" width="13" customWidth="1"/>
    <col min="11280" max="11280" width="49" customWidth="1"/>
    <col min="11281" max="11281" width="2.140625" customWidth="1"/>
    <col min="11521" max="11521" width="1.85546875" customWidth="1"/>
    <col min="11522" max="11522" width="3.5703125" customWidth="1"/>
    <col min="11523" max="11523" width="29.5703125" customWidth="1"/>
    <col min="11524" max="11524" width="54.42578125" customWidth="1"/>
    <col min="11525" max="11526" width="12.42578125" customWidth="1"/>
    <col min="11527" max="11527" width="12.85546875" customWidth="1"/>
    <col min="11528" max="11528" width="13.5703125" customWidth="1"/>
    <col min="11529" max="11529" width="12.5703125" customWidth="1"/>
    <col min="11530" max="11530" width="14.42578125" customWidth="1"/>
    <col min="11531" max="11531" width="12" customWidth="1"/>
    <col min="11532" max="11532" width="11.42578125" customWidth="1"/>
    <col min="11533" max="11533" width="11.5703125" bestFit="1" customWidth="1"/>
    <col min="11534" max="11534" width="14.5703125" customWidth="1"/>
    <col min="11535" max="11535" width="13" customWidth="1"/>
    <col min="11536" max="11536" width="49" customWidth="1"/>
    <col min="11537" max="11537" width="2.140625" customWidth="1"/>
    <col min="11777" max="11777" width="1.85546875" customWidth="1"/>
    <col min="11778" max="11778" width="3.5703125" customWidth="1"/>
    <col min="11779" max="11779" width="29.5703125" customWidth="1"/>
    <col min="11780" max="11780" width="54.42578125" customWidth="1"/>
    <col min="11781" max="11782" width="12.42578125" customWidth="1"/>
    <col min="11783" max="11783" width="12.85546875" customWidth="1"/>
    <col min="11784" max="11784" width="13.5703125" customWidth="1"/>
    <col min="11785" max="11785" width="12.5703125" customWidth="1"/>
    <col min="11786" max="11786" width="14.42578125" customWidth="1"/>
    <col min="11787" max="11787" width="12" customWidth="1"/>
    <col min="11788" max="11788" width="11.42578125" customWidth="1"/>
    <col min="11789" max="11789" width="11.5703125" bestFit="1" customWidth="1"/>
    <col min="11790" max="11790" width="14.5703125" customWidth="1"/>
    <col min="11791" max="11791" width="13" customWidth="1"/>
    <col min="11792" max="11792" width="49" customWidth="1"/>
    <col min="11793" max="11793" width="2.140625" customWidth="1"/>
    <col min="12033" max="12033" width="1.85546875" customWidth="1"/>
    <col min="12034" max="12034" width="3.5703125" customWidth="1"/>
    <col min="12035" max="12035" width="29.5703125" customWidth="1"/>
    <col min="12036" max="12036" width="54.42578125" customWidth="1"/>
    <col min="12037" max="12038" width="12.42578125" customWidth="1"/>
    <col min="12039" max="12039" width="12.85546875" customWidth="1"/>
    <col min="12040" max="12040" width="13.5703125" customWidth="1"/>
    <col min="12041" max="12041" width="12.5703125" customWidth="1"/>
    <col min="12042" max="12042" width="14.42578125" customWidth="1"/>
    <col min="12043" max="12043" width="12" customWidth="1"/>
    <col min="12044" max="12044" width="11.42578125" customWidth="1"/>
    <col min="12045" max="12045" width="11.5703125" bestFit="1" customWidth="1"/>
    <col min="12046" max="12046" width="14.5703125" customWidth="1"/>
    <col min="12047" max="12047" width="13" customWidth="1"/>
    <col min="12048" max="12048" width="49" customWidth="1"/>
    <col min="12049" max="12049" width="2.140625" customWidth="1"/>
    <col min="12289" max="12289" width="1.85546875" customWidth="1"/>
    <col min="12290" max="12290" width="3.5703125" customWidth="1"/>
    <col min="12291" max="12291" width="29.5703125" customWidth="1"/>
    <col min="12292" max="12292" width="54.42578125" customWidth="1"/>
    <col min="12293" max="12294" width="12.42578125" customWidth="1"/>
    <col min="12295" max="12295" width="12.85546875" customWidth="1"/>
    <col min="12296" max="12296" width="13.5703125" customWidth="1"/>
    <col min="12297" max="12297" width="12.5703125" customWidth="1"/>
    <col min="12298" max="12298" width="14.42578125" customWidth="1"/>
    <col min="12299" max="12299" width="12" customWidth="1"/>
    <col min="12300" max="12300" width="11.42578125" customWidth="1"/>
    <col min="12301" max="12301" width="11.5703125" bestFit="1" customWidth="1"/>
    <col min="12302" max="12302" width="14.5703125" customWidth="1"/>
    <col min="12303" max="12303" width="13" customWidth="1"/>
    <col min="12304" max="12304" width="49" customWidth="1"/>
    <col min="12305" max="12305" width="2.140625" customWidth="1"/>
    <col min="12545" max="12545" width="1.85546875" customWidth="1"/>
    <col min="12546" max="12546" width="3.5703125" customWidth="1"/>
    <col min="12547" max="12547" width="29.5703125" customWidth="1"/>
    <col min="12548" max="12548" width="54.42578125" customWidth="1"/>
    <col min="12549" max="12550" width="12.42578125" customWidth="1"/>
    <col min="12551" max="12551" width="12.85546875" customWidth="1"/>
    <col min="12552" max="12552" width="13.5703125" customWidth="1"/>
    <col min="12553" max="12553" width="12.5703125" customWidth="1"/>
    <col min="12554" max="12554" width="14.42578125" customWidth="1"/>
    <col min="12555" max="12555" width="12" customWidth="1"/>
    <col min="12556" max="12556" width="11.42578125" customWidth="1"/>
    <col min="12557" max="12557" width="11.5703125" bestFit="1" customWidth="1"/>
    <col min="12558" max="12558" width="14.5703125" customWidth="1"/>
    <col min="12559" max="12559" width="13" customWidth="1"/>
    <col min="12560" max="12560" width="49" customWidth="1"/>
    <col min="12561" max="12561" width="2.140625" customWidth="1"/>
    <col min="12801" max="12801" width="1.85546875" customWidth="1"/>
    <col min="12802" max="12802" width="3.5703125" customWidth="1"/>
    <col min="12803" max="12803" width="29.5703125" customWidth="1"/>
    <col min="12804" max="12804" width="54.42578125" customWidth="1"/>
    <col min="12805" max="12806" width="12.42578125" customWidth="1"/>
    <col min="12807" max="12807" width="12.85546875" customWidth="1"/>
    <col min="12808" max="12808" width="13.5703125" customWidth="1"/>
    <col min="12809" max="12809" width="12.5703125" customWidth="1"/>
    <col min="12810" max="12810" width="14.42578125" customWidth="1"/>
    <col min="12811" max="12811" width="12" customWidth="1"/>
    <col min="12812" max="12812" width="11.42578125" customWidth="1"/>
    <col min="12813" max="12813" width="11.5703125" bestFit="1" customWidth="1"/>
    <col min="12814" max="12814" width="14.5703125" customWidth="1"/>
    <col min="12815" max="12815" width="13" customWidth="1"/>
    <col min="12816" max="12816" width="49" customWidth="1"/>
    <col min="12817" max="12817" width="2.140625" customWidth="1"/>
    <col min="13057" max="13057" width="1.85546875" customWidth="1"/>
    <col min="13058" max="13058" width="3.5703125" customWidth="1"/>
    <col min="13059" max="13059" width="29.5703125" customWidth="1"/>
    <col min="13060" max="13060" width="54.42578125" customWidth="1"/>
    <col min="13061" max="13062" width="12.42578125" customWidth="1"/>
    <col min="13063" max="13063" width="12.85546875" customWidth="1"/>
    <col min="13064" max="13064" width="13.5703125" customWidth="1"/>
    <col min="13065" max="13065" width="12.5703125" customWidth="1"/>
    <col min="13066" max="13066" width="14.42578125" customWidth="1"/>
    <col min="13067" max="13067" width="12" customWidth="1"/>
    <col min="13068" max="13068" width="11.42578125" customWidth="1"/>
    <col min="13069" max="13069" width="11.5703125" bestFit="1" customWidth="1"/>
    <col min="13070" max="13070" width="14.5703125" customWidth="1"/>
    <col min="13071" max="13071" width="13" customWidth="1"/>
    <col min="13072" max="13072" width="49" customWidth="1"/>
    <col min="13073" max="13073" width="2.140625" customWidth="1"/>
    <col min="13313" max="13313" width="1.85546875" customWidth="1"/>
    <col min="13314" max="13314" width="3.5703125" customWidth="1"/>
    <col min="13315" max="13315" width="29.5703125" customWidth="1"/>
    <col min="13316" max="13316" width="54.42578125" customWidth="1"/>
    <col min="13317" max="13318" width="12.42578125" customWidth="1"/>
    <col min="13319" max="13319" width="12.85546875" customWidth="1"/>
    <col min="13320" max="13320" width="13.5703125" customWidth="1"/>
    <col min="13321" max="13321" width="12.5703125" customWidth="1"/>
    <col min="13322" max="13322" width="14.42578125" customWidth="1"/>
    <col min="13323" max="13323" width="12" customWidth="1"/>
    <col min="13324" max="13324" width="11.42578125" customWidth="1"/>
    <col min="13325" max="13325" width="11.5703125" bestFit="1" customWidth="1"/>
    <col min="13326" max="13326" width="14.5703125" customWidth="1"/>
    <col min="13327" max="13327" width="13" customWidth="1"/>
    <col min="13328" max="13328" width="49" customWidth="1"/>
    <col min="13329" max="13329" width="2.140625" customWidth="1"/>
    <col min="13569" max="13569" width="1.85546875" customWidth="1"/>
    <col min="13570" max="13570" width="3.5703125" customWidth="1"/>
    <col min="13571" max="13571" width="29.5703125" customWidth="1"/>
    <col min="13572" max="13572" width="54.42578125" customWidth="1"/>
    <col min="13573" max="13574" width="12.42578125" customWidth="1"/>
    <col min="13575" max="13575" width="12.85546875" customWidth="1"/>
    <col min="13576" max="13576" width="13.5703125" customWidth="1"/>
    <col min="13577" max="13577" width="12.5703125" customWidth="1"/>
    <col min="13578" max="13578" width="14.42578125" customWidth="1"/>
    <col min="13579" max="13579" width="12" customWidth="1"/>
    <col min="13580" max="13580" width="11.42578125" customWidth="1"/>
    <col min="13581" max="13581" width="11.5703125" bestFit="1" customWidth="1"/>
    <col min="13582" max="13582" width="14.5703125" customWidth="1"/>
    <col min="13583" max="13583" width="13" customWidth="1"/>
    <col min="13584" max="13584" width="49" customWidth="1"/>
    <col min="13585" max="13585" width="2.140625" customWidth="1"/>
    <col min="13825" max="13825" width="1.85546875" customWidth="1"/>
    <col min="13826" max="13826" width="3.5703125" customWidth="1"/>
    <col min="13827" max="13827" width="29.5703125" customWidth="1"/>
    <col min="13828" max="13828" width="54.42578125" customWidth="1"/>
    <col min="13829" max="13830" width="12.42578125" customWidth="1"/>
    <col min="13831" max="13831" width="12.85546875" customWidth="1"/>
    <col min="13832" max="13832" width="13.5703125" customWidth="1"/>
    <col min="13833" max="13833" width="12.5703125" customWidth="1"/>
    <col min="13834" max="13834" width="14.42578125" customWidth="1"/>
    <col min="13835" max="13835" width="12" customWidth="1"/>
    <col min="13836" max="13836" width="11.42578125" customWidth="1"/>
    <col min="13837" max="13837" width="11.5703125" bestFit="1" customWidth="1"/>
    <col min="13838" max="13838" width="14.5703125" customWidth="1"/>
    <col min="13839" max="13839" width="13" customWidth="1"/>
    <col min="13840" max="13840" width="49" customWidth="1"/>
    <col min="13841" max="13841" width="2.140625" customWidth="1"/>
    <col min="14081" max="14081" width="1.85546875" customWidth="1"/>
    <col min="14082" max="14082" width="3.5703125" customWidth="1"/>
    <col min="14083" max="14083" width="29.5703125" customWidth="1"/>
    <col min="14084" max="14084" width="54.42578125" customWidth="1"/>
    <col min="14085" max="14086" width="12.42578125" customWidth="1"/>
    <col min="14087" max="14087" width="12.85546875" customWidth="1"/>
    <col min="14088" max="14088" width="13.5703125" customWidth="1"/>
    <col min="14089" max="14089" width="12.5703125" customWidth="1"/>
    <col min="14090" max="14090" width="14.42578125" customWidth="1"/>
    <col min="14091" max="14091" width="12" customWidth="1"/>
    <col min="14092" max="14092" width="11.42578125" customWidth="1"/>
    <col min="14093" max="14093" width="11.5703125" bestFit="1" customWidth="1"/>
    <col min="14094" max="14094" width="14.5703125" customWidth="1"/>
    <col min="14095" max="14095" width="13" customWidth="1"/>
    <col min="14096" max="14096" width="49" customWidth="1"/>
    <col min="14097" max="14097" width="2.140625" customWidth="1"/>
    <col min="14337" max="14337" width="1.85546875" customWidth="1"/>
    <col min="14338" max="14338" width="3.5703125" customWidth="1"/>
    <col min="14339" max="14339" width="29.5703125" customWidth="1"/>
    <col min="14340" max="14340" width="54.42578125" customWidth="1"/>
    <col min="14341" max="14342" width="12.42578125" customWidth="1"/>
    <col min="14343" max="14343" width="12.85546875" customWidth="1"/>
    <col min="14344" max="14344" width="13.5703125" customWidth="1"/>
    <col min="14345" max="14345" width="12.5703125" customWidth="1"/>
    <col min="14346" max="14346" width="14.42578125" customWidth="1"/>
    <col min="14347" max="14347" width="12" customWidth="1"/>
    <col min="14348" max="14348" width="11.42578125" customWidth="1"/>
    <col min="14349" max="14349" width="11.5703125" bestFit="1" customWidth="1"/>
    <col min="14350" max="14350" width="14.5703125" customWidth="1"/>
    <col min="14351" max="14351" width="13" customWidth="1"/>
    <col min="14352" max="14352" width="49" customWidth="1"/>
    <col min="14353" max="14353" width="2.140625" customWidth="1"/>
    <col min="14593" max="14593" width="1.85546875" customWidth="1"/>
    <col min="14594" max="14594" width="3.5703125" customWidth="1"/>
    <col min="14595" max="14595" width="29.5703125" customWidth="1"/>
    <col min="14596" max="14596" width="54.42578125" customWidth="1"/>
    <col min="14597" max="14598" width="12.42578125" customWidth="1"/>
    <col min="14599" max="14599" width="12.85546875" customWidth="1"/>
    <col min="14600" max="14600" width="13.5703125" customWidth="1"/>
    <col min="14601" max="14601" width="12.5703125" customWidth="1"/>
    <col min="14602" max="14602" width="14.42578125" customWidth="1"/>
    <col min="14603" max="14603" width="12" customWidth="1"/>
    <col min="14604" max="14604" width="11.42578125" customWidth="1"/>
    <col min="14605" max="14605" width="11.5703125" bestFit="1" customWidth="1"/>
    <col min="14606" max="14606" width="14.5703125" customWidth="1"/>
    <col min="14607" max="14607" width="13" customWidth="1"/>
    <col min="14608" max="14608" width="49" customWidth="1"/>
    <col min="14609" max="14609" width="2.140625" customWidth="1"/>
    <col min="14849" max="14849" width="1.85546875" customWidth="1"/>
    <col min="14850" max="14850" width="3.5703125" customWidth="1"/>
    <col min="14851" max="14851" width="29.5703125" customWidth="1"/>
    <col min="14852" max="14852" width="54.42578125" customWidth="1"/>
    <col min="14853" max="14854" width="12.42578125" customWidth="1"/>
    <col min="14855" max="14855" width="12.85546875" customWidth="1"/>
    <col min="14856" max="14856" width="13.5703125" customWidth="1"/>
    <col min="14857" max="14857" width="12.5703125" customWidth="1"/>
    <col min="14858" max="14858" width="14.42578125" customWidth="1"/>
    <col min="14859" max="14859" width="12" customWidth="1"/>
    <col min="14860" max="14860" width="11.42578125" customWidth="1"/>
    <col min="14861" max="14861" width="11.5703125" bestFit="1" customWidth="1"/>
    <col min="14862" max="14862" width="14.5703125" customWidth="1"/>
    <col min="14863" max="14863" width="13" customWidth="1"/>
    <col min="14864" max="14864" width="49" customWidth="1"/>
    <col min="14865" max="14865" width="2.140625" customWidth="1"/>
    <col min="15105" max="15105" width="1.85546875" customWidth="1"/>
    <col min="15106" max="15106" width="3.5703125" customWidth="1"/>
    <col min="15107" max="15107" width="29.5703125" customWidth="1"/>
    <col min="15108" max="15108" width="54.42578125" customWidth="1"/>
    <col min="15109" max="15110" width="12.42578125" customWidth="1"/>
    <col min="15111" max="15111" width="12.85546875" customWidth="1"/>
    <col min="15112" max="15112" width="13.5703125" customWidth="1"/>
    <col min="15113" max="15113" width="12.5703125" customWidth="1"/>
    <col min="15114" max="15114" width="14.42578125" customWidth="1"/>
    <col min="15115" max="15115" width="12" customWidth="1"/>
    <col min="15116" max="15116" width="11.42578125" customWidth="1"/>
    <col min="15117" max="15117" width="11.5703125" bestFit="1" customWidth="1"/>
    <col min="15118" max="15118" width="14.5703125" customWidth="1"/>
    <col min="15119" max="15119" width="13" customWidth="1"/>
    <col min="15120" max="15120" width="49" customWidth="1"/>
    <col min="15121" max="15121" width="2.140625" customWidth="1"/>
    <col min="15361" max="15361" width="1.85546875" customWidth="1"/>
    <col min="15362" max="15362" width="3.5703125" customWidth="1"/>
    <col min="15363" max="15363" width="29.5703125" customWidth="1"/>
    <col min="15364" max="15364" width="54.42578125" customWidth="1"/>
    <col min="15365" max="15366" width="12.42578125" customWidth="1"/>
    <col min="15367" max="15367" width="12.85546875" customWidth="1"/>
    <col min="15368" max="15368" width="13.5703125" customWidth="1"/>
    <col min="15369" max="15369" width="12.5703125" customWidth="1"/>
    <col min="15370" max="15370" width="14.42578125" customWidth="1"/>
    <col min="15371" max="15371" width="12" customWidth="1"/>
    <col min="15372" max="15372" width="11.42578125" customWidth="1"/>
    <col min="15373" max="15373" width="11.5703125" bestFit="1" customWidth="1"/>
    <col min="15374" max="15374" width="14.5703125" customWidth="1"/>
    <col min="15375" max="15375" width="13" customWidth="1"/>
    <col min="15376" max="15376" width="49" customWidth="1"/>
    <col min="15377" max="15377" width="2.140625" customWidth="1"/>
    <col min="15617" max="15617" width="1.85546875" customWidth="1"/>
    <col min="15618" max="15618" width="3.5703125" customWidth="1"/>
    <col min="15619" max="15619" width="29.5703125" customWidth="1"/>
    <col min="15620" max="15620" width="54.42578125" customWidth="1"/>
    <col min="15621" max="15622" width="12.42578125" customWidth="1"/>
    <col min="15623" max="15623" width="12.85546875" customWidth="1"/>
    <col min="15624" max="15624" width="13.5703125" customWidth="1"/>
    <col min="15625" max="15625" width="12.5703125" customWidth="1"/>
    <col min="15626" max="15626" width="14.42578125" customWidth="1"/>
    <col min="15627" max="15627" width="12" customWidth="1"/>
    <col min="15628" max="15628" width="11.42578125" customWidth="1"/>
    <col min="15629" max="15629" width="11.5703125" bestFit="1" customWidth="1"/>
    <col min="15630" max="15630" width="14.5703125" customWidth="1"/>
    <col min="15631" max="15631" width="13" customWidth="1"/>
    <col min="15632" max="15632" width="49" customWidth="1"/>
    <col min="15633" max="15633" width="2.140625" customWidth="1"/>
    <col min="15873" max="15873" width="1.85546875" customWidth="1"/>
    <col min="15874" max="15874" width="3.5703125" customWidth="1"/>
    <col min="15875" max="15875" width="29.5703125" customWidth="1"/>
    <col min="15876" max="15876" width="54.42578125" customWidth="1"/>
    <col min="15877" max="15878" width="12.42578125" customWidth="1"/>
    <col min="15879" max="15879" width="12.85546875" customWidth="1"/>
    <col min="15880" max="15880" width="13.5703125" customWidth="1"/>
    <col min="15881" max="15881" width="12.5703125" customWidth="1"/>
    <col min="15882" max="15882" width="14.42578125" customWidth="1"/>
    <col min="15883" max="15883" width="12" customWidth="1"/>
    <col min="15884" max="15884" width="11.42578125" customWidth="1"/>
    <col min="15885" max="15885" width="11.5703125" bestFit="1" customWidth="1"/>
    <col min="15886" max="15886" width="14.5703125" customWidth="1"/>
    <col min="15887" max="15887" width="13" customWidth="1"/>
    <col min="15888" max="15888" width="49" customWidth="1"/>
    <col min="15889" max="15889" width="2.140625" customWidth="1"/>
    <col min="16129" max="16129" width="1.85546875" customWidth="1"/>
    <col min="16130" max="16130" width="3.5703125" customWidth="1"/>
    <col min="16131" max="16131" width="29.5703125" customWidth="1"/>
    <col min="16132" max="16132" width="54.42578125" customWidth="1"/>
    <col min="16133" max="16134" width="12.42578125" customWidth="1"/>
    <col min="16135" max="16135" width="12.85546875" customWidth="1"/>
    <col min="16136" max="16136" width="13.5703125" customWidth="1"/>
    <col min="16137" max="16137" width="12.5703125" customWidth="1"/>
    <col min="16138" max="16138" width="14.42578125" customWidth="1"/>
    <col min="16139" max="16139" width="12" customWidth="1"/>
    <col min="16140" max="16140" width="11.42578125" customWidth="1"/>
    <col min="16141" max="16141" width="11.5703125" bestFit="1" customWidth="1"/>
    <col min="16142" max="16142" width="14.5703125" customWidth="1"/>
    <col min="16143" max="16143" width="13" customWidth="1"/>
    <col min="16144" max="16144" width="49" customWidth="1"/>
    <col min="16145" max="16145" width="2.140625" customWidth="1"/>
  </cols>
  <sheetData>
    <row r="1" spans="1:25" ht="20.25" x14ac:dyDescent="0.3">
      <c r="A1" s="2"/>
      <c r="B1" s="276" t="s">
        <v>0</v>
      </c>
      <c r="C1" s="276"/>
      <c r="D1" s="276"/>
      <c r="E1" s="276"/>
      <c r="F1" s="276"/>
      <c r="G1" s="276"/>
      <c r="H1" s="276"/>
      <c r="I1" s="276"/>
      <c r="J1" s="276"/>
      <c r="K1" s="276"/>
      <c r="L1" s="276"/>
      <c r="M1" s="276"/>
      <c r="N1" s="276"/>
      <c r="O1" s="276"/>
      <c r="P1" s="276"/>
      <c r="Q1" s="276"/>
      <c r="R1" s="2"/>
      <c r="S1" s="2"/>
      <c r="T1" s="2"/>
      <c r="U1" s="2"/>
      <c r="V1" s="2"/>
      <c r="W1" s="2"/>
      <c r="X1" s="2"/>
      <c r="Y1" s="2"/>
    </row>
    <row r="2" spans="1:25" ht="20.25" x14ac:dyDescent="0.3">
      <c r="A2" s="2"/>
      <c r="B2" s="276" t="s">
        <v>39</v>
      </c>
      <c r="C2" s="276"/>
      <c r="D2" s="276"/>
      <c r="E2" s="276"/>
      <c r="F2" s="276"/>
      <c r="G2" s="276"/>
      <c r="H2" s="276"/>
      <c r="I2" s="276"/>
      <c r="J2" s="276"/>
      <c r="K2" s="276"/>
      <c r="L2" s="276"/>
      <c r="M2" s="276"/>
      <c r="N2" s="276"/>
      <c r="O2" s="276"/>
      <c r="P2" s="276"/>
      <c r="Q2" s="276"/>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299" t="s">
        <v>40</v>
      </c>
      <c r="C4" s="299"/>
      <c r="D4" s="21" t="s">
        <v>459</v>
      </c>
      <c r="E4" s="22"/>
      <c r="F4" s="2"/>
      <c r="G4" s="2"/>
      <c r="H4" s="2"/>
      <c r="I4" s="2"/>
      <c r="J4" s="2"/>
      <c r="K4" s="2"/>
      <c r="L4" s="2"/>
      <c r="M4" s="2"/>
      <c r="N4" s="2"/>
      <c r="O4" s="2"/>
      <c r="P4" s="2"/>
      <c r="Q4" s="2"/>
      <c r="R4" s="2"/>
      <c r="S4" s="2"/>
      <c r="T4" s="2"/>
      <c r="U4" s="2"/>
      <c r="V4" s="2"/>
      <c r="W4" s="2"/>
      <c r="X4" s="2"/>
      <c r="Y4" s="2"/>
    </row>
    <row r="5" spans="1:25" ht="15.75" thickBot="1" x14ac:dyDescent="0.3">
      <c r="A5" s="2"/>
      <c r="B5" s="299" t="s">
        <v>41</v>
      </c>
      <c r="C5" s="299"/>
      <c r="D5" s="23">
        <v>1</v>
      </c>
      <c r="E5" s="24" t="s">
        <v>230</v>
      </c>
      <c r="F5" s="25" t="s">
        <v>43</v>
      </c>
      <c r="G5" s="310" t="str">
        <f>D4</f>
        <v>Site preparation, forest, INW</v>
      </c>
      <c r="H5" s="310"/>
      <c r="I5" s="310"/>
      <c r="J5" s="310"/>
      <c r="K5" s="26"/>
      <c r="L5" s="26"/>
      <c r="M5" s="27" t="s">
        <v>17</v>
      </c>
      <c r="N5" s="28" t="str">
        <f>DQI!I8</f>
        <v>3,3,5,1,1</v>
      </c>
      <c r="O5" s="29"/>
      <c r="P5" s="17" t="s">
        <v>44</v>
      </c>
      <c r="Q5" s="2"/>
      <c r="R5" s="2"/>
      <c r="S5" s="2"/>
      <c r="T5" s="2"/>
      <c r="U5" s="2"/>
      <c r="V5" s="2"/>
      <c r="W5" s="2"/>
      <c r="X5" s="2"/>
      <c r="Y5" s="2"/>
    </row>
    <row r="6" spans="1:25" ht="27.75" customHeight="1" x14ac:dyDescent="0.25">
      <c r="A6" s="2"/>
      <c r="B6" s="311" t="s">
        <v>45</v>
      </c>
      <c r="C6" s="312"/>
      <c r="D6" s="313" t="s">
        <v>492</v>
      </c>
      <c r="E6" s="314"/>
      <c r="F6" s="314"/>
      <c r="G6" s="314"/>
      <c r="H6" s="314"/>
      <c r="I6" s="314"/>
      <c r="J6" s="314"/>
      <c r="K6" s="314"/>
      <c r="L6" s="314"/>
      <c r="M6" s="314"/>
      <c r="N6" s="314"/>
      <c r="O6" s="315"/>
      <c r="P6" s="30"/>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1"/>
      <c r="B8" s="290" t="s">
        <v>46</v>
      </c>
      <c r="C8" s="291"/>
      <c r="D8" s="291"/>
      <c r="E8" s="291"/>
      <c r="F8" s="291"/>
      <c r="G8" s="291"/>
      <c r="H8" s="291"/>
      <c r="I8" s="291"/>
      <c r="J8" s="291"/>
      <c r="K8" s="291"/>
      <c r="L8" s="291"/>
      <c r="M8" s="291"/>
      <c r="N8" s="291"/>
      <c r="O8" s="291"/>
      <c r="P8" s="292"/>
      <c r="Q8" s="31"/>
      <c r="R8" s="31"/>
      <c r="S8" s="31"/>
      <c r="T8" s="31"/>
      <c r="U8" s="31"/>
      <c r="V8" s="31"/>
      <c r="W8" s="31"/>
      <c r="X8" s="31"/>
      <c r="Y8" s="31"/>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299" t="s">
        <v>47</v>
      </c>
      <c r="C10" s="299"/>
      <c r="D10" s="316" t="s">
        <v>232</v>
      </c>
      <c r="E10" s="317"/>
      <c r="F10" s="2"/>
      <c r="G10" s="32" t="s">
        <v>48</v>
      </c>
      <c r="H10" s="33"/>
      <c r="I10" s="33"/>
      <c r="J10" s="33"/>
      <c r="K10" s="33"/>
      <c r="L10" s="33"/>
      <c r="M10" s="33"/>
      <c r="N10" s="33"/>
      <c r="O10" s="34"/>
      <c r="P10" s="2"/>
      <c r="Q10" s="2"/>
      <c r="R10" s="2"/>
      <c r="S10" s="2"/>
      <c r="T10" s="2"/>
      <c r="U10" s="2"/>
      <c r="V10" s="2"/>
      <c r="W10" s="2"/>
      <c r="X10" s="2"/>
      <c r="Y10" s="2"/>
    </row>
    <row r="11" spans="1:25" x14ac:dyDescent="0.25">
      <c r="A11" s="2"/>
      <c r="B11" s="318" t="s">
        <v>49</v>
      </c>
      <c r="C11" s="319"/>
      <c r="D11" s="296" t="s">
        <v>233</v>
      </c>
      <c r="E11" s="317"/>
      <c r="F11" s="2"/>
      <c r="G11" s="35" t="str">
        <f>CONCATENATE("Reference Flow: ",D5," ",E5," of ",G5)</f>
        <v>Reference Flow: 1 ha of Site preparation, forest, INW</v>
      </c>
      <c r="H11" s="36"/>
      <c r="I11" s="36"/>
      <c r="J11" s="36"/>
      <c r="K11" s="36"/>
      <c r="L11" s="36"/>
      <c r="M11" s="36"/>
      <c r="N11" s="36"/>
      <c r="O11" s="37"/>
      <c r="P11" s="2"/>
      <c r="Q11" s="2"/>
      <c r="R11" s="2"/>
      <c r="S11" s="2"/>
      <c r="T11" s="2"/>
      <c r="U11" s="2"/>
      <c r="V11" s="2"/>
      <c r="W11" s="2"/>
      <c r="X11" s="2"/>
      <c r="Y11" s="2"/>
    </row>
    <row r="12" spans="1:25" x14ac:dyDescent="0.25">
      <c r="A12" s="2"/>
      <c r="B12" s="299" t="s">
        <v>50</v>
      </c>
      <c r="C12" s="299"/>
      <c r="D12" s="300">
        <v>1996</v>
      </c>
      <c r="E12" s="300"/>
      <c r="F12" s="2"/>
      <c r="G12" s="35"/>
      <c r="H12" s="36"/>
      <c r="I12" s="36"/>
      <c r="J12" s="36"/>
      <c r="K12" s="36"/>
      <c r="L12" s="36"/>
      <c r="M12" s="36"/>
      <c r="N12" s="36"/>
      <c r="O12" s="37"/>
      <c r="P12" s="2"/>
      <c r="Q12" s="2"/>
      <c r="R12" s="2"/>
      <c r="S12" s="2"/>
      <c r="T12" s="2"/>
      <c r="U12" s="2"/>
      <c r="V12" s="2"/>
      <c r="W12" s="2"/>
      <c r="X12" s="2"/>
      <c r="Y12" s="2"/>
    </row>
    <row r="13" spans="1:25" ht="12.75" customHeight="1" x14ac:dyDescent="0.25">
      <c r="A13" s="2"/>
      <c r="B13" s="299" t="s">
        <v>51</v>
      </c>
      <c r="C13" s="299"/>
      <c r="D13" s="300" t="s">
        <v>110</v>
      </c>
      <c r="E13" s="300"/>
      <c r="F13" s="2"/>
      <c r="G13" s="301" t="s">
        <v>499</v>
      </c>
      <c r="H13" s="302"/>
      <c r="I13" s="302"/>
      <c r="J13" s="302"/>
      <c r="K13" s="302"/>
      <c r="L13" s="302"/>
      <c r="M13" s="302"/>
      <c r="N13" s="302"/>
      <c r="O13" s="303"/>
      <c r="P13" s="2"/>
      <c r="Q13" s="2"/>
      <c r="R13" s="2"/>
      <c r="S13" s="2"/>
      <c r="T13" s="2"/>
      <c r="U13" s="2"/>
      <c r="V13" s="2"/>
      <c r="W13" s="2"/>
      <c r="X13" s="2"/>
      <c r="Y13" s="2"/>
    </row>
    <row r="14" spans="1:25" x14ac:dyDescent="0.25">
      <c r="A14" s="2"/>
      <c r="B14" s="299" t="s">
        <v>52</v>
      </c>
      <c r="C14" s="299"/>
      <c r="D14" s="300" t="s">
        <v>98</v>
      </c>
      <c r="E14" s="300"/>
      <c r="F14" s="2"/>
      <c r="G14" s="301"/>
      <c r="H14" s="302"/>
      <c r="I14" s="302"/>
      <c r="J14" s="302"/>
      <c r="K14" s="302"/>
      <c r="L14" s="302"/>
      <c r="M14" s="302"/>
      <c r="N14" s="302"/>
      <c r="O14" s="303"/>
      <c r="P14" s="2"/>
      <c r="Q14" s="2"/>
      <c r="R14" s="2"/>
      <c r="S14" s="2"/>
      <c r="T14" s="2"/>
      <c r="U14" s="2"/>
      <c r="V14" s="2"/>
      <c r="W14" s="2"/>
      <c r="X14" s="2"/>
      <c r="Y14" s="2"/>
    </row>
    <row r="15" spans="1:25" x14ac:dyDescent="0.25">
      <c r="A15" s="2"/>
      <c r="B15" s="299" t="s">
        <v>53</v>
      </c>
      <c r="C15" s="299"/>
      <c r="D15" s="300" t="s">
        <v>234</v>
      </c>
      <c r="E15" s="300"/>
      <c r="F15" s="2"/>
      <c r="G15" s="301"/>
      <c r="H15" s="302"/>
      <c r="I15" s="302"/>
      <c r="J15" s="302"/>
      <c r="K15" s="302"/>
      <c r="L15" s="302"/>
      <c r="M15" s="302"/>
      <c r="N15" s="302"/>
      <c r="O15" s="303"/>
      <c r="P15" s="2"/>
      <c r="Q15" s="2"/>
      <c r="R15" s="2"/>
      <c r="S15" s="2"/>
      <c r="T15" s="2"/>
      <c r="U15" s="2"/>
      <c r="V15" s="2"/>
      <c r="W15" s="2"/>
      <c r="X15" s="2"/>
      <c r="Y15" s="2"/>
    </row>
    <row r="16" spans="1:25" x14ac:dyDescent="0.25">
      <c r="A16" s="2"/>
      <c r="B16" s="299" t="s">
        <v>54</v>
      </c>
      <c r="C16" s="299"/>
      <c r="D16" s="300" t="s">
        <v>99</v>
      </c>
      <c r="E16" s="300"/>
      <c r="F16" s="2"/>
      <c r="G16" s="301"/>
      <c r="H16" s="302"/>
      <c r="I16" s="302"/>
      <c r="J16" s="302"/>
      <c r="K16" s="302"/>
      <c r="L16" s="302"/>
      <c r="M16" s="302"/>
      <c r="N16" s="302"/>
      <c r="O16" s="303"/>
      <c r="P16" s="2"/>
      <c r="Q16" s="2"/>
      <c r="R16" s="2"/>
      <c r="S16" s="2"/>
      <c r="T16" s="2"/>
      <c r="U16" s="2"/>
      <c r="V16" s="2"/>
      <c r="W16" s="2"/>
      <c r="X16" s="2"/>
      <c r="Y16" s="2"/>
    </row>
    <row r="17" spans="1:25" ht="23.45" customHeight="1" x14ac:dyDescent="0.25">
      <c r="A17" s="2"/>
      <c r="B17" s="304" t="s">
        <v>55</v>
      </c>
      <c r="C17" s="305"/>
      <c r="D17" s="306"/>
      <c r="E17" s="306"/>
      <c r="F17" s="2"/>
      <c r="G17" s="38" t="s">
        <v>501</v>
      </c>
      <c r="H17" s="39"/>
      <c r="I17" s="39"/>
      <c r="J17" s="39"/>
      <c r="K17" s="39"/>
      <c r="L17" s="39"/>
      <c r="M17" s="39"/>
      <c r="N17" s="39"/>
      <c r="O17" s="40"/>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1"/>
      <c r="B20" s="290" t="s">
        <v>56</v>
      </c>
      <c r="C20" s="291"/>
      <c r="D20" s="291"/>
      <c r="E20" s="291"/>
      <c r="F20" s="291"/>
      <c r="G20" s="291"/>
      <c r="H20" s="291"/>
      <c r="I20" s="291"/>
      <c r="J20" s="291"/>
      <c r="K20" s="291"/>
      <c r="L20" s="291"/>
      <c r="M20" s="291"/>
      <c r="N20" s="291"/>
      <c r="O20" s="291"/>
      <c r="P20" s="292"/>
      <c r="Q20" s="31"/>
      <c r="R20" s="31"/>
      <c r="S20" s="31"/>
      <c r="T20" s="31"/>
      <c r="U20" s="31"/>
      <c r="V20" s="31"/>
      <c r="W20" s="31"/>
      <c r="X20" s="31"/>
      <c r="Y20" s="31"/>
    </row>
    <row r="21" spans="1:25" x14ac:dyDescent="0.25">
      <c r="A21" s="2"/>
      <c r="B21" s="9"/>
      <c r="C21" s="2"/>
      <c r="D21" s="2"/>
      <c r="E21" s="2"/>
      <c r="F21" s="2"/>
      <c r="G21" s="41" t="s">
        <v>57</v>
      </c>
      <c r="H21" s="2"/>
      <c r="I21" s="2"/>
      <c r="J21" s="2"/>
      <c r="K21" s="2"/>
      <c r="L21" s="2"/>
      <c r="M21" s="2"/>
      <c r="N21" s="2"/>
      <c r="O21" s="2"/>
      <c r="P21" s="2"/>
      <c r="Q21" s="2"/>
      <c r="R21" s="2"/>
      <c r="S21" s="2"/>
      <c r="T21" s="2"/>
      <c r="U21" s="2"/>
      <c r="V21" s="2"/>
      <c r="W21" s="2"/>
      <c r="X21" s="2"/>
      <c r="Y21" s="2"/>
    </row>
    <row r="22" spans="1:25" x14ac:dyDescent="0.25">
      <c r="A22" s="2"/>
      <c r="B22" s="9"/>
      <c r="C22" s="42" t="s">
        <v>58</v>
      </c>
      <c r="D22" s="42" t="s">
        <v>59</v>
      </c>
      <c r="E22" s="42" t="s">
        <v>60</v>
      </c>
      <c r="F22" s="42" t="s">
        <v>61</v>
      </c>
      <c r="G22" s="42" t="s">
        <v>62</v>
      </c>
      <c r="H22" s="42" t="s">
        <v>63</v>
      </c>
      <c r="I22" s="42" t="s">
        <v>64</v>
      </c>
      <c r="J22" s="307" t="s">
        <v>65</v>
      </c>
      <c r="K22" s="308"/>
      <c r="L22" s="308"/>
      <c r="M22" s="308"/>
      <c r="N22" s="308"/>
      <c r="O22" s="308"/>
      <c r="P22" s="309"/>
      <c r="Q22" s="2"/>
      <c r="R22" s="2"/>
      <c r="S22" s="2"/>
      <c r="T22" s="2"/>
      <c r="U22" s="2"/>
      <c r="V22" s="2"/>
      <c r="W22" s="2"/>
      <c r="X22" s="2"/>
      <c r="Y22" s="2"/>
    </row>
    <row r="23" spans="1:25" x14ac:dyDescent="0.25">
      <c r="A23" s="2"/>
      <c r="B23" s="17">
        <f t="shared" ref="B23:B34" si="0">LEN(C23)</f>
        <v>4</v>
      </c>
      <c r="C23" s="43" t="s">
        <v>236</v>
      </c>
      <c r="D23" s="44"/>
      <c r="E23" s="45">
        <f>PS!C7</f>
        <v>692.68600672943285</v>
      </c>
      <c r="F23" s="46">
        <f>E23*0.8</f>
        <v>554.14880538354635</v>
      </c>
      <c r="G23" s="47">
        <f>E23*1.2</f>
        <v>831.22320807531935</v>
      </c>
      <c r="H23" s="48" t="s">
        <v>235</v>
      </c>
      <c r="I23" s="46"/>
      <c r="J23" s="296" t="s">
        <v>442</v>
      </c>
      <c r="K23" s="297"/>
      <c r="L23" s="297"/>
      <c r="M23" s="297"/>
      <c r="N23" s="297"/>
      <c r="O23" s="297"/>
      <c r="P23" s="298"/>
      <c r="Q23" s="2"/>
      <c r="R23" s="2"/>
      <c r="S23" s="2"/>
      <c r="T23" s="2"/>
      <c r="U23" s="2"/>
      <c r="V23" s="2"/>
      <c r="W23" s="2"/>
      <c r="X23" s="2"/>
      <c r="Y23" s="2"/>
    </row>
    <row r="24" spans="1:25" x14ac:dyDescent="0.25">
      <c r="A24" s="2"/>
      <c r="B24" s="17">
        <f t="shared" si="0"/>
        <v>5</v>
      </c>
      <c r="C24" s="43" t="s">
        <v>237</v>
      </c>
      <c r="D24" s="44"/>
      <c r="E24" s="45">
        <f>PS!C8</f>
        <v>1999.8808593238221</v>
      </c>
      <c r="F24" s="46">
        <f>E24*0.8</f>
        <v>1599.9046874590576</v>
      </c>
      <c r="G24" s="47">
        <f>E24*1.2</f>
        <v>2399.8570311885865</v>
      </c>
      <c r="H24" s="48" t="s">
        <v>235</v>
      </c>
      <c r="I24" s="46"/>
      <c r="J24" s="296" t="s">
        <v>443</v>
      </c>
      <c r="K24" s="297"/>
      <c r="L24" s="297"/>
      <c r="M24" s="297"/>
      <c r="N24" s="297"/>
      <c r="O24" s="297"/>
      <c r="P24" s="298"/>
      <c r="Q24" s="2"/>
      <c r="R24" s="2"/>
      <c r="S24" s="2"/>
      <c r="T24" s="2"/>
      <c r="U24" s="2"/>
      <c r="V24" s="2"/>
      <c r="W24" s="2"/>
      <c r="X24" s="2"/>
      <c r="Y24" s="2"/>
    </row>
    <row r="25" spans="1:25" x14ac:dyDescent="0.25">
      <c r="A25" s="2"/>
      <c r="B25" s="17">
        <f t="shared" si="0"/>
        <v>14</v>
      </c>
      <c r="C25" s="43" t="s">
        <v>445</v>
      </c>
      <c r="D25" s="44"/>
      <c r="E25" s="45">
        <f>PS!C9</f>
        <v>3290.9150585095331</v>
      </c>
      <c r="F25" s="46">
        <f>E25*0.8</f>
        <v>2632.7320468076268</v>
      </c>
      <c r="G25" s="47">
        <f>E25*1.2</f>
        <v>3949.0980702114393</v>
      </c>
      <c r="H25" s="48" t="s">
        <v>235</v>
      </c>
      <c r="I25" s="46"/>
      <c r="J25" s="296" t="s">
        <v>446</v>
      </c>
      <c r="K25" s="297"/>
      <c r="L25" s="297"/>
      <c r="M25" s="297"/>
      <c r="N25" s="297"/>
      <c r="O25" s="297"/>
      <c r="P25" s="298"/>
      <c r="Q25" s="2"/>
      <c r="R25" s="2"/>
      <c r="S25" s="2"/>
      <c r="T25" s="2"/>
      <c r="U25" s="2"/>
      <c r="V25" s="2"/>
      <c r="W25" s="2"/>
      <c r="X25" s="2"/>
      <c r="Y25" s="2"/>
    </row>
    <row r="26" spans="1:25" x14ac:dyDescent="0.25">
      <c r="A26" s="2"/>
      <c r="B26" s="17">
        <f t="shared" si="0"/>
        <v>10</v>
      </c>
      <c r="C26" s="43" t="s">
        <v>458</v>
      </c>
      <c r="D26" s="44"/>
      <c r="E26" s="45">
        <f>PS!C10</f>
        <v>0</v>
      </c>
      <c r="F26" s="46"/>
      <c r="G26" s="47"/>
      <c r="H26" s="48" t="s">
        <v>230</v>
      </c>
      <c r="I26" s="46"/>
      <c r="J26" s="296" t="s">
        <v>460</v>
      </c>
      <c r="K26" s="297"/>
      <c r="L26" s="297"/>
      <c r="M26" s="297"/>
      <c r="N26" s="297"/>
      <c r="O26" s="297"/>
      <c r="P26" s="298"/>
      <c r="Q26" s="2"/>
      <c r="R26" s="2"/>
      <c r="S26" s="2"/>
      <c r="T26" s="2"/>
      <c r="U26" s="2"/>
      <c r="V26" s="2"/>
      <c r="W26" s="2"/>
      <c r="X26" s="2"/>
      <c r="Y26" s="2"/>
    </row>
    <row r="27" spans="1:25" x14ac:dyDescent="0.25">
      <c r="A27" s="2"/>
      <c r="B27" s="17">
        <f t="shared" si="0"/>
        <v>11</v>
      </c>
      <c r="C27" s="43" t="s">
        <v>461</v>
      </c>
      <c r="D27" s="44"/>
      <c r="E27" s="45">
        <f>PS!C11</f>
        <v>0</v>
      </c>
      <c r="F27" s="46"/>
      <c r="G27" s="47"/>
      <c r="H27" s="48" t="s">
        <v>230</v>
      </c>
      <c r="I27" s="46"/>
      <c r="J27" s="296" t="s">
        <v>489</v>
      </c>
      <c r="K27" s="297"/>
      <c r="L27" s="297"/>
      <c r="M27" s="297"/>
      <c r="N27" s="297"/>
      <c r="O27" s="297"/>
      <c r="P27" s="298"/>
      <c r="Q27" s="2"/>
      <c r="R27" s="2"/>
      <c r="S27" s="2"/>
      <c r="T27" s="2"/>
      <c r="U27" s="2"/>
      <c r="V27" s="2"/>
      <c r="W27" s="2"/>
      <c r="X27" s="2"/>
      <c r="Y27" s="2"/>
    </row>
    <row r="28" spans="1:25" x14ac:dyDescent="0.25">
      <c r="A28" s="2"/>
      <c r="B28" s="17">
        <f t="shared" si="0"/>
        <v>10</v>
      </c>
      <c r="C28" s="43" t="s">
        <v>462</v>
      </c>
      <c r="D28" s="44"/>
      <c r="E28" s="45">
        <f>PS!C12</f>
        <v>2</v>
      </c>
      <c r="F28" s="46"/>
      <c r="G28" s="47"/>
      <c r="H28" s="48" t="s">
        <v>230</v>
      </c>
      <c r="I28" s="46"/>
      <c r="J28" s="296" t="s">
        <v>490</v>
      </c>
      <c r="K28" s="297"/>
      <c r="L28" s="297"/>
      <c r="M28" s="297"/>
      <c r="N28" s="297"/>
      <c r="O28" s="297"/>
      <c r="P28" s="298"/>
      <c r="Q28" s="2"/>
      <c r="R28" s="2"/>
      <c r="S28" s="2"/>
      <c r="T28" s="2"/>
      <c r="U28" s="2"/>
      <c r="V28" s="2"/>
      <c r="W28" s="2"/>
      <c r="X28" s="2"/>
      <c r="Y28" s="2"/>
    </row>
    <row r="29" spans="1:25" x14ac:dyDescent="0.25">
      <c r="A29" s="2"/>
      <c r="B29" s="17">
        <f t="shared" si="0"/>
        <v>13</v>
      </c>
      <c r="C29" s="43" t="s">
        <v>464</v>
      </c>
      <c r="D29" s="44"/>
      <c r="E29" s="45">
        <f>PS!C13</f>
        <v>0</v>
      </c>
      <c r="F29" s="46"/>
      <c r="G29" s="47"/>
      <c r="H29" s="48" t="s">
        <v>230</v>
      </c>
      <c r="I29" s="46"/>
      <c r="J29" s="296" t="s">
        <v>82</v>
      </c>
      <c r="K29" s="297"/>
      <c r="L29" s="297"/>
      <c r="M29" s="297"/>
      <c r="N29" s="297"/>
      <c r="O29" s="297"/>
      <c r="P29" s="298"/>
      <c r="Q29" s="2"/>
      <c r="R29" s="2"/>
      <c r="S29" s="2"/>
      <c r="T29" s="2"/>
      <c r="U29" s="2"/>
      <c r="V29" s="2"/>
      <c r="W29" s="2"/>
      <c r="X29" s="2"/>
      <c r="Y29" s="2"/>
    </row>
    <row r="30" spans="1:25" x14ac:dyDescent="0.25">
      <c r="A30" s="2"/>
      <c r="B30" s="17">
        <f t="shared" si="0"/>
        <v>12</v>
      </c>
      <c r="C30" s="43" t="s">
        <v>465</v>
      </c>
      <c r="D30" s="44"/>
      <c r="E30" s="45">
        <f>PS!C14</f>
        <v>1</v>
      </c>
      <c r="F30" s="46"/>
      <c r="G30" s="47"/>
      <c r="H30" s="48" t="s">
        <v>230</v>
      </c>
      <c r="I30" s="46"/>
      <c r="J30" s="296" t="s">
        <v>82</v>
      </c>
      <c r="K30" s="297"/>
      <c r="L30" s="297"/>
      <c r="M30" s="297"/>
      <c r="N30" s="297"/>
      <c r="O30" s="297"/>
      <c r="P30" s="298"/>
      <c r="Q30" s="2"/>
      <c r="R30" s="2"/>
      <c r="S30" s="2"/>
      <c r="T30" s="2"/>
      <c r="U30" s="2"/>
      <c r="V30" s="2"/>
      <c r="W30" s="2"/>
      <c r="X30" s="2"/>
      <c r="Y30" s="2"/>
    </row>
    <row r="31" spans="1:25" x14ac:dyDescent="0.25">
      <c r="A31" s="2"/>
      <c r="B31" s="17">
        <f t="shared" si="0"/>
        <v>13</v>
      </c>
      <c r="C31" s="43" t="s">
        <v>466</v>
      </c>
      <c r="D31" s="44"/>
      <c r="E31" s="45">
        <f>PS!C15</f>
        <v>0</v>
      </c>
      <c r="F31" s="46"/>
      <c r="G31" s="47"/>
      <c r="H31" s="48" t="s">
        <v>230</v>
      </c>
      <c r="I31" s="46"/>
      <c r="J31" s="296" t="s">
        <v>82</v>
      </c>
      <c r="K31" s="297"/>
      <c r="L31" s="297"/>
      <c r="M31" s="297"/>
      <c r="N31" s="297"/>
      <c r="O31" s="297"/>
      <c r="P31" s="298"/>
      <c r="Q31" s="2"/>
      <c r="R31" s="2"/>
      <c r="S31" s="2"/>
      <c r="T31" s="2"/>
      <c r="U31" s="2"/>
      <c r="V31" s="2"/>
      <c r="W31" s="2"/>
      <c r="X31" s="2"/>
      <c r="Y31" s="2"/>
    </row>
    <row r="32" spans="1:25" x14ac:dyDescent="0.25">
      <c r="A32" s="2"/>
      <c r="B32" s="17">
        <f t="shared" si="0"/>
        <v>12</v>
      </c>
      <c r="C32" s="43" t="s">
        <v>467</v>
      </c>
      <c r="D32" s="44"/>
      <c r="E32" s="45">
        <f>PS!C16</f>
        <v>0</v>
      </c>
      <c r="F32" s="46"/>
      <c r="G32" s="47"/>
      <c r="H32" s="48" t="s">
        <v>230</v>
      </c>
      <c r="I32" s="46"/>
      <c r="J32" s="296" t="s">
        <v>82</v>
      </c>
      <c r="K32" s="297"/>
      <c r="L32" s="297"/>
      <c r="M32" s="297"/>
      <c r="N32" s="297"/>
      <c r="O32" s="297"/>
      <c r="P32" s="298"/>
      <c r="Q32" s="2"/>
      <c r="R32" s="2"/>
      <c r="S32" s="2"/>
      <c r="T32" s="2"/>
      <c r="U32" s="2"/>
      <c r="V32" s="2"/>
      <c r="W32" s="2"/>
      <c r="X32" s="2"/>
      <c r="Y32" s="2"/>
    </row>
    <row r="33" spans="1:25" x14ac:dyDescent="0.25">
      <c r="A33" s="2"/>
      <c r="B33" s="17">
        <f t="shared" si="0"/>
        <v>10</v>
      </c>
      <c r="C33" s="43" t="s">
        <v>468</v>
      </c>
      <c r="D33" s="44"/>
      <c r="E33" s="45">
        <f>PS!C17</f>
        <v>0</v>
      </c>
      <c r="F33" s="46"/>
      <c r="G33" s="47"/>
      <c r="H33" s="48" t="s">
        <v>230</v>
      </c>
      <c r="I33" s="46"/>
      <c r="J33" s="296" t="s">
        <v>82</v>
      </c>
      <c r="K33" s="297"/>
      <c r="L33" s="297"/>
      <c r="M33" s="297"/>
      <c r="N33" s="297"/>
      <c r="O33" s="297"/>
      <c r="P33" s="298"/>
      <c r="Q33" s="2"/>
      <c r="R33" s="2"/>
      <c r="S33" s="2"/>
      <c r="T33" s="2"/>
      <c r="U33" s="2"/>
      <c r="V33" s="2"/>
      <c r="W33" s="2"/>
      <c r="X33" s="2"/>
      <c r="Y33" s="2"/>
    </row>
    <row r="34" spans="1:25" x14ac:dyDescent="0.25">
      <c r="A34" s="2"/>
      <c r="B34" s="17">
        <f t="shared" si="0"/>
        <v>9</v>
      </c>
      <c r="C34" s="43" t="s">
        <v>469</v>
      </c>
      <c r="D34" s="44"/>
      <c r="E34" s="45">
        <f>PS!C18</f>
        <v>0</v>
      </c>
      <c r="F34" s="46"/>
      <c r="G34" s="47"/>
      <c r="H34" s="48" t="s">
        <v>230</v>
      </c>
      <c r="I34" s="46"/>
      <c r="J34" s="296" t="s">
        <v>82</v>
      </c>
      <c r="K34" s="297"/>
      <c r="L34" s="297"/>
      <c r="M34" s="297"/>
      <c r="N34" s="297"/>
      <c r="O34" s="297"/>
      <c r="P34" s="298"/>
      <c r="Q34" s="2"/>
      <c r="R34" s="2"/>
      <c r="S34" s="2"/>
      <c r="T34" s="2"/>
      <c r="U34" s="2"/>
      <c r="V34" s="2"/>
      <c r="W34" s="2"/>
      <c r="X34" s="2"/>
      <c r="Y34" s="2"/>
    </row>
    <row r="35" spans="1:25" x14ac:dyDescent="0.25">
      <c r="A35" s="2"/>
      <c r="B35" s="9"/>
      <c r="C35" s="49" t="s">
        <v>66</v>
      </c>
      <c r="D35" s="50" t="s">
        <v>67</v>
      </c>
      <c r="E35" s="51"/>
      <c r="F35" s="51"/>
      <c r="G35" s="51"/>
      <c r="H35" s="52"/>
      <c r="I35" s="53"/>
      <c r="J35" s="54"/>
      <c r="K35" s="54"/>
      <c r="L35" s="54"/>
      <c r="M35" s="54"/>
      <c r="N35" s="54"/>
      <c r="O35" s="54"/>
      <c r="P35" s="55"/>
      <c r="Q35" s="2"/>
      <c r="R35" s="2"/>
      <c r="S35" s="2"/>
      <c r="T35" s="2"/>
      <c r="U35" s="2"/>
      <c r="V35" s="2"/>
      <c r="W35" s="2"/>
      <c r="X35" s="2"/>
      <c r="Y35" s="2"/>
    </row>
    <row r="36" spans="1:25" ht="15.75" thickBot="1" x14ac:dyDescent="0.3">
      <c r="A36" s="2"/>
      <c r="B36" s="9"/>
      <c r="C36" s="2"/>
      <c r="D36" s="2"/>
      <c r="E36" s="2"/>
      <c r="F36" s="2"/>
      <c r="G36" s="2"/>
      <c r="H36" s="2"/>
      <c r="I36" s="2"/>
      <c r="J36" s="2"/>
      <c r="K36" s="2"/>
      <c r="L36" s="2"/>
      <c r="M36" s="2"/>
      <c r="N36" s="2"/>
      <c r="O36" s="2"/>
      <c r="P36" s="2"/>
      <c r="Q36" s="2"/>
      <c r="R36" s="2"/>
      <c r="S36" s="2"/>
      <c r="T36" s="2"/>
      <c r="U36" s="2"/>
      <c r="V36" s="2"/>
      <c r="W36" s="2"/>
      <c r="X36" s="2"/>
      <c r="Y36" s="2"/>
    </row>
    <row r="37" spans="1:25" ht="15.75" thickBot="1" x14ac:dyDescent="0.3">
      <c r="A37" s="31"/>
      <c r="B37" s="290" t="s">
        <v>68</v>
      </c>
      <c r="C37" s="291"/>
      <c r="D37" s="291"/>
      <c r="E37" s="291"/>
      <c r="F37" s="291"/>
      <c r="G37" s="291"/>
      <c r="H37" s="291"/>
      <c r="I37" s="291"/>
      <c r="J37" s="291"/>
      <c r="K37" s="291"/>
      <c r="L37" s="291"/>
      <c r="M37" s="291"/>
      <c r="N37" s="291"/>
      <c r="O37" s="291"/>
      <c r="P37" s="292"/>
      <c r="Q37" s="31"/>
      <c r="R37" s="31"/>
      <c r="S37" s="31"/>
      <c r="T37" s="31"/>
      <c r="U37" s="31"/>
      <c r="V37" s="31"/>
      <c r="W37" s="31"/>
      <c r="X37" s="31"/>
      <c r="Y37" s="31"/>
    </row>
    <row r="38" spans="1:25" x14ac:dyDescent="0.25">
      <c r="A38" s="2"/>
      <c r="B38" s="9"/>
      <c r="C38" s="2"/>
      <c r="D38" s="2"/>
      <c r="E38" s="2"/>
      <c r="F38" s="2"/>
      <c r="G38" s="2"/>
      <c r="H38" s="41" t="s">
        <v>69</v>
      </c>
      <c r="I38" s="2"/>
      <c r="J38" s="2"/>
      <c r="K38" s="2"/>
      <c r="L38" s="2"/>
      <c r="M38" s="2"/>
      <c r="N38" s="2"/>
      <c r="O38" s="2"/>
      <c r="P38" s="2"/>
      <c r="Q38" s="2"/>
      <c r="R38" s="2"/>
      <c r="S38" s="2"/>
      <c r="T38" s="2"/>
      <c r="U38" s="2"/>
      <c r="V38" s="2"/>
      <c r="W38" s="2"/>
      <c r="X38" s="2"/>
      <c r="Y38" s="2"/>
    </row>
    <row r="39" spans="1:25" x14ac:dyDescent="0.25">
      <c r="A39" s="2"/>
      <c r="B39" s="9"/>
      <c r="C39" s="42" t="s">
        <v>70</v>
      </c>
      <c r="D39" s="42" t="s">
        <v>71</v>
      </c>
      <c r="E39" s="42" t="s">
        <v>60</v>
      </c>
      <c r="F39" s="42" t="s">
        <v>72</v>
      </c>
      <c r="G39" s="42" t="s">
        <v>70</v>
      </c>
      <c r="H39" s="42" t="s">
        <v>63</v>
      </c>
      <c r="I39" s="42" t="s">
        <v>73</v>
      </c>
      <c r="J39" s="42" t="s">
        <v>74</v>
      </c>
      <c r="K39" s="42" t="s">
        <v>75</v>
      </c>
      <c r="L39" s="42" t="s">
        <v>76</v>
      </c>
      <c r="M39" s="42" t="s">
        <v>64</v>
      </c>
      <c r="N39" s="293" t="s">
        <v>65</v>
      </c>
      <c r="O39" s="293"/>
      <c r="P39" s="293"/>
      <c r="Q39" s="2"/>
      <c r="R39" s="2"/>
      <c r="S39" s="2"/>
      <c r="T39" s="2"/>
      <c r="U39" s="2"/>
      <c r="V39" s="2"/>
      <c r="W39" s="2"/>
      <c r="X39" s="31"/>
      <c r="Y39" s="31"/>
    </row>
    <row r="40" spans="1:25" x14ac:dyDescent="0.25">
      <c r="A40" s="2"/>
      <c r="B40" s="9"/>
      <c r="C40" s="43" t="s">
        <v>458</v>
      </c>
      <c r="D40" s="255" t="s">
        <v>455</v>
      </c>
      <c r="E40" s="56">
        <v>1</v>
      </c>
      <c r="F40" s="56" t="s">
        <v>230</v>
      </c>
      <c r="G40" s="57">
        <f>IF($C40="",1,VLOOKUP($C40,$C$22:$H$34,3,FALSE))</f>
        <v>0</v>
      </c>
      <c r="H40" s="58" t="str">
        <f>IF($C40="","",VLOOKUP($C40,$C$22:$H$34,6,FALSE))</f>
        <v>ha</v>
      </c>
      <c r="I40" s="59">
        <f>IF(D40="","",E40*G40*$D$5)</f>
        <v>0</v>
      </c>
      <c r="J40" s="56" t="s">
        <v>230</v>
      </c>
      <c r="K40" s="60" t="s">
        <v>91</v>
      </c>
      <c r="L40" s="56"/>
      <c r="M40" s="61"/>
      <c r="N40" s="294" t="s">
        <v>238</v>
      </c>
      <c r="O40" s="294"/>
      <c r="P40" s="294"/>
      <c r="Q40" s="2"/>
      <c r="R40" s="2"/>
      <c r="S40" s="2"/>
      <c r="T40" s="2"/>
      <c r="U40" s="2"/>
      <c r="V40" s="2"/>
      <c r="W40" s="2"/>
      <c r="X40" s="31"/>
      <c r="Y40" s="31"/>
    </row>
    <row r="41" spans="1:25" ht="30" customHeight="1" x14ac:dyDescent="0.25">
      <c r="A41" s="2"/>
      <c r="B41" s="9"/>
      <c r="C41" s="43" t="s">
        <v>461</v>
      </c>
      <c r="D41" s="255" t="s">
        <v>389</v>
      </c>
      <c r="E41" s="56">
        <v>1</v>
      </c>
      <c r="F41" s="56" t="s">
        <v>230</v>
      </c>
      <c r="G41" s="57">
        <f>IF($C41="",1,VLOOKUP($C41,$C$22:$H$34,3,FALSE))</f>
        <v>0</v>
      </c>
      <c r="H41" s="58" t="str">
        <f t="shared" ref="H41:H42" si="1">IF($C41="","",VLOOKUP($C41,$C$22:$H$34,6,FALSE))</f>
        <v>ha</v>
      </c>
      <c r="I41" s="59">
        <f t="shared" ref="I41:I42" si="2">IF(D41="","",E41*G41*$D$5)</f>
        <v>0</v>
      </c>
      <c r="J41" s="56" t="s">
        <v>230</v>
      </c>
      <c r="K41" s="60"/>
      <c r="L41" s="56"/>
      <c r="M41" s="61"/>
      <c r="N41" s="294" t="s">
        <v>463</v>
      </c>
      <c r="O41" s="294"/>
      <c r="P41" s="294"/>
      <c r="Q41" s="2"/>
      <c r="R41" s="2"/>
      <c r="S41" s="2"/>
      <c r="T41" s="2"/>
      <c r="U41" s="2"/>
      <c r="V41" s="2"/>
      <c r="W41" s="2"/>
      <c r="X41" s="31"/>
      <c r="Y41" s="31"/>
    </row>
    <row r="42" spans="1:25" x14ac:dyDescent="0.25">
      <c r="A42" s="2"/>
      <c r="B42" s="9"/>
      <c r="C42" s="43" t="s">
        <v>462</v>
      </c>
      <c r="D42" s="255" t="s">
        <v>449</v>
      </c>
      <c r="E42" s="56">
        <v>1</v>
      </c>
      <c r="F42" s="56" t="s">
        <v>230</v>
      </c>
      <c r="G42" s="57">
        <f>IF($C42="",1,VLOOKUP($C42,$C$22:$H$34,3,FALSE))</f>
        <v>2</v>
      </c>
      <c r="H42" s="58" t="str">
        <f t="shared" si="1"/>
        <v>ha</v>
      </c>
      <c r="I42" s="59">
        <f t="shared" si="2"/>
        <v>2</v>
      </c>
      <c r="J42" s="56"/>
      <c r="K42" s="60"/>
      <c r="L42" s="56"/>
      <c r="M42" s="61"/>
      <c r="N42" s="294" t="s">
        <v>491</v>
      </c>
      <c r="O42" s="294"/>
      <c r="P42" s="294"/>
      <c r="Q42" s="2"/>
      <c r="R42" s="2"/>
      <c r="S42" s="2"/>
      <c r="T42" s="2"/>
      <c r="U42" s="2"/>
      <c r="V42" s="2"/>
      <c r="W42" s="2"/>
      <c r="X42" s="31"/>
      <c r="Y42" s="31"/>
    </row>
    <row r="43" spans="1:25" x14ac:dyDescent="0.25">
      <c r="A43" s="2"/>
      <c r="B43" s="9"/>
      <c r="C43" s="43" t="s">
        <v>236</v>
      </c>
      <c r="D43" s="62" t="s">
        <v>457</v>
      </c>
      <c r="E43" s="56">
        <v>1</v>
      </c>
      <c r="F43" s="56" t="s">
        <v>42</v>
      </c>
      <c r="G43" s="57">
        <f t="shared" ref="G43:G44" si="3">IF($C43="",1,VLOOKUP($C43,$C$22:$H$24,3,FALSE))</f>
        <v>692.68600672943285</v>
      </c>
      <c r="H43" s="58" t="str">
        <f t="shared" ref="H43:H44" si="4">IF($C43="","",VLOOKUP($C43,$C$22:$H$24,6,FALSE))</f>
        <v>kg/ha</v>
      </c>
      <c r="I43" s="59">
        <f t="shared" ref="I43:I44" si="5">IF(D43="","",E43*G43*$D$5)</f>
        <v>692.68600672943285</v>
      </c>
      <c r="J43" s="56" t="s">
        <v>42</v>
      </c>
      <c r="K43" s="60" t="s">
        <v>91</v>
      </c>
      <c r="L43" s="56"/>
      <c r="M43" s="61"/>
      <c r="N43" s="294" t="s">
        <v>241</v>
      </c>
      <c r="O43" s="294"/>
      <c r="P43" s="294"/>
      <c r="Q43" s="2"/>
      <c r="R43" s="2"/>
      <c r="S43" s="2"/>
      <c r="T43" s="2"/>
      <c r="U43" s="2"/>
      <c r="V43" s="2"/>
      <c r="W43" s="2"/>
      <c r="X43" s="31"/>
      <c r="Y43" s="31"/>
    </row>
    <row r="44" spans="1:25" ht="12.75" customHeight="1" x14ac:dyDescent="0.25">
      <c r="A44" s="2"/>
      <c r="B44" s="9"/>
      <c r="C44" s="63" t="s">
        <v>237</v>
      </c>
      <c r="D44" s="62" t="s">
        <v>456</v>
      </c>
      <c r="E44" s="56">
        <v>1</v>
      </c>
      <c r="F44" s="56" t="s">
        <v>42</v>
      </c>
      <c r="G44" s="57">
        <f t="shared" si="3"/>
        <v>1999.8808593238221</v>
      </c>
      <c r="H44" s="58" t="str">
        <f t="shared" si="4"/>
        <v>kg/ha</v>
      </c>
      <c r="I44" s="59">
        <f t="shared" si="5"/>
        <v>1999.8808593238221</v>
      </c>
      <c r="J44" s="56" t="s">
        <v>42</v>
      </c>
      <c r="K44" s="60" t="s">
        <v>91</v>
      </c>
      <c r="L44" s="56"/>
      <c r="M44" s="61"/>
      <c r="N44" s="294" t="s">
        <v>242</v>
      </c>
      <c r="O44" s="294"/>
      <c r="P44" s="294"/>
      <c r="Q44" s="2"/>
      <c r="R44" s="2"/>
      <c r="S44" s="2"/>
      <c r="T44" s="2"/>
      <c r="U44" s="2"/>
      <c r="V44" s="2"/>
      <c r="W44" s="2"/>
      <c r="X44" s="31"/>
      <c r="Y44" s="31"/>
    </row>
    <row r="45" spans="1:25" x14ac:dyDescent="0.25">
      <c r="A45" s="2"/>
      <c r="B45" s="9"/>
      <c r="C45" s="63" t="s">
        <v>445</v>
      </c>
      <c r="D45" s="62" t="s">
        <v>447</v>
      </c>
      <c r="E45" s="56">
        <v>1</v>
      </c>
      <c r="F45" s="56" t="s">
        <v>42</v>
      </c>
      <c r="G45" s="57">
        <f>IF($C45="",1,VLOOKUP($C45,$C$22:$H$25,3,FALSE))</f>
        <v>3290.9150585095331</v>
      </c>
      <c r="H45" s="58" t="str">
        <f>IF($C45="","",VLOOKUP($C45,$C$22:$H$25,6,FALSE))</f>
        <v>kg/ha</v>
      </c>
      <c r="I45" s="59">
        <f>IF(D45="","",E45*G45*$D$5)</f>
        <v>3290.9150585095331</v>
      </c>
      <c r="J45" s="56" t="s">
        <v>42</v>
      </c>
      <c r="K45" s="60" t="s">
        <v>91</v>
      </c>
      <c r="L45" s="56"/>
      <c r="M45" s="61"/>
      <c r="N45" s="294" t="s">
        <v>448</v>
      </c>
      <c r="O45" s="294"/>
      <c r="P45" s="294"/>
      <c r="Q45" s="2"/>
      <c r="R45" s="2"/>
      <c r="S45" s="2"/>
      <c r="T45" s="2"/>
      <c r="U45" s="2"/>
      <c r="V45" s="2"/>
      <c r="W45" s="2"/>
      <c r="X45" s="31"/>
      <c r="Y45" s="31"/>
    </row>
    <row r="46" spans="1:25" x14ac:dyDescent="0.25">
      <c r="A46" s="2"/>
      <c r="B46" s="9"/>
      <c r="C46" s="65" t="s">
        <v>66</v>
      </c>
      <c r="D46" s="50" t="s">
        <v>67</v>
      </c>
      <c r="E46" s="66" t="s">
        <v>77</v>
      </c>
      <c r="F46" s="50"/>
      <c r="G46" s="50"/>
      <c r="H46" s="50"/>
      <c r="I46" s="66" t="s">
        <v>78</v>
      </c>
      <c r="J46" s="50"/>
      <c r="K46" s="66"/>
      <c r="L46" s="50" t="s">
        <v>79</v>
      </c>
      <c r="M46" s="67"/>
      <c r="N46" s="289"/>
      <c r="O46" s="289"/>
      <c r="P46" s="289"/>
      <c r="Q46" s="2"/>
      <c r="R46" s="2"/>
      <c r="S46" s="2"/>
      <c r="T46" s="2"/>
      <c r="U46" s="2"/>
      <c r="V46" s="2"/>
      <c r="W46" s="2"/>
      <c r="X46" s="31"/>
      <c r="Y46" s="31"/>
    </row>
    <row r="47" spans="1:25" ht="15.75" thickBot="1" x14ac:dyDescent="0.3">
      <c r="A47" s="2"/>
      <c r="B47" s="9"/>
      <c r="C47" s="2"/>
      <c r="D47" s="2"/>
      <c r="E47" s="2"/>
      <c r="F47" s="2"/>
      <c r="G47" s="2"/>
      <c r="H47" s="2"/>
      <c r="I47" s="2"/>
      <c r="J47" s="2"/>
      <c r="K47" s="2"/>
      <c r="L47" s="2"/>
      <c r="M47" s="2"/>
      <c r="N47" s="2"/>
      <c r="O47" s="2"/>
      <c r="P47" s="2"/>
      <c r="Q47" s="2"/>
      <c r="R47" s="2"/>
      <c r="S47" s="2"/>
      <c r="T47" s="2"/>
      <c r="U47" s="2"/>
      <c r="V47" s="2"/>
      <c r="W47" s="2"/>
      <c r="X47" s="31"/>
      <c r="Y47" s="31"/>
    </row>
    <row r="48" spans="1:25" ht="15.75" thickBot="1" x14ac:dyDescent="0.3">
      <c r="A48" s="31"/>
      <c r="B48" s="290" t="s">
        <v>80</v>
      </c>
      <c r="C48" s="291"/>
      <c r="D48" s="291"/>
      <c r="E48" s="291"/>
      <c r="F48" s="291"/>
      <c r="G48" s="291"/>
      <c r="H48" s="291"/>
      <c r="I48" s="291"/>
      <c r="J48" s="291"/>
      <c r="K48" s="291"/>
      <c r="L48" s="291"/>
      <c r="M48" s="291"/>
      <c r="N48" s="291"/>
      <c r="O48" s="291"/>
      <c r="P48" s="292"/>
      <c r="Q48" s="31"/>
      <c r="R48" s="31"/>
      <c r="S48" s="31"/>
      <c r="T48" s="31"/>
      <c r="U48" s="31"/>
      <c r="V48" s="31"/>
      <c r="W48" s="31"/>
      <c r="X48" s="31"/>
      <c r="Y48" s="31"/>
    </row>
    <row r="49" spans="1:25" x14ac:dyDescent="0.25">
      <c r="A49" s="2"/>
      <c r="B49" s="9"/>
      <c r="C49" s="2"/>
      <c r="D49" s="2"/>
      <c r="E49" s="2"/>
      <c r="F49" s="2"/>
      <c r="G49" s="2"/>
      <c r="H49" s="41" t="s">
        <v>81</v>
      </c>
      <c r="I49" s="2"/>
      <c r="J49" s="2"/>
      <c r="K49" s="2"/>
      <c r="L49" s="2"/>
      <c r="M49" s="2"/>
      <c r="N49" s="2"/>
      <c r="O49" s="2"/>
      <c r="P49" s="2"/>
      <c r="Q49" s="2"/>
      <c r="R49" s="2"/>
      <c r="S49" s="2"/>
      <c r="T49" s="2"/>
      <c r="U49" s="2"/>
      <c r="V49" s="2"/>
      <c r="W49" s="2"/>
      <c r="X49" s="31"/>
      <c r="Y49" s="31"/>
    </row>
    <row r="50" spans="1:25" x14ac:dyDescent="0.25">
      <c r="A50" s="2"/>
      <c r="B50" s="9"/>
      <c r="C50" s="42" t="s">
        <v>70</v>
      </c>
      <c r="D50" s="42" t="s">
        <v>71</v>
      </c>
      <c r="E50" s="42" t="s">
        <v>60</v>
      </c>
      <c r="F50" s="42" t="s">
        <v>72</v>
      </c>
      <c r="G50" s="42" t="s">
        <v>70</v>
      </c>
      <c r="H50" s="42" t="s">
        <v>63</v>
      </c>
      <c r="I50" s="42" t="s">
        <v>73</v>
      </c>
      <c r="J50" s="42" t="s">
        <v>74</v>
      </c>
      <c r="K50" s="42" t="s">
        <v>75</v>
      </c>
      <c r="L50" s="42" t="s">
        <v>76</v>
      </c>
      <c r="M50" s="42" t="s">
        <v>64</v>
      </c>
      <c r="N50" s="293" t="s">
        <v>65</v>
      </c>
      <c r="O50" s="293"/>
      <c r="P50" s="293"/>
      <c r="Q50" s="2"/>
      <c r="R50" s="2"/>
      <c r="S50" s="2"/>
      <c r="T50" s="2"/>
      <c r="U50" s="2"/>
      <c r="V50" s="2"/>
      <c r="W50" s="2"/>
      <c r="X50" s="31"/>
      <c r="Y50" s="31"/>
    </row>
    <row r="51" spans="1:25" x14ac:dyDescent="0.25">
      <c r="A51" s="2"/>
      <c r="B51" s="9"/>
      <c r="C51" s="43" t="s">
        <v>464</v>
      </c>
      <c r="D51" s="255" t="s">
        <v>451</v>
      </c>
      <c r="E51" s="69">
        <v>1</v>
      </c>
      <c r="F51" s="69" t="s">
        <v>230</v>
      </c>
      <c r="G51" s="57">
        <f>IF($C51="",1,VLOOKUP($C51,$C$22:$H$34,3,FALSE))</f>
        <v>0</v>
      </c>
      <c r="H51" s="58" t="str">
        <f>IF($C51="","",VLOOKUP($C51,$C$22:$H$34,6,FALSE))</f>
        <v>ha</v>
      </c>
      <c r="I51" s="59">
        <f>IF(D51="","",E51*G51*$D$5)</f>
        <v>0</v>
      </c>
      <c r="J51" s="69" t="s">
        <v>230</v>
      </c>
      <c r="K51" s="60" t="s">
        <v>91</v>
      </c>
      <c r="L51" s="56"/>
      <c r="M51" s="70"/>
      <c r="N51" s="295" t="s">
        <v>82</v>
      </c>
      <c r="O51" s="295"/>
      <c r="P51" s="295"/>
      <c r="Q51" s="2"/>
      <c r="R51" s="2"/>
      <c r="S51" s="2"/>
      <c r="T51" s="2"/>
      <c r="U51" s="2"/>
      <c r="V51" s="2"/>
      <c r="W51" s="2"/>
      <c r="X51" s="31"/>
      <c r="Y51" s="31"/>
    </row>
    <row r="52" spans="1:25" x14ac:dyDescent="0.25">
      <c r="A52" s="2"/>
      <c r="B52" s="9"/>
      <c r="C52" s="43" t="s">
        <v>465</v>
      </c>
      <c r="D52" s="255" t="s">
        <v>452</v>
      </c>
      <c r="E52" s="69">
        <v>1</v>
      </c>
      <c r="F52" s="69" t="s">
        <v>230</v>
      </c>
      <c r="G52" s="57">
        <f t="shared" ref="G52:G56" si="6">IF($C52="",1,VLOOKUP($C52,$C$22:$H$34,3,FALSE))</f>
        <v>1</v>
      </c>
      <c r="H52" s="58" t="str">
        <f t="shared" ref="H52:H56" si="7">IF($C52="","",VLOOKUP($C52,$C$22:$H$34,6,FALSE))</f>
        <v>ha</v>
      </c>
      <c r="I52" s="59">
        <f t="shared" ref="I52:I55" si="8">IF(D52="","",E52*G52*$D$5)</f>
        <v>1</v>
      </c>
      <c r="J52" s="69" t="s">
        <v>230</v>
      </c>
      <c r="K52" s="60" t="s">
        <v>91</v>
      </c>
      <c r="L52" s="56"/>
      <c r="M52" s="61"/>
      <c r="N52" s="295" t="s">
        <v>82</v>
      </c>
      <c r="O52" s="295"/>
      <c r="P52" s="295"/>
      <c r="Q52" s="2"/>
      <c r="R52" s="2"/>
      <c r="S52" s="2"/>
      <c r="T52" s="2"/>
      <c r="U52" s="2"/>
      <c r="V52" s="2"/>
      <c r="W52" s="2"/>
      <c r="X52" s="31"/>
      <c r="Y52" s="31"/>
    </row>
    <row r="53" spans="1:25" x14ac:dyDescent="0.25">
      <c r="A53" s="2"/>
      <c r="B53" s="9"/>
      <c r="C53" s="43" t="s">
        <v>466</v>
      </c>
      <c r="D53" s="255" t="s">
        <v>450</v>
      </c>
      <c r="E53" s="69">
        <v>1</v>
      </c>
      <c r="F53" s="69" t="s">
        <v>230</v>
      </c>
      <c r="G53" s="57">
        <f t="shared" si="6"/>
        <v>0</v>
      </c>
      <c r="H53" s="58" t="str">
        <f t="shared" si="7"/>
        <v>ha</v>
      </c>
      <c r="I53" s="59">
        <f t="shared" si="8"/>
        <v>0</v>
      </c>
      <c r="J53" s="69" t="s">
        <v>230</v>
      </c>
      <c r="K53" s="60" t="s">
        <v>91</v>
      </c>
      <c r="L53" s="56"/>
      <c r="M53" s="61"/>
      <c r="N53" s="295" t="s">
        <v>82</v>
      </c>
      <c r="O53" s="295"/>
      <c r="P53" s="295"/>
      <c r="Q53" s="2"/>
      <c r="R53" s="2"/>
      <c r="S53" s="2"/>
      <c r="T53" s="2"/>
      <c r="U53" s="2"/>
      <c r="V53" s="2"/>
      <c r="W53" s="2"/>
      <c r="X53" s="31"/>
      <c r="Y53" s="31"/>
    </row>
    <row r="54" spans="1:25" x14ac:dyDescent="0.25">
      <c r="A54" s="2"/>
      <c r="B54" s="9"/>
      <c r="C54" s="43" t="s">
        <v>467</v>
      </c>
      <c r="D54" s="255" t="s">
        <v>453</v>
      </c>
      <c r="E54" s="69">
        <v>1</v>
      </c>
      <c r="F54" s="69" t="s">
        <v>230</v>
      </c>
      <c r="G54" s="57">
        <f t="shared" si="6"/>
        <v>0</v>
      </c>
      <c r="H54" s="58" t="str">
        <f t="shared" si="7"/>
        <v>ha</v>
      </c>
      <c r="I54" s="59">
        <f t="shared" si="8"/>
        <v>0</v>
      </c>
      <c r="J54" s="69" t="s">
        <v>230</v>
      </c>
      <c r="K54" s="60" t="s">
        <v>91</v>
      </c>
      <c r="L54" s="56"/>
      <c r="M54" s="61"/>
      <c r="N54" s="295" t="s">
        <v>82</v>
      </c>
      <c r="O54" s="295"/>
      <c r="P54" s="295"/>
      <c r="Q54" s="2"/>
      <c r="R54" s="2"/>
      <c r="S54" s="2"/>
      <c r="T54" s="2"/>
      <c r="U54" s="2"/>
      <c r="V54" s="2"/>
      <c r="W54" s="2"/>
      <c r="X54" s="31"/>
      <c r="Y54" s="31"/>
    </row>
    <row r="55" spans="1:25" x14ac:dyDescent="0.25">
      <c r="A55" s="2"/>
      <c r="B55" s="9"/>
      <c r="C55" s="43" t="s">
        <v>468</v>
      </c>
      <c r="D55" s="255" t="s">
        <v>390</v>
      </c>
      <c r="E55" s="69">
        <v>1</v>
      </c>
      <c r="F55" s="69" t="s">
        <v>230</v>
      </c>
      <c r="G55" s="57">
        <f t="shared" si="6"/>
        <v>0</v>
      </c>
      <c r="H55" s="58" t="str">
        <f t="shared" si="7"/>
        <v>ha</v>
      </c>
      <c r="I55" s="59">
        <f t="shared" si="8"/>
        <v>0</v>
      </c>
      <c r="J55" s="69" t="s">
        <v>230</v>
      </c>
      <c r="K55" s="60" t="s">
        <v>91</v>
      </c>
      <c r="L55" s="56"/>
      <c r="M55" s="61"/>
      <c r="N55" s="295" t="s">
        <v>82</v>
      </c>
      <c r="O55" s="295"/>
      <c r="P55" s="295"/>
      <c r="Q55" s="2"/>
      <c r="R55" s="2"/>
      <c r="S55" s="2"/>
      <c r="T55" s="2"/>
      <c r="U55" s="2"/>
      <c r="V55" s="2"/>
      <c r="W55" s="2"/>
      <c r="X55" s="31"/>
      <c r="Y55" s="31"/>
    </row>
    <row r="56" spans="1:25" x14ac:dyDescent="0.25">
      <c r="A56" s="2"/>
      <c r="B56" s="9"/>
      <c r="C56" s="43" t="s">
        <v>469</v>
      </c>
      <c r="D56" s="255" t="s">
        <v>454</v>
      </c>
      <c r="E56" s="69">
        <v>1</v>
      </c>
      <c r="F56" s="69" t="s">
        <v>230</v>
      </c>
      <c r="G56" s="57">
        <f t="shared" si="6"/>
        <v>0</v>
      </c>
      <c r="H56" s="58" t="str">
        <f t="shared" si="7"/>
        <v>ha</v>
      </c>
      <c r="I56" s="59">
        <f>IF(D56="","",E56*G56*$D$5)</f>
        <v>0</v>
      </c>
      <c r="J56" s="69" t="s">
        <v>230</v>
      </c>
      <c r="K56" s="60" t="s">
        <v>91</v>
      </c>
      <c r="L56" s="68"/>
      <c r="M56" s="61"/>
      <c r="N56" s="295" t="s">
        <v>82</v>
      </c>
      <c r="O56" s="295"/>
      <c r="P56" s="295"/>
      <c r="Q56" s="2"/>
      <c r="R56" s="2"/>
      <c r="S56" s="2"/>
      <c r="T56" s="2"/>
      <c r="U56" s="2"/>
      <c r="V56" s="2"/>
      <c r="W56" s="2"/>
      <c r="X56" s="31"/>
      <c r="Y56" s="31"/>
    </row>
    <row r="57" spans="1:25" x14ac:dyDescent="0.25">
      <c r="A57" s="2"/>
      <c r="B57" s="9"/>
      <c r="C57" s="65" t="s">
        <v>66</v>
      </c>
      <c r="D57" s="71" t="s">
        <v>67</v>
      </c>
      <c r="E57" s="66" t="s">
        <v>77</v>
      </c>
      <c r="F57" s="50"/>
      <c r="G57" s="72"/>
      <c r="H57" s="73"/>
      <c r="I57" s="73"/>
      <c r="J57" s="50"/>
      <c r="K57" s="66"/>
      <c r="L57" s="50" t="s">
        <v>79</v>
      </c>
      <c r="M57" s="67"/>
      <c r="N57" s="289"/>
      <c r="O57" s="289"/>
      <c r="P57" s="289"/>
      <c r="Q57" s="2"/>
      <c r="R57" s="2"/>
      <c r="S57" s="2"/>
      <c r="T57" s="2"/>
      <c r="U57" s="2"/>
      <c r="V57" s="2"/>
      <c r="W57" s="2"/>
      <c r="X57" s="31"/>
      <c r="Y57" s="31"/>
    </row>
    <row r="58" spans="1:25" x14ac:dyDescent="0.25">
      <c r="A58" s="2"/>
      <c r="B58" s="9"/>
      <c r="C58" s="2"/>
      <c r="D58" s="2"/>
      <c r="E58" s="2"/>
      <c r="F58" s="2"/>
      <c r="G58" s="2"/>
      <c r="H58" s="2"/>
      <c r="I58" s="2"/>
      <c r="J58" s="2"/>
      <c r="K58" s="2"/>
      <c r="L58" s="2"/>
      <c r="M58" s="2"/>
      <c r="N58" s="2"/>
      <c r="O58" s="2"/>
      <c r="P58" s="2"/>
      <c r="Q58" s="2"/>
      <c r="R58" s="2"/>
      <c r="S58" s="2"/>
      <c r="T58" s="2"/>
      <c r="U58" s="2"/>
      <c r="V58" s="2"/>
      <c r="W58" s="2"/>
      <c r="X58" s="31"/>
      <c r="Y58" s="31"/>
    </row>
    <row r="59" spans="1:25" x14ac:dyDescent="0.25">
      <c r="A59" s="2"/>
      <c r="B59" s="9"/>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9"/>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9"/>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9"/>
      <c r="C62" s="2"/>
      <c r="D62" s="2" t="s">
        <v>449</v>
      </c>
      <c r="E62" s="2"/>
      <c r="F62" s="2"/>
      <c r="G62" s="2"/>
      <c r="H62" s="2"/>
      <c r="I62" s="2"/>
      <c r="J62" s="2"/>
      <c r="K62" s="2"/>
      <c r="L62" s="2"/>
      <c r="M62" s="2"/>
      <c r="N62" s="2"/>
      <c r="O62" s="2"/>
      <c r="P62" s="2"/>
      <c r="Q62" s="2"/>
      <c r="R62" s="2"/>
      <c r="S62" s="2"/>
      <c r="T62" s="2"/>
      <c r="U62" s="2"/>
      <c r="V62" s="2"/>
      <c r="W62" s="2"/>
      <c r="X62" s="2"/>
      <c r="Y62" s="2"/>
    </row>
    <row r="63" spans="1:25" x14ac:dyDescent="0.25">
      <c r="A63" s="2"/>
      <c r="B63" s="9"/>
      <c r="C63" s="2"/>
      <c r="D63" s="2" t="s">
        <v>389</v>
      </c>
      <c r="E63" s="2"/>
      <c r="F63" s="2"/>
      <c r="G63" s="2"/>
      <c r="H63" s="2"/>
      <c r="I63" s="2"/>
      <c r="J63" s="2"/>
      <c r="K63" s="2"/>
      <c r="L63" s="2"/>
      <c r="M63" s="2"/>
      <c r="N63" s="2"/>
      <c r="O63" s="2"/>
      <c r="P63" s="2"/>
      <c r="Q63" s="2"/>
      <c r="R63" s="2"/>
      <c r="S63" s="2"/>
      <c r="T63" s="2"/>
      <c r="U63" s="2"/>
      <c r="V63" s="2"/>
      <c r="W63" s="2"/>
      <c r="X63" s="2"/>
      <c r="Y63" s="2"/>
    </row>
    <row r="64" spans="1:25" x14ac:dyDescent="0.25">
      <c r="A64" s="2"/>
      <c r="B64" s="9"/>
      <c r="C64" s="2"/>
      <c r="D64" s="2" t="s">
        <v>455</v>
      </c>
      <c r="E64" s="2"/>
      <c r="F64" s="2"/>
      <c r="G64" s="2"/>
      <c r="H64" s="2"/>
      <c r="I64" s="2"/>
      <c r="J64" s="2"/>
      <c r="K64" s="2"/>
      <c r="L64" s="2"/>
      <c r="M64" s="2"/>
      <c r="N64" s="2"/>
      <c r="O64" s="2"/>
      <c r="P64" s="2"/>
      <c r="Q64" s="2"/>
      <c r="R64" s="2"/>
      <c r="S64" s="2"/>
      <c r="T64" s="2"/>
      <c r="U64" s="2"/>
      <c r="V64" s="2"/>
      <c r="W64" s="2"/>
      <c r="X64" s="2"/>
      <c r="Y64" s="2"/>
    </row>
    <row r="65" spans="1:25" x14ac:dyDescent="0.25">
      <c r="A65" s="2"/>
      <c r="B65" s="9"/>
      <c r="C65" s="2"/>
      <c r="E65" s="2"/>
      <c r="F65" s="2"/>
      <c r="G65" s="2"/>
      <c r="H65" s="2"/>
      <c r="I65" s="2"/>
      <c r="J65" s="2"/>
      <c r="K65" s="2"/>
      <c r="L65" s="2"/>
      <c r="M65" s="2"/>
      <c r="N65" s="2"/>
      <c r="O65" s="2"/>
      <c r="P65" s="2"/>
      <c r="Q65" s="2"/>
      <c r="R65" s="2"/>
      <c r="S65" s="2"/>
      <c r="T65" s="2"/>
      <c r="U65" s="2"/>
      <c r="V65" s="2"/>
      <c r="W65" s="2"/>
      <c r="X65" s="2"/>
      <c r="Y65" s="2"/>
    </row>
    <row r="66" spans="1:25" x14ac:dyDescent="0.25">
      <c r="A66" s="2"/>
      <c r="B66" s="9"/>
      <c r="C66" s="2"/>
      <c r="D66" s="2" t="s">
        <v>451</v>
      </c>
      <c r="E66" s="2"/>
      <c r="F66" s="2"/>
      <c r="G66" s="2"/>
      <c r="H66" s="2"/>
      <c r="I66" s="2"/>
      <c r="J66" s="2"/>
      <c r="K66" s="2"/>
      <c r="L66" s="2"/>
      <c r="M66" s="2"/>
      <c r="N66" s="2"/>
      <c r="O66" s="2"/>
      <c r="P66" s="2"/>
      <c r="Q66" s="2"/>
      <c r="R66" s="2"/>
      <c r="S66" s="2"/>
      <c r="T66" s="2"/>
      <c r="U66" s="2"/>
      <c r="V66" s="2"/>
      <c r="W66" s="2"/>
      <c r="X66" s="2"/>
      <c r="Y66" s="2"/>
    </row>
    <row r="67" spans="1:25" x14ac:dyDescent="0.25">
      <c r="A67" s="2"/>
      <c r="B67" s="9"/>
      <c r="C67" s="2"/>
      <c r="D67" s="2" t="s">
        <v>452</v>
      </c>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t="s">
        <v>450</v>
      </c>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t="s">
        <v>453</v>
      </c>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t="s">
        <v>390</v>
      </c>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t="s">
        <v>454</v>
      </c>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9"/>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9"/>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2"/>
      <c r="B112" s="9"/>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5">
      <c r="A113" s="2"/>
      <c r="B113" s="74" t="s">
        <v>83</v>
      </c>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5">
      <c r="A114" s="9"/>
      <c r="B114" s="9"/>
      <c r="C114" s="9" t="s">
        <v>84</v>
      </c>
      <c r="D114" s="9" t="s">
        <v>85</v>
      </c>
      <c r="E114" s="9" t="s">
        <v>86</v>
      </c>
      <c r="F114" s="9"/>
      <c r="G114" s="9"/>
      <c r="H114" s="9" t="s">
        <v>76</v>
      </c>
      <c r="I114" s="9"/>
      <c r="J114" s="9" t="s">
        <v>75</v>
      </c>
      <c r="K114" s="9"/>
      <c r="L114" s="9"/>
      <c r="M114" s="9"/>
      <c r="N114" s="9"/>
      <c r="O114" s="9"/>
      <c r="P114" s="9"/>
      <c r="Q114" s="9"/>
      <c r="R114" s="9"/>
      <c r="S114" s="9"/>
      <c r="T114" s="9"/>
      <c r="U114" s="9"/>
      <c r="V114" s="9"/>
      <c r="W114" s="9"/>
      <c r="X114" s="9"/>
      <c r="Y114" s="9"/>
    </row>
    <row r="115" spans="1:25" x14ac:dyDescent="0.25">
      <c r="A115" s="2"/>
      <c r="B115" s="9"/>
      <c r="C115" s="75" t="s">
        <v>79</v>
      </c>
      <c r="D115" s="75" t="s">
        <v>79</v>
      </c>
      <c r="E115" s="75" t="s">
        <v>79</v>
      </c>
      <c r="F115" s="2"/>
      <c r="G115" s="2"/>
      <c r="H115" s="75" t="s">
        <v>79</v>
      </c>
      <c r="I115" s="2"/>
      <c r="J115" s="2"/>
      <c r="K115" s="2"/>
      <c r="L115" s="2"/>
      <c r="M115" s="2"/>
      <c r="N115" s="2"/>
      <c r="O115" s="2"/>
      <c r="P115" s="2"/>
      <c r="Q115" s="2"/>
      <c r="R115" s="2"/>
      <c r="S115" s="2"/>
      <c r="T115" s="2"/>
      <c r="U115" s="2"/>
      <c r="V115" s="2"/>
      <c r="W115" s="2"/>
      <c r="X115" s="2"/>
      <c r="Y115" s="2"/>
    </row>
    <row r="116" spans="1:25" x14ac:dyDescent="0.25">
      <c r="A116" s="2"/>
      <c r="B116" s="9"/>
      <c r="C116" s="17" t="s">
        <v>87</v>
      </c>
      <c r="D116" s="2" t="s">
        <v>88</v>
      </c>
      <c r="E116" s="2" t="s">
        <v>89</v>
      </c>
      <c r="F116" s="2"/>
      <c r="G116" s="2"/>
      <c r="H116" s="2" t="s">
        <v>90</v>
      </c>
      <c r="I116" s="2"/>
      <c r="J116" s="2" t="s">
        <v>91</v>
      </c>
      <c r="K116" s="2"/>
      <c r="L116" s="2"/>
      <c r="M116" s="2"/>
      <c r="N116" s="2"/>
      <c r="O116" s="2"/>
      <c r="P116" s="2"/>
      <c r="Q116" s="2"/>
      <c r="R116" s="2"/>
      <c r="S116" s="2"/>
      <c r="T116" s="2"/>
      <c r="U116" s="2"/>
      <c r="V116" s="2"/>
      <c r="W116" s="2"/>
      <c r="X116" s="2"/>
      <c r="Y116" s="2"/>
    </row>
    <row r="117" spans="1:25" x14ac:dyDescent="0.25">
      <c r="A117" s="2"/>
      <c r="B117" s="9"/>
      <c r="C117" s="2" t="s">
        <v>92</v>
      </c>
      <c r="D117" s="2" t="s">
        <v>93</v>
      </c>
      <c r="E117" s="2" t="s">
        <v>94</v>
      </c>
      <c r="F117" s="2"/>
      <c r="G117" s="2"/>
      <c r="H117" s="2" t="s">
        <v>95</v>
      </c>
      <c r="I117" s="2"/>
      <c r="J117" s="2" t="s">
        <v>96</v>
      </c>
      <c r="K117" s="2"/>
      <c r="L117" s="2"/>
      <c r="M117" s="2"/>
      <c r="N117" s="2"/>
      <c r="O117" s="2"/>
      <c r="P117" s="2"/>
      <c r="Q117" s="2"/>
      <c r="R117" s="2"/>
      <c r="S117" s="2"/>
      <c r="T117" s="2"/>
      <c r="U117" s="2"/>
      <c r="V117" s="2"/>
      <c r="W117" s="2"/>
      <c r="X117" s="2"/>
      <c r="Y117" s="2"/>
    </row>
    <row r="118" spans="1:25" x14ac:dyDescent="0.25">
      <c r="A118" s="2"/>
      <c r="B118" s="9"/>
      <c r="C118" s="2" t="s">
        <v>97</v>
      </c>
      <c r="D118" s="2" t="s">
        <v>98</v>
      </c>
      <c r="E118" s="2" t="s">
        <v>99</v>
      </c>
      <c r="F118" s="2"/>
      <c r="G118" s="2"/>
      <c r="H118" s="2" t="s">
        <v>100</v>
      </c>
      <c r="I118" s="2"/>
      <c r="J118" s="2"/>
      <c r="K118" s="2"/>
      <c r="L118" s="2"/>
      <c r="M118" s="2"/>
      <c r="N118" s="2"/>
      <c r="O118" s="2"/>
      <c r="P118" s="2"/>
      <c r="Q118" s="2"/>
      <c r="R118" s="2"/>
      <c r="S118" s="2"/>
      <c r="T118" s="2"/>
      <c r="U118" s="2"/>
      <c r="V118" s="2"/>
      <c r="W118" s="2"/>
      <c r="X118" s="2"/>
      <c r="Y118" s="2"/>
    </row>
    <row r="119" spans="1:25" x14ac:dyDescent="0.25">
      <c r="A119" s="2"/>
      <c r="B119" s="9"/>
      <c r="C119" s="2" t="s">
        <v>101</v>
      </c>
      <c r="D119" s="2" t="s">
        <v>102</v>
      </c>
      <c r="E119" s="2" t="s">
        <v>103</v>
      </c>
      <c r="F119" s="2"/>
      <c r="G119" s="2"/>
      <c r="H119" s="2" t="s">
        <v>104</v>
      </c>
      <c r="I119" s="2"/>
      <c r="J119" s="2"/>
      <c r="K119" s="2"/>
      <c r="L119" s="2"/>
      <c r="M119" s="2"/>
      <c r="N119" s="2"/>
      <c r="O119" s="2"/>
      <c r="P119" s="2"/>
      <c r="Q119" s="2"/>
      <c r="R119" s="2"/>
      <c r="S119" s="2"/>
      <c r="T119" s="2"/>
      <c r="U119" s="2"/>
      <c r="V119" s="2"/>
      <c r="W119" s="2"/>
      <c r="X119" s="2"/>
      <c r="Y119" s="2"/>
    </row>
    <row r="120" spans="1:25" x14ac:dyDescent="0.25">
      <c r="A120" s="2"/>
      <c r="B120" s="9"/>
      <c r="C120" s="2" t="s">
        <v>105</v>
      </c>
      <c r="D120" s="2"/>
      <c r="E120" s="2" t="s">
        <v>106</v>
      </c>
      <c r="F120" s="2"/>
      <c r="G120" s="2"/>
      <c r="H120" s="2" t="s">
        <v>106</v>
      </c>
      <c r="I120" s="2"/>
      <c r="J120" s="2"/>
      <c r="K120" s="2"/>
      <c r="L120" s="2"/>
      <c r="M120" s="2"/>
      <c r="N120" s="2"/>
      <c r="O120" s="2"/>
      <c r="P120" s="2"/>
      <c r="Q120" s="2"/>
      <c r="R120" s="2"/>
      <c r="S120" s="2"/>
      <c r="T120" s="2"/>
      <c r="U120" s="2"/>
      <c r="V120" s="2"/>
      <c r="W120" s="2"/>
      <c r="X120" s="2"/>
      <c r="Y120" s="2"/>
    </row>
    <row r="121" spans="1:25" x14ac:dyDescent="0.25">
      <c r="A121" s="2"/>
      <c r="B121" s="9"/>
      <c r="C121" s="2" t="s">
        <v>107</v>
      </c>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9"/>
      <c r="C122" s="2" t="s">
        <v>108</v>
      </c>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5">
      <c r="A123" s="2"/>
      <c r="B123" s="9"/>
      <c r="C123" s="2" t="s">
        <v>109</v>
      </c>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5">
      <c r="A124" s="2"/>
      <c r="B124" s="9"/>
      <c r="C124" s="17" t="s">
        <v>110</v>
      </c>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5">
      <c r="A125" s="2"/>
      <c r="B125" s="9"/>
      <c r="C125" s="3"/>
      <c r="D125" s="3"/>
      <c r="E125" s="3"/>
      <c r="F125" s="3"/>
      <c r="G125" s="3"/>
      <c r="H125" s="3"/>
      <c r="I125" s="2"/>
      <c r="J125" s="3"/>
      <c r="K125" s="3"/>
      <c r="L125" s="3"/>
      <c r="M125" s="3"/>
      <c r="N125" s="3"/>
      <c r="O125" s="3"/>
      <c r="P125" s="3"/>
      <c r="Q125" s="2"/>
      <c r="R125" s="2"/>
      <c r="S125" s="2"/>
      <c r="T125" s="2"/>
      <c r="U125" s="2"/>
      <c r="V125" s="2"/>
      <c r="W125" s="2"/>
      <c r="X125" s="2"/>
      <c r="Y125" s="2"/>
    </row>
    <row r="126" spans="1:25" x14ac:dyDescent="0.25">
      <c r="A126" s="2"/>
      <c r="B126" s="9"/>
      <c r="C126" s="3"/>
      <c r="D126" s="3"/>
      <c r="E126" s="3"/>
      <c r="F126" s="3"/>
      <c r="G126" s="3"/>
      <c r="H126" s="3"/>
      <c r="I126" s="2"/>
      <c r="J126" s="3"/>
      <c r="K126" s="3"/>
      <c r="L126" s="3"/>
      <c r="M126" s="3"/>
      <c r="N126" s="3"/>
      <c r="O126" s="3"/>
      <c r="P126" s="3"/>
      <c r="Q126" s="2"/>
      <c r="R126" s="2"/>
      <c r="S126" s="2"/>
      <c r="T126" s="2"/>
      <c r="U126" s="2"/>
      <c r="V126" s="2"/>
      <c r="W126" s="2"/>
      <c r="X126" s="2"/>
      <c r="Y126" s="2"/>
    </row>
    <row r="127" spans="1:25" x14ac:dyDescent="0.25">
      <c r="A127" s="2"/>
      <c r="B127" s="9"/>
      <c r="C127" s="3"/>
      <c r="D127" s="3"/>
      <c r="E127" s="3"/>
      <c r="F127" s="3"/>
      <c r="G127" s="3"/>
      <c r="H127" s="3"/>
      <c r="I127" s="2"/>
      <c r="J127" s="3"/>
      <c r="K127" s="3"/>
      <c r="L127" s="3"/>
      <c r="M127" s="3"/>
      <c r="N127" s="3"/>
      <c r="O127" s="3"/>
      <c r="P127" s="3"/>
      <c r="Q127" s="2"/>
      <c r="R127" s="2"/>
      <c r="S127" s="2"/>
      <c r="T127" s="2"/>
      <c r="U127" s="2"/>
      <c r="V127" s="2"/>
      <c r="W127" s="2"/>
      <c r="X127" s="2"/>
      <c r="Y127" s="2"/>
    </row>
    <row r="128" spans="1:25" x14ac:dyDescent="0.25">
      <c r="A128" s="2"/>
      <c r="B128" s="9"/>
      <c r="C128" s="3"/>
      <c r="D128" s="3"/>
      <c r="E128" s="3"/>
      <c r="F128" s="3"/>
      <c r="G128" s="3"/>
      <c r="H128" s="3"/>
      <c r="I128" s="2"/>
      <c r="J128" s="3"/>
      <c r="K128" s="3"/>
      <c r="L128" s="3"/>
      <c r="M128" s="3"/>
      <c r="N128" s="3"/>
      <c r="O128" s="3"/>
      <c r="P128" s="3"/>
      <c r="Q128" s="2"/>
      <c r="R128" s="2"/>
      <c r="S128" s="2"/>
      <c r="T128" s="2"/>
      <c r="U128" s="2"/>
      <c r="V128" s="2"/>
      <c r="W128" s="2"/>
      <c r="X128" s="2"/>
      <c r="Y128" s="2"/>
    </row>
    <row r="129" spans="1:25" x14ac:dyDescent="0.25">
      <c r="A129" s="2"/>
      <c r="B129" s="9"/>
      <c r="C129" s="3"/>
      <c r="D129" s="3"/>
      <c r="E129" s="3"/>
      <c r="F129" s="3"/>
      <c r="G129" s="3"/>
      <c r="H129" s="3"/>
      <c r="I129" s="2"/>
      <c r="J129" s="3"/>
      <c r="K129" s="3"/>
      <c r="L129" s="3"/>
      <c r="M129" s="3"/>
      <c r="N129" s="3"/>
      <c r="O129" s="3"/>
      <c r="P129" s="3"/>
      <c r="Q129" s="2"/>
      <c r="R129" s="2"/>
      <c r="S129" s="2"/>
      <c r="T129" s="2"/>
      <c r="U129" s="2"/>
      <c r="V129" s="2"/>
      <c r="W129" s="2"/>
      <c r="X129" s="2"/>
      <c r="Y129" s="2"/>
    </row>
    <row r="130" spans="1:25" x14ac:dyDescent="0.25">
      <c r="A130" s="2"/>
      <c r="B130" s="9"/>
      <c r="C130" s="3"/>
      <c r="D130" s="3"/>
      <c r="E130" s="3"/>
      <c r="F130" s="3"/>
      <c r="G130" s="3"/>
      <c r="H130" s="3"/>
      <c r="I130" s="2"/>
      <c r="J130" s="3"/>
      <c r="K130" s="3"/>
      <c r="L130" s="3"/>
      <c r="M130" s="3"/>
      <c r="N130" s="3"/>
      <c r="O130" s="3"/>
      <c r="P130" s="3"/>
      <c r="Q130" s="2"/>
      <c r="R130" s="2"/>
      <c r="S130" s="2"/>
      <c r="T130" s="2"/>
      <c r="U130" s="2"/>
      <c r="V130" s="2"/>
      <c r="W130" s="2"/>
      <c r="X130" s="2"/>
      <c r="Y130" s="2"/>
    </row>
    <row r="131" spans="1:25" x14ac:dyDescent="0.25">
      <c r="A131" s="2"/>
      <c r="B131" s="9"/>
      <c r="C131" s="3"/>
      <c r="D131" s="3"/>
      <c r="E131" s="3"/>
      <c r="F131" s="3"/>
      <c r="G131" s="3"/>
      <c r="H131" s="3"/>
      <c r="I131" s="2"/>
      <c r="J131" s="3"/>
      <c r="K131" s="3"/>
      <c r="L131" s="3"/>
      <c r="M131" s="3"/>
      <c r="N131" s="3"/>
      <c r="O131" s="3"/>
      <c r="P131" s="3"/>
      <c r="Q131" s="2"/>
      <c r="R131" s="2"/>
      <c r="S131" s="2"/>
      <c r="T131" s="2"/>
      <c r="U131" s="2"/>
      <c r="V131" s="2"/>
      <c r="W131" s="2"/>
      <c r="X131" s="2"/>
      <c r="Y131" s="2"/>
    </row>
    <row r="132" spans="1:25" x14ac:dyDescent="0.25">
      <c r="A132" s="2"/>
      <c r="B132" s="9"/>
      <c r="C132" s="3"/>
      <c r="D132" s="3"/>
      <c r="E132" s="3"/>
      <c r="F132" s="3"/>
      <c r="G132" s="3"/>
      <c r="H132" s="3"/>
      <c r="I132" s="2"/>
      <c r="J132" s="3"/>
      <c r="K132" s="3"/>
      <c r="L132" s="3"/>
      <c r="M132" s="3"/>
      <c r="N132" s="3"/>
      <c r="O132" s="3"/>
      <c r="P132" s="3"/>
      <c r="Q132" s="2"/>
      <c r="R132" s="2"/>
      <c r="S132" s="2"/>
      <c r="T132" s="2"/>
      <c r="U132" s="2"/>
      <c r="V132" s="2"/>
      <c r="W132" s="2"/>
      <c r="X132" s="2"/>
      <c r="Y132" s="2"/>
    </row>
    <row r="133" spans="1:25" x14ac:dyDescent="0.25">
      <c r="A133" s="2"/>
      <c r="B133" s="9"/>
      <c r="C133" s="3"/>
      <c r="D133" s="3"/>
      <c r="E133" s="3"/>
      <c r="F133" s="3"/>
      <c r="G133" s="3"/>
      <c r="H133" s="3"/>
      <c r="I133" s="2"/>
      <c r="J133" s="3"/>
      <c r="K133" s="3"/>
      <c r="L133" s="3"/>
      <c r="M133" s="3"/>
      <c r="N133" s="3"/>
      <c r="O133" s="3"/>
      <c r="P133" s="3"/>
      <c r="Q133" s="2"/>
      <c r="R133" s="2"/>
      <c r="S133" s="2"/>
      <c r="T133" s="2"/>
      <c r="U133" s="2"/>
      <c r="V133" s="2"/>
      <c r="W133" s="2"/>
      <c r="X133" s="2"/>
      <c r="Y133" s="2"/>
    </row>
    <row r="134" spans="1:25" x14ac:dyDescent="0.25">
      <c r="A134" s="2"/>
      <c r="B134" s="9"/>
      <c r="C134" s="3"/>
      <c r="D134" s="3"/>
      <c r="E134" s="3"/>
      <c r="F134" s="3"/>
      <c r="G134" s="3"/>
      <c r="H134" s="3"/>
      <c r="I134" s="2"/>
      <c r="J134" s="3"/>
      <c r="K134" s="3"/>
      <c r="L134" s="3"/>
      <c r="M134" s="3"/>
      <c r="N134" s="3"/>
      <c r="O134" s="3"/>
      <c r="P134" s="3"/>
      <c r="Q134" s="2"/>
      <c r="R134" s="2"/>
      <c r="S134" s="2"/>
      <c r="T134" s="2"/>
      <c r="U134" s="2"/>
      <c r="V134" s="2"/>
      <c r="W134" s="2"/>
      <c r="X134" s="2"/>
      <c r="Y134" s="2"/>
    </row>
    <row r="135" spans="1:25" x14ac:dyDescent="0.25">
      <c r="A135" s="2"/>
      <c r="B135" s="9"/>
      <c r="C135" s="3"/>
      <c r="D135" s="3"/>
      <c r="E135" s="3"/>
      <c r="F135" s="3"/>
      <c r="G135" s="3"/>
      <c r="H135" s="3"/>
      <c r="I135" s="2"/>
      <c r="J135" s="3"/>
      <c r="K135" s="3"/>
      <c r="L135" s="3"/>
      <c r="M135" s="3"/>
      <c r="N135" s="3"/>
      <c r="O135" s="3"/>
      <c r="P135" s="3"/>
      <c r="Q135" s="2"/>
      <c r="R135" s="2"/>
      <c r="S135" s="2"/>
      <c r="T135" s="2"/>
      <c r="U135" s="2"/>
      <c r="V135" s="2"/>
      <c r="W135" s="2"/>
      <c r="X135" s="2"/>
      <c r="Y135" s="2"/>
    </row>
    <row r="136" spans="1:25" x14ac:dyDescent="0.25">
      <c r="A136" s="2"/>
      <c r="B136" s="9"/>
      <c r="C136" s="3"/>
      <c r="D136" s="3"/>
      <c r="E136" s="3"/>
      <c r="F136" s="3"/>
      <c r="G136" s="3"/>
      <c r="H136" s="3"/>
      <c r="I136" s="2"/>
      <c r="J136" s="3"/>
      <c r="K136" s="3"/>
      <c r="L136" s="3"/>
      <c r="M136" s="3"/>
      <c r="N136" s="3"/>
      <c r="O136" s="3"/>
      <c r="P136" s="3"/>
      <c r="Q136" s="2"/>
      <c r="R136" s="2"/>
      <c r="S136" s="2"/>
      <c r="T136" s="2"/>
      <c r="U136" s="2"/>
      <c r="V136" s="2"/>
      <c r="W136" s="2"/>
      <c r="X136" s="2"/>
      <c r="Y136" s="2"/>
    </row>
    <row r="137" spans="1:25" x14ac:dyDescent="0.25">
      <c r="A137" s="2"/>
      <c r="B137" s="9"/>
      <c r="C137" s="3"/>
      <c r="D137" s="3"/>
      <c r="E137" s="3"/>
      <c r="F137" s="3"/>
      <c r="G137" s="3"/>
      <c r="H137" s="3"/>
      <c r="I137" s="2"/>
      <c r="J137" s="3"/>
      <c r="K137" s="3"/>
      <c r="L137" s="3"/>
      <c r="M137" s="3"/>
      <c r="N137" s="3"/>
      <c r="O137" s="3"/>
      <c r="P137" s="3"/>
      <c r="Q137" s="2"/>
      <c r="R137" s="2"/>
      <c r="S137" s="2"/>
      <c r="T137" s="2"/>
      <c r="U137" s="2"/>
      <c r="V137" s="2"/>
      <c r="W137" s="2"/>
      <c r="X137" s="2"/>
      <c r="Y137" s="2"/>
    </row>
    <row r="138" spans="1:25" x14ac:dyDescent="0.25">
      <c r="A138" s="2"/>
      <c r="B138" s="9"/>
      <c r="C138" s="3"/>
      <c r="D138" s="3"/>
      <c r="E138" s="3"/>
      <c r="F138" s="3"/>
      <c r="G138" s="3"/>
      <c r="H138" s="3"/>
      <c r="I138" s="2"/>
      <c r="J138" s="3"/>
      <c r="K138" s="3"/>
      <c r="L138" s="3"/>
      <c r="M138" s="3"/>
      <c r="N138" s="3"/>
      <c r="O138" s="3"/>
      <c r="P138" s="3"/>
      <c r="Q138" s="2"/>
      <c r="R138" s="2"/>
      <c r="S138" s="2"/>
      <c r="T138" s="2"/>
      <c r="U138" s="2"/>
      <c r="V138" s="2"/>
      <c r="W138" s="2"/>
      <c r="X138" s="2"/>
      <c r="Y138" s="2"/>
    </row>
    <row r="139" spans="1:25" x14ac:dyDescent="0.25">
      <c r="A139" s="2"/>
      <c r="B139" s="9"/>
      <c r="C139" s="3"/>
      <c r="D139" s="3"/>
      <c r="E139" s="3"/>
      <c r="F139" s="3"/>
      <c r="G139" s="3"/>
      <c r="H139" s="3"/>
      <c r="I139" s="2"/>
      <c r="J139" s="3"/>
      <c r="K139" s="3"/>
      <c r="L139" s="3"/>
      <c r="M139" s="3"/>
      <c r="N139" s="3"/>
      <c r="O139" s="3"/>
      <c r="P139" s="3"/>
      <c r="Q139" s="2"/>
      <c r="R139" s="2"/>
      <c r="S139" s="2"/>
      <c r="T139" s="2"/>
      <c r="U139" s="2"/>
      <c r="V139" s="2"/>
      <c r="W139" s="2"/>
      <c r="X139" s="2"/>
      <c r="Y139" s="2"/>
    </row>
    <row r="140" spans="1:25" x14ac:dyDescent="0.25">
      <c r="A140" s="2"/>
      <c r="B140" s="9"/>
      <c r="C140" s="3"/>
      <c r="D140" s="3"/>
      <c r="E140" s="3"/>
      <c r="F140" s="3"/>
      <c r="G140" s="3"/>
      <c r="H140" s="3"/>
      <c r="I140" s="2"/>
      <c r="J140" s="3"/>
      <c r="K140" s="3"/>
      <c r="L140" s="3"/>
      <c r="M140" s="3"/>
      <c r="N140" s="3"/>
      <c r="O140" s="3"/>
      <c r="P140" s="3"/>
      <c r="Q140" s="2"/>
      <c r="R140" s="2"/>
      <c r="S140" s="2"/>
      <c r="T140" s="2"/>
      <c r="U140" s="2"/>
      <c r="V140" s="2"/>
      <c r="W140" s="2"/>
      <c r="X140" s="2"/>
      <c r="Y140" s="2"/>
    </row>
    <row r="141" spans="1:25" x14ac:dyDescent="0.25">
      <c r="A141" s="2"/>
      <c r="B141" s="9"/>
      <c r="C141" s="3"/>
      <c r="D141" s="3"/>
      <c r="E141" s="3"/>
      <c r="F141" s="3"/>
      <c r="G141" s="3"/>
      <c r="H141" s="3"/>
      <c r="I141" s="2"/>
      <c r="J141" s="3"/>
      <c r="K141" s="3"/>
      <c r="L141" s="3"/>
      <c r="M141" s="3"/>
      <c r="N141" s="3"/>
      <c r="O141" s="3"/>
      <c r="P141" s="3"/>
      <c r="Q141" s="2"/>
      <c r="R141" s="2"/>
      <c r="S141" s="2"/>
      <c r="T141" s="2"/>
      <c r="U141" s="2"/>
      <c r="V141" s="2"/>
      <c r="W141" s="2"/>
      <c r="X141" s="2"/>
      <c r="Y141" s="2"/>
    </row>
    <row r="142" spans="1:25" x14ac:dyDescent="0.25">
      <c r="A142" s="2"/>
      <c r="B142" s="9"/>
      <c r="C142" s="3"/>
      <c r="D142" s="3"/>
      <c r="E142" s="3"/>
      <c r="F142" s="3"/>
      <c r="G142" s="3"/>
      <c r="H142" s="3"/>
      <c r="I142" s="2"/>
      <c r="J142" s="3"/>
      <c r="K142" s="3"/>
      <c r="L142" s="3"/>
      <c r="M142" s="3"/>
      <c r="N142" s="3"/>
      <c r="O142" s="3"/>
      <c r="P142" s="3"/>
      <c r="Q142" s="2"/>
      <c r="R142" s="2"/>
      <c r="S142" s="2"/>
      <c r="T142" s="2"/>
      <c r="U142" s="2"/>
      <c r="V142" s="2"/>
      <c r="W142" s="2"/>
      <c r="X142" s="2"/>
      <c r="Y142" s="2"/>
    </row>
    <row r="143" spans="1:25" x14ac:dyDescent="0.25">
      <c r="A143" s="2"/>
      <c r="B143" s="9"/>
      <c r="C143" s="3"/>
      <c r="D143" s="3"/>
      <c r="E143" s="3"/>
      <c r="F143" s="3"/>
      <c r="G143" s="3"/>
      <c r="H143" s="3"/>
      <c r="I143" s="2"/>
      <c r="J143" s="3"/>
      <c r="K143" s="3"/>
      <c r="L143" s="3"/>
      <c r="M143" s="3"/>
      <c r="N143" s="3"/>
      <c r="O143" s="3"/>
      <c r="P143" s="3"/>
      <c r="Q143" s="2"/>
      <c r="R143" s="2"/>
      <c r="S143" s="2"/>
      <c r="T143" s="2"/>
      <c r="U143" s="2"/>
      <c r="V143" s="2"/>
      <c r="W143" s="2"/>
      <c r="X143" s="2"/>
      <c r="Y143" s="2"/>
    </row>
    <row r="144" spans="1:25" x14ac:dyDescent="0.25">
      <c r="A144" s="2"/>
      <c r="B144" s="9"/>
      <c r="C144" s="3"/>
      <c r="D144" s="3"/>
      <c r="E144" s="3"/>
      <c r="F144" s="3"/>
      <c r="G144" s="3"/>
      <c r="H144" s="3"/>
      <c r="I144" s="2"/>
      <c r="J144" s="3"/>
      <c r="K144" s="3"/>
      <c r="L144" s="3"/>
      <c r="M144" s="3"/>
      <c r="N144" s="3"/>
      <c r="O144" s="3"/>
      <c r="P144" s="3"/>
      <c r="Q144" s="2"/>
      <c r="R144" s="2"/>
      <c r="S144" s="2"/>
      <c r="T144" s="2"/>
      <c r="U144" s="2"/>
      <c r="V144" s="2"/>
      <c r="W144" s="2"/>
      <c r="X144" s="2"/>
      <c r="Y144" s="2"/>
    </row>
    <row r="145" spans="1:25" x14ac:dyDescent="0.25">
      <c r="A145" s="2"/>
      <c r="B145" s="9"/>
      <c r="C145" s="3"/>
      <c r="D145" s="3"/>
      <c r="E145" s="3"/>
      <c r="F145" s="3"/>
      <c r="G145" s="3"/>
      <c r="H145" s="3"/>
      <c r="I145" s="2"/>
      <c r="J145" s="3"/>
      <c r="K145" s="3"/>
      <c r="L145" s="3"/>
      <c r="M145" s="3"/>
      <c r="N145" s="3"/>
      <c r="O145" s="3"/>
      <c r="P145" s="3"/>
      <c r="Q145" s="2"/>
      <c r="R145" s="2"/>
      <c r="S145" s="2"/>
      <c r="T145" s="2"/>
      <c r="U145" s="2"/>
      <c r="V145" s="2"/>
      <c r="W145" s="2"/>
      <c r="X145" s="2"/>
      <c r="Y145" s="2"/>
    </row>
    <row r="146" spans="1:25" x14ac:dyDescent="0.25">
      <c r="A146" s="2"/>
      <c r="B146" s="9"/>
      <c r="C146" s="3"/>
      <c r="D146" s="3"/>
      <c r="E146" s="3"/>
      <c r="F146" s="3"/>
      <c r="G146" s="3"/>
      <c r="H146" s="3"/>
      <c r="I146" s="2"/>
      <c r="J146" s="3"/>
      <c r="K146" s="3"/>
      <c r="L146" s="3"/>
      <c r="M146" s="3"/>
      <c r="N146" s="3"/>
      <c r="O146" s="3"/>
      <c r="P146" s="3"/>
      <c r="Q146" s="2"/>
      <c r="R146" s="2"/>
      <c r="S146" s="2"/>
      <c r="T146" s="2"/>
      <c r="U146" s="2"/>
      <c r="V146" s="2"/>
      <c r="W146" s="2"/>
      <c r="X146" s="2"/>
      <c r="Y146" s="2"/>
    </row>
    <row r="147" spans="1:25" x14ac:dyDescent="0.25">
      <c r="A147" s="2"/>
      <c r="B147" s="9"/>
      <c r="C147" s="3"/>
      <c r="D147" s="3"/>
      <c r="E147" s="3"/>
      <c r="F147" s="3"/>
      <c r="G147" s="3"/>
      <c r="H147" s="3"/>
      <c r="I147" s="2"/>
      <c r="J147" s="3"/>
      <c r="K147" s="3"/>
      <c r="L147" s="3"/>
      <c r="M147" s="3"/>
      <c r="N147" s="3"/>
      <c r="O147" s="3"/>
      <c r="P147" s="3"/>
      <c r="Q147" s="2"/>
      <c r="R147" s="2"/>
      <c r="S147" s="2"/>
      <c r="T147" s="2"/>
      <c r="U147" s="2"/>
      <c r="V147" s="2"/>
      <c r="W147" s="2"/>
      <c r="X147" s="2"/>
      <c r="Y147" s="2"/>
    </row>
    <row r="148" spans="1:25" x14ac:dyDescent="0.25">
      <c r="A148" s="2"/>
      <c r="B148" s="9"/>
      <c r="C148" s="3"/>
      <c r="D148" s="3"/>
      <c r="E148" s="3"/>
      <c r="F148" s="3"/>
      <c r="G148" s="3"/>
      <c r="H148" s="3"/>
      <c r="I148" s="2"/>
      <c r="J148" s="3"/>
      <c r="K148" s="3"/>
      <c r="L148" s="3"/>
      <c r="M148" s="3"/>
      <c r="N148" s="3"/>
      <c r="O148" s="3"/>
      <c r="P148" s="3"/>
      <c r="Q148" s="2"/>
      <c r="R148" s="2"/>
      <c r="S148" s="2"/>
      <c r="T148" s="2"/>
      <c r="U148" s="2"/>
      <c r="V148" s="2"/>
      <c r="W148" s="2"/>
      <c r="X148" s="2"/>
      <c r="Y148" s="2"/>
    </row>
    <row r="149" spans="1:25" x14ac:dyDescent="0.25">
      <c r="A149" s="2"/>
      <c r="B149" s="9"/>
      <c r="C149" s="3"/>
      <c r="D149" s="3"/>
      <c r="E149" s="3"/>
      <c r="F149" s="3"/>
      <c r="G149" s="3"/>
      <c r="H149" s="3"/>
      <c r="I149" s="2"/>
      <c r="J149" s="3"/>
      <c r="K149" s="3"/>
      <c r="L149" s="3"/>
      <c r="M149" s="3"/>
      <c r="N149" s="3"/>
      <c r="O149" s="3"/>
      <c r="P149" s="3"/>
      <c r="Q149" s="2"/>
      <c r="R149" s="2"/>
      <c r="S149" s="2"/>
      <c r="T149" s="2"/>
      <c r="U149" s="2"/>
      <c r="V149" s="2"/>
      <c r="W149" s="2"/>
      <c r="X149" s="2"/>
      <c r="Y149" s="2"/>
    </row>
    <row r="150" spans="1:25" x14ac:dyDescent="0.25">
      <c r="A150" s="2"/>
      <c r="B150" s="9"/>
      <c r="C150" s="3"/>
      <c r="D150" s="3"/>
      <c r="E150" s="3"/>
      <c r="F150" s="3"/>
      <c r="G150" s="3"/>
      <c r="H150" s="3"/>
      <c r="I150" s="2"/>
      <c r="J150" s="3"/>
      <c r="K150" s="3"/>
      <c r="L150" s="3"/>
      <c r="M150" s="3"/>
      <c r="N150" s="3"/>
      <c r="O150" s="3"/>
      <c r="P150" s="3"/>
      <c r="Q150" s="2"/>
      <c r="R150" s="2"/>
      <c r="S150" s="2"/>
      <c r="T150" s="2"/>
      <c r="U150" s="2"/>
      <c r="V150" s="2"/>
      <c r="W150" s="2"/>
      <c r="X150" s="2"/>
      <c r="Y150" s="2"/>
    </row>
    <row r="151" spans="1:25" x14ac:dyDescent="0.25">
      <c r="A151" s="2"/>
      <c r="B151" s="9"/>
      <c r="C151" s="3"/>
      <c r="D151" s="3"/>
      <c r="E151" s="3"/>
      <c r="F151" s="3"/>
      <c r="G151" s="3"/>
      <c r="H151" s="3"/>
      <c r="I151" s="2"/>
      <c r="J151" s="3"/>
      <c r="K151" s="3"/>
      <c r="L151" s="3"/>
      <c r="M151" s="3"/>
      <c r="N151" s="3"/>
      <c r="O151" s="3"/>
      <c r="P151" s="3"/>
      <c r="Q151" s="2"/>
      <c r="R151" s="2"/>
      <c r="S151" s="2"/>
      <c r="T151" s="2"/>
      <c r="U151" s="2"/>
      <c r="V151" s="2"/>
      <c r="W151" s="2"/>
      <c r="X151" s="2"/>
      <c r="Y151" s="2"/>
    </row>
    <row r="152" spans="1:25" x14ac:dyDescent="0.25">
      <c r="A152" s="2"/>
      <c r="B152" s="9"/>
      <c r="C152" s="3"/>
      <c r="D152" s="3"/>
      <c r="E152" s="3"/>
      <c r="F152" s="3"/>
      <c r="G152" s="3"/>
      <c r="H152" s="3"/>
      <c r="I152" s="2"/>
      <c r="J152" s="3"/>
      <c r="K152" s="3"/>
      <c r="L152" s="3"/>
      <c r="M152" s="3"/>
      <c r="N152" s="3"/>
      <c r="O152" s="3"/>
      <c r="P152" s="3"/>
      <c r="Q152" s="2"/>
      <c r="R152" s="2"/>
      <c r="S152" s="2"/>
      <c r="T152" s="2"/>
      <c r="U152" s="2"/>
      <c r="V152" s="2"/>
      <c r="W152" s="2"/>
      <c r="X152" s="2"/>
      <c r="Y152" s="2"/>
    </row>
    <row r="153" spans="1:25" x14ac:dyDescent="0.25">
      <c r="A153" s="2"/>
      <c r="B153" s="9"/>
      <c r="C153" s="3"/>
      <c r="D153" s="3"/>
      <c r="E153" s="3"/>
      <c r="F153" s="3"/>
      <c r="G153" s="3"/>
      <c r="H153" s="3"/>
      <c r="I153" s="2"/>
      <c r="J153" s="3"/>
      <c r="K153" s="3"/>
      <c r="L153" s="3"/>
      <c r="M153" s="3"/>
      <c r="N153" s="3"/>
      <c r="O153" s="3"/>
      <c r="P153" s="3"/>
      <c r="Q153" s="2"/>
      <c r="R153" s="2"/>
      <c r="S153" s="2"/>
      <c r="T153" s="2"/>
      <c r="U153" s="2"/>
      <c r="V153" s="2"/>
      <c r="W153" s="2"/>
      <c r="X153" s="2"/>
      <c r="Y153" s="2"/>
    </row>
    <row r="154" spans="1:25" x14ac:dyDescent="0.25">
      <c r="A154" s="2"/>
      <c r="B154" s="9"/>
      <c r="C154" s="3"/>
      <c r="D154" s="3"/>
      <c r="E154" s="3"/>
      <c r="F154" s="3"/>
      <c r="G154" s="3"/>
      <c r="H154" s="3"/>
      <c r="I154" s="2"/>
      <c r="J154" s="3"/>
      <c r="K154" s="3"/>
      <c r="L154" s="3"/>
      <c r="M154" s="3"/>
      <c r="N154" s="3"/>
      <c r="O154" s="3"/>
      <c r="P154" s="3"/>
      <c r="Q154" s="2"/>
      <c r="R154" s="2"/>
      <c r="S154" s="2"/>
      <c r="T154" s="2"/>
      <c r="U154" s="2"/>
      <c r="V154" s="2"/>
      <c r="W154" s="2"/>
      <c r="X154" s="2"/>
      <c r="Y154" s="2"/>
    </row>
    <row r="155" spans="1:25" x14ac:dyDescent="0.25">
      <c r="A155" s="2"/>
      <c r="B155" s="9"/>
      <c r="C155" s="3"/>
      <c r="D155" s="3"/>
      <c r="E155" s="3"/>
      <c r="F155" s="3"/>
      <c r="G155" s="3"/>
      <c r="H155" s="3"/>
      <c r="I155" s="2"/>
      <c r="J155" s="3"/>
      <c r="K155" s="3"/>
      <c r="L155" s="3"/>
      <c r="M155" s="3"/>
      <c r="N155" s="3"/>
      <c r="O155" s="3"/>
      <c r="P155" s="3"/>
      <c r="Q155" s="2"/>
      <c r="R155" s="2"/>
      <c r="S155" s="2"/>
      <c r="T155" s="2"/>
      <c r="U155" s="2"/>
      <c r="V155" s="2"/>
      <c r="W155" s="2"/>
      <c r="X155" s="2"/>
      <c r="Y155" s="2"/>
    </row>
    <row r="156" spans="1:25" x14ac:dyDescent="0.25">
      <c r="A156" s="2"/>
      <c r="B156" s="9"/>
      <c r="C156" s="3"/>
      <c r="D156" s="3"/>
      <c r="E156" s="3"/>
      <c r="F156" s="3"/>
      <c r="G156" s="3"/>
      <c r="H156" s="3"/>
      <c r="I156" s="2"/>
      <c r="J156" s="3"/>
      <c r="K156" s="3"/>
      <c r="L156" s="3"/>
      <c r="M156" s="3"/>
      <c r="N156" s="3"/>
      <c r="O156" s="3"/>
      <c r="P156" s="3"/>
      <c r="Q156" s="2"/>
      <c r="R156" s="2"/>
      <c r="S156" s="2"/>
      <c r="T156" s="2"/>
      <c r="U156" s="2"/>
      <c r="V156" s="2"/>
      <c r="W156" s="2"/>
      <c r="X156" s="2"/>
      <c r="Y156" s="2"/>
    </row>
    <row r="157" spans="1:25" x14ac:dyDescent="0.25">
      <c r="A157" s="2"/>
      <c r="B157" s="9"/>
      <c r="C157" s="3"/>
      <c r="D157" s="3"/>
      <c r="E157" s="3"/>
      <c r="F157" s="3"/>
      <c r="G157" s="3"/>
      <c r="H157" s="3"/>
      <c r="I157" s="2"/>
      <c r="J157" s="3"/>
      <c r="K157" s="3"/>
      <c r="L157" s="3"/>
      <c r="M157" s="3"/>
      <c r="N157" s="3"/>
      <c r="O157" s="3"/>
      <c r="P157" s="3"/>
      <c r="Q157" s="2"/>
      <c r="R157" s="2"/>
      <c r="S157" s="2"/>
      <c r="T157" s="2"/>
      <c r="U157" s="2"/>
      <c r="V157" s="2"/>
      <c r="W157" s="2"/>
      <c r="X157" s="2"/>
      <c r="Y157" s="2"/>
    </row>
    <row r="158" spans="1:25" x14ac:dyDescent="0.25">
      <c r="A158" s="2"/>
      <c r="B158" s="9"/>
      <c r="C158" s="3"/>
      <c r="D158" s="3"/>
      <c r="E158" s="3"/>
      <c r="F158" s="3"/>
      <c r="G158" s="3"/>
      <c r="H158" s="3"/>
      <c r="I158" s="2"/>
      <c r="J158" s="3"/>
      <c r="K158" s="3"/>
      <c r="L158" s="3"/>
      <c r="M158" s="3"/>
      <c r="N158" s="3"/>
      <c r="O158" s="3"/>
      <c r="P158" s="3"/>
      <c r="Q158" s="2"/>
      <c r="R158" s="2"/>
      <c r="S158" s="2"/>
      <c r="T158" s="2"/>
      <c r="U158" s="2"/>
      <c r="V158" s="2"/>
      <c r="W158" s="2"/>
      <c r="X158" s="2"/>
      <c r="Y158" s="2"/>
    </row>
    <row r="159" spans="1:25" x14ac:dyDescent="0.25">
      <c r="A159" s="2"/>
      <c r="B159" s="9"/>
      <c r="C159" s="3"/>
      <c r="D159" s="3"/>
      <c r="E159" s="3"/>
      <c r="F159" s="3"/>
      <c r="G159" s="3"/>
      <c r="H159" s="3"/>
      <c r="I159" s="2"/>
      <c r="J159" s="3"/>
      <c r="K159" s="3"/>
      <c r="L159" s="3"/>
      <c r="M159" s="3"/>
      <c r="N159" s="3"/>
      <c r="O159" s="3"/>
      <c r="P159" s="3"/>
      <c r="Q159" s="2"/>
      <c r="R159" s="2"/>
      <c r="S159" s="2"/>
      <c r="T159" s="2"/>
      <c r="U159" s="2"/>
      <c r="V159" s="2"/>
      <c r="W159" s="2"/>
      <c r="X159" s="2"/>
      <c r="Y159" s="2"/>
    </row>
    <row r="160" spans="1:25" x14ac:dyDescent="0.25">
      <c r="A160" s="2"/>
      <c r="B160" s="9"/>
      <c r="C160" s="3"/>
      <c r="D160" s="3"/>
      <c r="E160" s="3"/>
      <c r="F160" s="3"/>
      <c r="G160" s="3"/>
      <c r="H160" s="3"/>
      <c r="I160" s="2"/>
      <c r="J160" s="3"/>
      <c r="K160" s="3"/>
      <c r="L160" s="3"/>
      <c r="M160" s="3"/>
      <c r="N160" s="3"/>
      <c r="O160" s="3"/>
      <c r="P160" s="3"/>
      <c r="Q160" s="2"/>
      <c r="R160" s="2"/>
      <c r="S160" s="2"/>
      <c r="T160" s="2"/>
      <c r="U160" s="2"/>
      <c r="V160" s="2"/>
      <c r="W160" s="2"/>
      <c r="X160" s="2"/>
      <c r="Y160" s="2"/>
    </row>
    <row r="161" spans="1:25" x14ac:dyDescent="0.25">
      <c r="A161" s="2"/>
      <c r="B161" s="9"/>
      <c r="C161" s="3"/>
      <c r="D161" s="3"/>
      <c r="E161" s="3"/>
      <c r="F161" s="3"/>
      <c r="G161" s="3"/>
      <c r="H161" s="3"/>
      <c r="I161" s="2"/>
      <c r="J161" s="3"/>
      <c r="K161" s="3"/>
      <c r="L161" s="3"/>
      <c r="M161" s="3"/>
      <c r="N161" s="3"/>
      <c r="O161" s="3"/>
      <c r="P161" s="3"/>
      <c r="Q161" s="2"/>
      <c r="R161" s="2"/>
      <c r="S161" s="2"/>
      <c r="T161" s="2"/>
      <c r="U161" s="2"/>
      <c r="V161" s="2"/>
      <c r="W161" s="2"/>
      <c r="X161" s="2"/>
      <c r="Y161" s="2"/>
    </row>
    <row r="162" spans="1:25" x14ac:dyDescent="0.25">
      <c r="A162" s="2"/>
      <c r="B162" s="9"/>
      <c r="C162" s="3"/>
      <c r="D162" s="3"/>
      <c r="E162" s="3"/>
      <c r="F162" s="3"/>
      <c r="G162" s="3"/>
      <c r="H162" s="3"/>
      <c r="I162" s="2"/>
      <c r="J162" s="3"/>
      <c r="K162" s="3"/>
      <c r="L162" s="3"/>
      <c r="M162" s="3"/>
      <c r="N162" s="3"/>
      <c r="O162" s="3"/>
      <c r="P162" s="3"/>
      <c r="Q162" s="2"/>
      <c r="R162" s="2"/>
      <c r="S162" s="2"/>
      <c r="T162" s="2"/>
      <c r="U162" s="2"/>
      <c r="V162" s="2"/>
      <c r="W162" s="2"/>
      <c r="X162" s="2"/>
      <c r="Y162" s="2"/>
    </row>
    <row r="163" spans="1:25" x14ac:dyDescent="0.25">
      <c r="A163" s="2"/>
      <c r="B163" s="9"/>
      <c r="C163" s="3"/>
      <c r="D163" s="3"/>
      <c r="E163" s="3"/>
      <c r="F163" s="3"/>
      <c r="G163" s="3"/>
      <c r="H163" s="3"/>
      <c r="I163" s="2"/>
      <c r="J163" s="3"/>
      <c r="K163" s="3"/>
      <c r="L163" s="3"/>
      <c r="M163" s="3"/>
      <c r="N163" s="3"/>
      <c r="O163" s="3"/>
      <c r="P163" s="3"/>
      <c r="Q163" s="2"/>
      <c r="R163" s="2"/>
      <c r="S163" s="2"/>
      <c r="T163" s="2"/>
      <c r="U163" s="2"/>
      <c r="V163" s="2"/>
      <c r="W163" s="2"/>
      <c r="X163" s="2"/>
      <c r="Y163" s="2"/>
    </row>
    <row r="164" spans="1:25" x14ac:dyDescent="0.25">
      <c r="A164" s="2"/>
      <c r="B164" s="9"/>
      <c r="C164" s="3"/>
      <c r="D164" s="3"/>
      <c r="E164" s="3"/>
      <c r="F164" s="3"/>
      <c r="G164" s="3"/>
      <c r="H164" s="3"/>
      <c r="I164" s="2"/>
      <c r="J164" s="3"/>
      <c r="K164" s="3"/>
      <c r="L164" s="3"/>
      <c r="M164" s="3"/>
      <c r="N164" s="3"/>
      <c r="O164" s="3"/>
      <c r="P164" s="3"/>
      <c r="Q164" s="2"/>
      <c r="R164" s="2"/>
      <c r="S164" s="2"/>
      <c r="T164" s="2"/>
      <c r="U164" s="2"/>
      <c r="V164" s="2"/>
      <c r="W164" s="2"/>
      <c r="X164" s="2"/>
      <c r="Y164" s="2"/>
    </row>
    <row r="165" spans="1:25" x14ac:dyDescent="0.25">
      <c r="A165" s="2"/>
      <c r="B165" s="9"/>
      <c r="C165" s="3"/>
      <c r="D165" s="3"/>
      <c r="E165" s="3"/>
      <c r="F165" s="3"/>
      <c r="G165" s="3"/>
      <c r="H165" s="3"/>
      <c r="I165" s="2"/>
      <c r="J165" s="3"/>
      <c r="K165" s="3"/>
      <c r="L165" s="3"/>
      <c r="M165" s="3"/>
      <c r="N165" s="3"/>
      <c r="O165" s="3"/>
      <c r="P165" s="3"/>
      <c r="Q165" s="2"/>
      <c r="R165" s="2"/>
      <c r="S165" s="2"/>
      <c r="T165" s="2"/>
      <c r="U165" s="2"/>
      <c r="V165" s="2"/>
      <c r="W165" s="2"/>
      <c r="X165" s="2"/>
      <c r="Y165" s="2"/>
    </row>
    <row r="166" spans="1:25" x14ac:dyDescent="0.25">
      <c r="A166" s="2"/>
      <c r="B166" s="9"/>
      <c r="C166" s="3"/>
      <c r="D166" s="3"/>
      <c r="E166" s="3"/>
      <c r="F166" s="3"/>
      <c r="G166" s="3"/>
      <c r="H166" s="3"/>
      <c r="I166" s="2"/>
      <c r="J166" s="3"/>
      <c r="K166" s="3"/>
      <c r="L166" s="3"/>
      <c r="M166" s="3"/>
      <c r="N166" s="3"/>
      <c r="O166" s="3"/>
      <c r="P166" s="3"/>
      <c r="Q166" s="2"/>
      <c r="R166" s="2"/>
      <c r="S166" s="2"/>
      <c r="T166" s="2"/>
      <c r="U166" s="2"/>
      <c r="V166" s="2"/>
      <c r="W166" s="2"/>
      <c r="X166" s="2"/>
      <c r="Y166" s="2"/>
    </row>
    <row r="167" spans="1:25" x14ac:dyDescent="0.25">
      <c r="A167" s="2"/>
      <c r="B167" s="9"/>
      <c r="C167" s="3"/>
      <c r="D167" s="3"/>
      <c r="E167" s="3"/>
      <c r="F167" s="3"/>
      <c r="G167" s="3"/>
      <c r="H167" s="3"/>
      <c r="I167" s="2"/>
      <c r="J167" s="3"/>
      <c r="K167" s="3"/>
      <c r="L167" s="3"/>
      <c r="M167" s="3"/>
      <c r="N167" s="3"/>
      <c r="O167" s="3"/>
      <c r="P167" s="3"/>
      <c r="Q167" s="2"/>
      <c r="R167" s="2"/>
      <c r="S167" s="2"/>
      <c r="T167" s="2"/>
      <c r="U167" s="2"/>
      <c r="V167" s="2"/>
      <c r="W167" s="2"/>
      <c r="X167" s="2"/>
      <c r="Y167" s="2"/>
    </row>
    <row r="168" spans="1:25" x14ac:dyDescent="0.25">
      <c r="A168" s="2"/>
      <c r="B168" s="9"/>
      <c r="C168" s="3"/>
      <c r="D168" s="3"/>
      <c r="E168" s="3"/>
      <c r="F168" s="3"/>
      <c r="G168" s="3"/>
      <c r="H168" s="3"/>
      <c r="I168" s="2"/>
      <c r="J168" s="3"/>
      <c r="K168" s="3"/>
      <c r="L168" s="3"/>
      <c r="M168" s="3"/>
      <c r="N168" s="3"/>
      <c r="O168" s="3"/>
      <c r="P168" s="3"/>
      <c r="Q168" s="2"/>
      <c r="R168" s="2"/>
      <c r="S168" s="2"/>
      <c r="T168" s="2"/>
      <c r="U168" s="2"/>
      <c r="V168" s="2"/>
      <c r="W168" s="2"/>
      <c r="X168" s="2"/>
      <c r="Y168" s="2"/>
    </row>
    <row r="169" spans="1:25" x14ac:dyDescent="0.25">
      <c r="A169" s="2"/>
      <c r="B169" s="9"/>
      <c r="C169" s="3"/>
      <c r="D169" s="3"/>
      <c r="E169" s="3"/>
      <c r="F169" s="3"/>
      <c r="G169" s="3"/>
      <c r="H169" s="3"/>
      <c r="I169" s="2"/>
      <c r="J169" s="3"/>
      <c r="K169" s="3"/>
      <c r="L169" s="3"/>
      <c r="M169" s="3"/>
      <c r="N169" s="3"/>
      <c r="O169" s="3"/>
      <c r="P169" s="3"/>
      <c r="Q169" s="2"/>
      <c r="R169" s="2"/>
      <c r="S169" s="2"/>
      <c r="T169" s="2"/>
      <c r="U169" s="2"/>
      <c r="V169" s="2"/>
      <c r="W169" s="2"/>
      <c r="X169" s="2"/>
      <c r="Y169" s="2"/>
    </row>
    <row r="170" spans="1:25" x14ac:dyDescent="0.25">
      <c r="A170" s="2"/>
      <c r="B170" s="9"/>
      <c r="C170" s="3"/>
      <c r="D170" s="3"/>
      <c r="E170" s="3"/>
      <c r="F170" s="3"/>
      <c r="G170" s="3"/>
      <c r="H170" s="3"/>
      <c r="I170" s="2"/>
      <c r="J170" s="3"/>
      <c r="K170" s="3"/>
      <c r="L170" s="3"/>
      <c r="M170" s="3"/>
      <c r="N170" s="3"/>
      <c r="O170" s="3"/>
      <c r="P170" s="3"/>
      <c r="Q170" s="2"/>
      <c r="R170" s="2"/>
      <c r="S170" s="2"/>
      <c r="T170" s="2"/>
      <c r="U170" s="2"/>
      <c r="V170" s="2"/>
      <c r="W170" s="2"/>
      <c r="X170" s="2"/>
      <c r="Y170" s="2"/>
    </row>
    <row r="171" spans="1:25" x14ac:dyDescent="0.25">
      <c r="A171" s="2"/>
      <c r="B171" s="9"/>
      <c r="C171" s="3"/>
      <c r="D171" s="3"/>
      <c r="E171" s="3"/>
      <c r="F171" s="3"/>
      <c r="G171" s="3"/>
      <c r="H171" s="3"/>
      <c r="I171" s="2"/>
      <c r="J171" s="3"/>
      <c r="K171" s="3"/>
      <c r="L171" s="3"/>
      <c r="M171" s="3"/>
      <c r="N171" s="3"/>
      <c r="O171" s="3"/>
      <c r="P171" s="3"/>
      <c r="Q171" s="2"/>
      <c r="R171" s="2"/>
      <c r="S171" s="2"/>
      <c r="T171" s="2"/>
      <c r="U171" s="2"/>
      <c r="V171" s="2"/>
      <c r="W171" s="2"/>
      <c r="X171" s="2"/>
      <c r="Y171" s="2"/>
    </row>
    <row r="172" spans="1:25" x14ac:dyDescent="0.25">
      <c r="A172" s="2"/>
      <c r="B172" s="9"/>
      <c r="C172" s="3"/>
      <c r="D172" s="3"/>
      <c r="E172" s="3"/>
      <c r="F172" s="3"/>
      <c r="G172" s="3"/>
      <c r="H172" s="3"/>
      <c r="I172" s="2"/>
      <c r="J172" s="3"/>
      <c r="K172" s="3"/>
      <c r="L172" s="3"/>
      <c r="M172" s="3"/>
      <c r="N172" s="3"/>
      <c r="O172" s="3"/>
      <c r="P172" s="3"/>
      <c r="Q172" s="2"/>
      <c r="R172" s="2"/>
      <c r="S172" s="2"/>
      <c r="T172" s="2"/>
      <c r="U172" s="2"/>
      <c r="V172" s="2"/>
      <c r="W172" s="2"/>
      <c r="X172" s="2"/>
      <c r="Y172" s="2"/>
    </row>
    <row r="173" spans="1:25" x14ac:dyDescent="0.25">
      <c r="A173" s="2"/>
      <c r="B173" s="9"/>
      <c r="C173" s="3"/>
      <c r="D173" s="3"/>
      <c r="E173" s="3"/>
      <c r="F173" s="3"/>
      <c r="G173" s="3"/>
      <c r="H173" s="3"/>
      <c r="I173" s="2"/>
      <c r="J173" s="3"/>
      <c r="K173" s="3"/>
      <c r="L173" s="3"/>
      <c r="M173" s="3"/>
      <c r="N173" s="3"/>
      <c r="O173" s="3"/>
      <c r="P173" s="3"/>
      <c r="Q173" s="2"/>
      <c r="R173" s="2"/>
      <c r="S173" s="2"/>
      <c r="T173" s="2"/>
      <c r="U173" s="2"/>
      <c r="V173" s="2"/>
      <c r="W173" s="2"/>
      <c r="X173" s="2"/>
      <c r="Y173" s="2"/>
    </row>
    <row r="174" spans="1:25" x14ac:dyDescent="0.25">
      <c r="A174" s="2"/>
      <c r="B174" s="9"/>
      <c r="C174" s="3"/>
      <c r="D174" s="3"/>
      <c r="E174" s="3"/>
      <c r="F174" s="3"/>
      <c r="G174" s="3"/>
      <c r="H174" s="3"/>
      <c r="I174" s="2"/>
      <c r="J174" s="3"/>
      <c r="K174" s="3"/>
      <c r="L174" s="3"/>
      <c r="M174" s="3"/>
      <c r="N174" s="3"/>
      <c r="O174" s="3"/>
      <c r="P174" s="3"/>
      <c r="Q174" s="2"/>
      <c r="R174" s="2"/>
      <c r="S174" s="2"/>
      <c r="T174" s="2"/>
      <c r="U174" s="2"/>
      <c r="V174" s="2"/>
      <c r="W174" s="2"/>
      <c r="X174" s="2"/>
      <c r="Y174" s="2"/>
    </row>
    <row r="175" spans="1:25" x14ac:dyDescent="0.25">
      <c r="A175" s="2"/>
      <c r="B175" s="9"/>
      <c r="C175" s="3"/>
      <c r="D175" s="3"/>
      <c r="E175" s="3"/>
      <c r="F175" s="3"/>
      <c r="G175" s="3"/>
      <c r="H175" s="3"/>
      <c r="I175" s="2"/>
      <c r="J175" s="3"/>
      <c r="K175" s="3"/>
      <c r="L175" s="3"/>
      <c r="M175" s="3"/>
      <c r="N175" s="3"/>
      <c r="O175" s="3"/>
      <c r="P175" s="3"/>
      <c r="Q175" s="2"/>
      <c r="R175" s="2"/>
      <c r="S175" s="2"/>
      <c r="T175" s="2"/>
      <c r="U175" s="2"/>
      <c r="V175" s="2"/>
      <c r="W175" s="2"/>
      <c r="X175" s="2"/>
      <c r="Y175" s="2"/>
    </row>
    <row r="176" spans="1:25" x14ac:dyDescent="0.25">
      <c r="A176" s="2"/>
      <c r="B176" s="9"/>
      <c r="C176" s="3"/>
      <c r="D176" s="3"/>
      <c r="E176" s="3"/>
      <c r="F176" s="3"/>
      <c r="G176" s="3"/>
      <c r="H176" s="3"/>
      <c r="I176" s="2"/>
      <c r="J176" s="3"/>
      <c r="K176" s="3"/>
      <c r="L176" s="3"/>
      <c r="M176" s="3"/>
      <c r="N176" s="3"/>
      <c r="O176" s="3"/>
      <c r="P176" s="3"/>
      <c r="Q176" s="2"/>
      <c r="R176" s="2"/>
      <c r="S176" s="2"/>
      <c r="T176" s="2"/>
      <c r="U176" s="2"/>
      <c r="V176" s="2"/>
      <c r="W176" s="2"/>
      <c r="X176" s="2"/>
      <c r="Y176" s="2"/>
    </row>
    <row r="177" spans="1:25" x14ac:dyDescent="0.25">
      <c r="A177" s="2"/>
      <c r="B177" s="9"/>
      <c r="C177" s="3"/>
      <c r="D177" s="3"/>
      <c r="E177" s="3"/>
      <c r="F177" s="3"/>
      <c r="G177" s="3"/>
      <c r="H177" s="3"/>
      <c r="I177" s="2"/>
      <c r="J177" s="3"/>
      <c r="K177" s="3"/>
      <c r="L177" s="3"/>
      <c r="M177" s="3"/>
      <c r="N177" s="3"/>
      <c r="O177" s="3"/>
      <c r="P177" s="3"/>
      <c r="Q177" s="2"/>
      <c r="R177" s="2"/>
      <c r="S177" s="2"/>
      <c r="T177" s="2"/>
      <c r="U177" s="2"/>
      <c r="V177" s="2"/>
      <c r="W177" s="2"/>
      <c r="X177" s="2"/>
      <c r="Y177" s="2"/>
    </row>
    <row r="178" spans="1:25" x14ac:dyDescent="0.25">
      <c r="A178" s="2"/>
      <c r="B178" s="9"/>
      <c r="C178" s="3"/>
      <c r="D178" s="3"/>
      <c r="E178" s="3"/>
      <c r="F178" s="3"/>
      <c r="G178" s="3"/>
      <c r="H178" s="3"/>
      <c r="I178" s="2"/>
      <c r="J178" s="3"/>
      <c r="K178" s="3"/>
      <c r="L178" s="3"/>
      <c r="M178" s="3"/>
      <c r="N178" s="3"/>
      <c r="O178" s="3"/>
      <c r="P178" s="3"/>
      <c r="Q178" s="2"/>
      <c r="R178" s="2"/>
      <c r="S178" s="2"/>
      <c r="T178" s="2"/>
      <c r="U178" s="2"/>
      <c r="V178" s="2"/>
      <c r="W178" s="2"/>
      <c r="X178" s="2"/>
      <c r="Y178" s="2"/>
    </row>
    <row r="179" spans="1:25" x14ac:dyDescent="0.25">
      <c r="A179" s="2"/>
      <c r="B179" s="9"/>
      <c r="C179" s="3"/>
      <c r="D179" s="3"/>
      <c r="E179" s="3"/>
      <c r="F179" s="3"/>
      <c r="G179" s="3"/>
      <c r="H179" s="3"/>
      <c r="I179" s="2"/>
      <c r="J179" s="3"/>
      <c r="K179" s="3"/>
      <c r="L179" s="3"/>
      <c r="M179" s="3"/>
      <c r="N179" s="3"/>
      <c r="O179" s="3"/>
      <c r="P179" s="3"/>
      <c r="Q179" s="2"/>
      <c r="R179" s="2"/>
      <c r="S179" s="2"/>
      <c r="T179" s="2"/>
      <c r="U179" s="2"/>
      <c r="V179" s="2"/>
      <c r="W179" s="2"/>
      <c r="X179" s="2"/>
      <c r="Y179" s="2"/>
    </row>
    <row r="180" spans="1:25" x14ac:dyDescent="0.25">
      <c r="A180" s="2"/>
      <c r="B180" s="9"/>
      <c r="C180" s="3"/>
      <c r="D180" s="3"/>
      <c r="E180" s="3"/>
      <c r="F180" s="3"/>
      <c r="G180" s="3"/>
      <c r="H180" s="3"/>
      <c r="I180" s="2"/>
      <c r="J180" s="3"/>
      <c r="K180" s="3"/>
      <c r="L180" s="3"/>
      <c r="M180" s="3"/>
      <c r="N180" s="3"/>
      <c r="O180" s="3"/>
      <c r="P180" s="3"/>
      <c r="Q180" s="2"/>
      <c r="R180" s="2"/>
      <c r="S180" s="2"/>
      <c r="T180" s="2"/>
      <c r="U180" s="2"/>
      <c r="V180" s="2"/>
      <c r="W180" s="2"/>
      <c r="X180" s="2"/>
      <c r="Y180" s="2"/>
    </row>
    <row r="181" spans="1:25" x14ac:dyDescent="0.25">
      <c r="A181" s="2"/>
      <c r="B181" s="9"/>
      <c r="C181" s="3"/>
      <c r="D181" s="3"/>
      <c r="E181" s="3"/>
      <c r="F181" s="3"/>
      <c r="G181" s="3"/>
      <c r="H181" s="3"/>
      <c r="I181" s="2"/>
      <c r="J181" s="3"/>
      <c r="K181" s="3"/>
      <c r="L181" s="3"/>
      <c r="M181" s="3"/>
      <c r="N181" s="3"/>
      <c r="O181" s="3"/>
      <c r="P181" s="3"/>
      <c r="Q181" s="2"/>
      <c r="R181" s="2"/>
      <c r="S181" s="2"/>
      <c r="T181" s="2"/>
      <c r="U181" s="2"/>
      <c r="V181" s="2"/>
      <c r="W181" s="2"/>
      <c r="X181" s="2"/>
      <c r="Y181" s="2"/>
    </row>
    <row r="182" spans="1:25" x14ac:dyDescent="0.25">
      <c r="A182" s="2"/>
      <c r="B182" s="9"/>
      <c r="C182" s="3"/>
      <c r="D182" s="3"/>
      <c r="E182" s="3"/>
      <c r="F182" s="3"/>
      <c r="G182" s="3"/>
      <c r="H182" s="3"/>
      <c r="I182" s="2"/>
      <c r="J182" s="3"/>
      <c r="K182" s="3"/>
      <c r="L182" s="3"/>
      <c r="M182" s="3"/>
      <c r="N182" s="3"/>
      <c r="O182" s="3"/>
      <c r="P182" s="3"/>
      <c r="Q182" s="2"/>
      <c r="R182" s="2"/>
      <c r="S182" s="2"/>
      <c r="T182" s="2"/>
      <c r="U182" s="2"/>
      <c r="V182" s="2"/>
      <c r="W182" s="2"/>
      <c r="X182" s="2"/>
      <c r="Y182" s="2"/>
    </row>
    <row r="183" spans="1:25" x14ac:dyDescent="0.25">
      <c r="A183" s="2"/>
      <c r="B183" s="9"/>
      <c r="C183" s="3"/>
      <c r="D183" s="3"/>
      <c r="E183" s="3"/>
      <c r="F183" s="3"/>
      <c r="G183" s="3"/>
      <c r="H183" s="3"/>
      <c r="I183" s="2"/>
      <c r="J183" s="3"/>
      <c r="K183" s="3"/>
      <c r="L183" s="3"/>
      <c r="M183" s="3"/>
      <c r="N183" s="3"/>
      <c r="O183" s="3"/>
      <c r="P183" s="3"/>
      <c r="Q183" s="2"/>
      <c r="R183" s="2"/>
      <c r="S183" s="2"/>
      <c r="T183" s="2"/>
      <c r="U183" s="2"/>
      <c r="V183" s="2"/>
      <c r="W183" s="2"/>
      <c r="X183" s="2"/>
      <c r="Y183" s="2"/>
    </row>
    <row r="184" spans="1:25" x14ac:dyDescent="0.25">
      <c r="A184" s="2"/>
      <c r="B184" s="9"/>
      <c r="C184" s="3"/>
      <c r="D184" s="3"/>
      <c r="E184" s="3"/>
      <c r="F184" s="3"/>
      <c r="G184" s="3"/>
      <c r="H184" s="3"/>
      <c r="I184" s="2"/>
      <c r="J184" s="3"/>
      <c r="K184" s="3"/>
      <c r="L184" s="3"/>
      <c r="M184" s="3"/>
      <c r="N184" s="3"/>
      <c r="O184" s="3"/>
      <c r="P184" s="3"/>
      <c r="Q184" s="2"/>
      <c r="R184" s="2"/>
      <c r="S184" s="2"/>
      <c r="T184" s="2"/>
      <c r="U184" s="2"/>
      <c r="V184" s="2"/>
      <c r="W184" s="2"/>
      <c r="X184" s="2"/>
      <c r="Y184" s="2"/>
    </row>
    <row r="185" spans="1:25" x14ac:dyDescent="0.25">
      <c r="A185" s="2"/>
      <c r="B185" s="9"/>
      <c r="C185" s="3"/>
      <c r="D185" s="3"/>
      <c r="E185" s="3"/>
      <c r="F185" s="3"/>
      <c r="G185" s="3"/>
      <c r="H185" s="3"/>
      <c r="I185" s="2"/>
      <c r="J185" s="3"/>
      <c r="K185" s="3"/>
      <c r="L185" s="3"/>
      <c r="M185" s="3"/>
      <c r="N185" s="3"/>
      <c r="O185" s="3"/>
      <c r="P185" s="3"/>
      <c r="Q185" s="2"/>
      <c r="R185" s="2"/>
      <c r="S185" s="2"/>
      <c r="T185" s="2"/>
      <c r="U185" s="2"/>
      <c r="V185" s="2"/>
      <c r="W185" s="2"/>
      <c r="X185" s="2"/>
      <c r="Y185" s="2"/>
    </row>
    <row r="186" spans="1:25" x14ac:dyDescent="0.25">
      <c r="A186" s="2"/>
      <c r="B186" s="9"/>
      <c r="C186" s="3"/>
      <c r="D186" s="3"/>
      <c r="E186" s="3"/>
      <c r="F186" s="3"/>
      <c r="G186" s="3"/>
      <c r="H186" s="3"/>
      <c r="I186" s="2"/>
      <c r="J186" s="3"/>
      <c r="K186" s="3"/>
      <c r="L186" s="3"/>
      <c r="M186" s="3"/>
      <c r="N186" s="3"/>
      <c r="O186" s="3"/>
      <c r="P186" s="3"/>
      <c r="Q186" s="2"/>
      <c r="R186" s="2"/>
      <c r="S186" s="2"/>
      <c r="T186" s="2"/>
      <c r="U186" s="2"/>
      <c r="V186" s="2"/>
      <c r="W186" s="2"/>
      <c r="X186" s="2"/>
      <c r="Y186" s="2"/>
    </row>
    <row r="187" spans="1:25" x14ac:dyDescent="0.25">
      <c r="A187" s="2"/>
      <c r="B187" s="9"/>
      <c r="C187" s="3"/>
      <c r="D187" s="3"/>
      <c r="E187" s="3"/>
      <c r="F187" s="3"/>
      <c r="G187" s="3"/>
      <c r="H187" s="3"/>
      <c r="I187" s="2"/>
      <c r="J187" s="3"/>
      <c r="K187" s="3"/>
      <c r="L187" s="3"/>
      <c r="M187" s="3"/>
      <c r="N187" s="3"/>
      <c r="O187" s="3"/>
      <c r="P187" s="3"/>
      <c r="Q187" s="2"/>
      <c r="R187" s="2"/>
      <c r="S187" s="2"/>
      <c r="T187" s="2"/>
      <c r="U187" s="2"/>
      <c r="V187" s="2"/>
      <c r="W187" s="2"/>
      <c r="X187" s="2"/>
      <c r="Y187" s="2"/>
    </row>
    <row r="188" spans="1:25" x14ac:dyDescent="0.25">
      <c r="A188" s="2"/>
      <c r="B188" s="9"/>
      <c r="C188" s="3"/>
      <c r="D188" s="3"/>
      <c r="E188" s="3"/>
      <c r="F188" s="3"/>
      <c r="G188" s="3"/>
      <c r="H188" s="3"/>
      <c r="I188" s="2"/>
      <c r="J188" s="3"/>
      <c r="K188" s="3"/>
      <c r="L188" s="3"/>
      <c r="M188" s="3"/>
      <c r="N188" s="3"/>
      <c r="O188" s="3"/>
      <c r="P188" s="3"/>
      <c r="Q188" s="2"/>
      <c r="R188" s="2"/>
      <c r="S188" s="2"/>
      <c r="T188" s="2"/>
      <c r="U188" s="2"/>
      <c r="V188" s="2"/>
      <c r="W188" s="2"/>
      <c r="X188" s="2"/>
      <c r="Y188" s="2"/>
    </row>
    <row r="189" spans="1:25" x14ac:dyDescent="0.25">
      <c r="A189" s="2"/>
      <c r="B189" s="9"/>
      <c r="C189" s="3"/>
      <c r="D189" s="3"/>
      <c r="E189" s="3"/>
      <c r="F189" s="3"/>
      <c r="G189" s="3"/>
      <c r="H189" s="3"/>
      <c r="I189" s="2"/>
      <c r="J189" s="3"/>
      <c r="K189" s="3"/>
      <c r="L189" s="3"/>
      <c r="M189" s="3"/>
      <c r="N189" s="3"/>
      <c r="O189" s="3"/>
      <c r="P189" s="3"/>
      <c r="Q189" s="2"/>
      <c r="R189" s="2"/>
      <c r="S189" s="2"/>
      <c r="T189" s="2"/>
      <c r="U189" s="2"/>
      <c r="V189" s="2"/>
      <c r="W189" s="2"/>
      <c r="X189" s="2"/>
      <c r="Y189" s="2"/>
    </row>
    <row r="190" spans="1:25" x14ac:dyDescent="0.25">
      <c r="A190" s="2"/>
      <c r="B190" s="9"/>
      <c r="C190" s="3"/>
      <c r="D190" s="3"/>
      <c r="E190" s="3"/>
      <c r="F190" s="3"/>
      <c r="G190" s="3"/>
      <c r="H190" s="3"/>
      <c r="I190" s="2"/>
      <c r="J190" s="3"/>
      <c r="K190" s="3"/>
      <c r="L190" s="3"/>
      <c r="M190" s="3"/>
      <c r="N190" s="3"/>
      <c r="O190" s="3"/>
      <c r="P190" s="3"/>
      <c r="Q190" s="2"/>
      <c r="R190" s="2"/>
      <c r="S190" s="2"/>
      <c r="T190" s="2"/>
      <c r="U190" s="2"/>
      <c r="V190" s="2"/>
      <c r="W190" s="2"/>
      <c r="X190" s="2"/>
      <c r="Y190" s="2"/>
    </row>
    <row r="191" spans="1:25" x14ac:dyDescent="0.25">
      <c r="A191" s="2"/>
      <c r="B191" s="9"/>
      <c r="C191" s="3"/>
      <c r="D191" s="3"/>
      <c r="E191" s="3"/>
      <c r="F191" s="3"/>
      <c r="G191" s="3"/>
      <c r="H191" s="3"/>
      <c r="I191" s="2"/>
      <c r="J191" s="3"/>
      <c r="K191" s="3"/>
      <c r="L191" s="3"/>
      <c r="M191" s="3"/>
      <c r="N191" s="3"/>
      <c r="O191" s="3"/>
      <c r="P191" s="3"/>
      <c r="Q191" s="2"/>
      <c r="R191" s="2"/>
      <c r="S191" s="2"/>
      <c r="T191" s="2"/>
      <c r="U191" s="2"/>
      <c r="V191" s="2"/>
      <c r="W191" s="2"/>
      <c r="X191" s="2"/>
      <c r="Y191" s="2"/>
    </row>
    <row r="192" spans="1:25" x14ac:dyDescent="0.25">
      <c r="A192" s="2"/>
      <c r="B192" s="9"/>
      <c r="C192" s="3"/>
      <c r="D192" s="3"/>
      <c r="E192" s="3"/>
      <c r="F192" s="3"/>
      <c r="G192" s="3"/>
      <c r="H192" s="3"/>
      <c r="I192" s="2"/>
      <c r="J192" s="3"/>
      <c r="K192" s="3"/>
      <c r="L192" s="3"/>
      <c r="M192" s="3"/>
      <c r="N192" s="3"/>
      <c r="O192" s="3"/>
      <c r="P192" s="3"/>
      <c r="Q192" s="2"/>
      <c r="R192" s="2"/>
      <c r="S192" s="2"/>
      <c r="T192" s="2"/>
      <c r="U192" s="2"/>
      <c r="V192" s="2"/>
      <c r="W192" s="2"/>
      <c r="X192" s="2"/>
      <c r="Y192" s="2"/>
    </row>
    <row r="193" spans="1:25" x14ac:dyDescent="0.25">
      <c r="A193" s="2"/>
      <c r="B193" s="9"/>
      <c r="C193" s="3"/>
      <c r="D193" s="3"/>
      <c r="E193" s="3"/>
      <c r="F193" s="3"/>
      <c r="G193" s="3"/>
      <c r="H193" s="3"/>
      <c r="I193" s="2"/>
      <c r="J193" s="3"/>
      <c r="K193" s="3"/>
      <c r="L193" s="3"/>
      <c r="M193" s="3"/>
      <c r="N193" s="3"/>
      <c r="O193" s="3"/>
      <c r="P193" s="3"/>
      <c r="Q193" s="2"/>
      <c r="R193" s="2"/>
      <c r="S193" s="2"/>
      <c r="T193" s="2"/>
      <c r="U193" s="2"/>
      <c r="V193" s="2"/>
      <c r="W193" s="2"/>
      <c r="X193" s="2"/>
      <c r="Y193" s="2"/>
    </row>
    <row r="194" spans="1:25" x14ac:dyDescent="0.25">
      <c r="A194" s="2"/>
      <c r="B194" s="9"/>
      <c r="C194" s="3"/>
      <c r="D194" s="3"/>
      <c r="E194" s="3"/>
      <c r="F194" s="3"/>
      <c r="G194" s="3"/>
      <c r="H194" s="3"/>
      <c r="I194" s="2"/>
      <c r="J194" s="3"/>
      <c r="K194" s="3"/>
      <c r="L194" s="3"/>
      <c r="M194" s="3"/>
      <c r="N194" s="3"/>
      <c r="O194" s="3"/>
      <c r="P194" s="3"/>
      <c r="Q194" s="2"/>
      <c r="R194" s="2"/>
      <c r="S194" s="2"/>
      <c r="T194" s="2"/>
      <c r="U194" s="2"/>
      <c r="V194" s="2"/>
      <c r="W194" s="2"/>
      <c r="X194" s="2"/>
      <c r="Y194" s="2"/>
    </row>
    <row r="195" spans="1:25" x14ac:dyDescent="0.25">
      <c r="A195" s="2"/>
      <c r="B195" s="9"/>
      <c r="C195" s="3"/>
      <c r="D195" s="3"/>
      <c r="E195" s="3"/>
      <c r="F195" s="3"/>
      <c r="G195" s="3"/>
      <c r="H195" s="3"/>
      <c r="I195" s="2"/>
      <c r="J195" s="3"/>
      <c r="K195" s="3"/>
      <c r="L195" s="3"/>
      <c r="M195" s="3"/>
      <c r="N195" s="3"/>
      <c r="O195" s="3"/>
      <c r="P195" s="3"/>
      <c r="Q195" s="2"/>
      <c r="R195" s="2"/>
      <c r="S195" s="2"/>
      <c r="T195" s="2"/>
      <c r="U195" s="2"/>
      <c r="V195" s="2"/>
      <c r="W195" s="2"/>
      <c r="X195" s="2"/>
      <c r="Y195" s="2"/>
    </row>
    <row r="196" spans="1:25" x14ac:dyDescent="0.25">
      <c r="A196" s="2"/>
      <c r="B196" s="9"/>
      <c r="C196" s="3"/>
      <c r="D196" s="3"/>
      <c r="E196" s="3"/>
      <c r="F196" s="3"/>
      <c r="G196" s="3"/>
      <c r="H196" s="3"/>
      <c r="I196" s="2"/>
      <c r="J196" s="3"/>
      <c r="K196" s="3"/>
      <c r="L196" s="3"/>
      <c r="M196" s="3"/>
      <c r="N196" s="3"/>
      <c r="O196" s="3"/>
      <c r="P196" s="3"/>
      <c r="Q196" s="2"/>
      <c r="R196" s="2"/>
      <c r="S196" s="2"/>
      <c r="T196" s="2"/>
      <c r="U196" s="2"/>
      <c r="V196" s="2"/>
      <c r="W196" s="2"/>
      <c r="X196" s="2"/>
      <c r="Y196" s="2"/>
    </row>
    <row r="197" spans="1:25" x14ac:dyDescent="0.25">
      <c r="A197" s="2"/>
      <c r="B197" s="9"/>
      <c r="C197" s="3"/>
      <c r="D197" s="3"/>
      <c r="E197" s="3"/>
      <c r="F197" s="3"/>
      <c r="G197" s="3"/>
      <c r="H197" s="3"/>
      <c r="I197" s="2"/>
      <c r="J197" s="3"/>
      <c r="K197" s="3"/>
      <c r="L197" s="3"/>
      <c r="M197" s="3"/>
      <c r="N197" s="3"/>
      <c r="O197" s="3"/>
      <c r="P197" s="3"/>
      <c r="Q197" s="2"/>
      <c r="R197" s="2"/>
      <c r="S197" s="2"/>
      <c r="T197" s="2"/>
      <c r="U197" s="2"/>
      <c r="V197" s="2"/>
      <c r="W197" s="2"/>
      <c r="X197" s="2"/>
      <c r="Y197" s="2"/>
    </row>
    <row r="198" spans="1:25" x14ac:dyDescent="0.25">
      <c r="A198" s="2"/>
      <c r="B198" s="9"/>
      <c r="C198" s="3"/>
      <c r="D198" s="3"/>
      <c r="E198" s="3"/>
      <c r="F198" s="3"/>
      <c r="G198" s="3"/>
      <c r="H198" s="3"/>
      <c r="I198" s="2"/>
      <c r="J198" s="3"/>
      <c r="K198" s="3"/>
      <c r="L198" s="3"/>
      <c r="M198" s="3"/>
      <c r="N198" s="3"/>
      <c r="O198" s="3"/>
      <c r="P198" s="3"/>
      <c r="Q198" s="2"/>
      <c r="R198" s="2"/>
      <c r="S198" s="2"/>
      <c r="T198" s="2"/>
      <c r="U198" s="2"/>
      <c r="V198" s="2"/>
      <c r="W198" s="2"/>
      <c r="X198" s="2"/>
      <c r="Y198" s="2"/>
    </row>
    <row r="199" spans="1:25" x14ac:dyDescent="0.25">
      <c r="A199" s="2"/>
      <c r="B199" s="9"/>
      <c r="C199" s="3"/>
      <c r="D199" s="3"/>
      <c r="E199" s="3"/>
      <c r="F199" s="3"/>
      <c r="G199" s="3"/>
      <c r="H199" s="3"/>
      <c r="I199" s="2"/>
      <c r="J199" s="3"/>
      <c r="K199" s="3"/>
      <c r="L199" s="3"/>
      <c r="M199" s="3"/>
      <c r="N199" s="3"/>
      <c r="O199" s="3"/>
      <c r="P199" s="3"/>
      <c r="Q199" s="2"/>
      <c r="R199" s="2"/>
      <c r="S199" s="2"/>
      <c r="T199" s="2"/>
      <c r="U199" s="2"/>
      <c r="V199" s="2"/>
      <c r="W199" s="2"/>
      <c r="X199" s="2"/>
      <c r="Y199" s="2"/>
    </row>
    <row r="200" spans="1:25" x14ac:dyDescent="0.25">
      <c r="A200" s="2"/>
      <c r="B200" s="9"/>
      <c r="C200" s="3"/>
      <c r="D200" s="3"/>
      <c r="E200" s="3"/>
      <c r="F200" s="3"/>
      <c r="G200" s="3"/>
      <c r="H200" s="3"/>
      <c r="I200" s="2"/>
      <c r="J200" s="3"/>
      <c r="K200" s="3"/>
      <c r="L200" s="3"/>
      <c r="M200" s="3"/>
      <c r="N200" s="3"/>
      <c r="O200" s="3"/>
      <c r="P200" s="3"/>
      <c r="Q200" s="2"/>
      <c r="R200" s="2"/>
      <c r="S200" s="2"/>
      <c r="T200" s="2"/>
      <c r="U200" s="2"/>
      <c r="V200" s="2"/>
      <c r="W200" s="2"/>
      <c r="X200" s="2"/>
      <c r="Y200" s="2"/>
    </row>
    <row r="201" spans="1:25" x14ac:dyDescent="0.25">
      <c r="A201" s="2"/>
      <c r="B201" s="9"/>
      <c r="C201" s="3"/>
      <c r="D201" s="3"/>
      <c r="E201" s="3"/>
      <c r="F201" s="3"/>
      <c r="G201" s="3"/>
      <c r="H201" s="3"/>
      <c r="I201" s="2"/>
      <c r="J201" s="3"/>
      <c r="K201" s="3"/>
      <c r="L201" s="3"/>
      <c r="M201" s="3"/>
      <c r="N201" s="3"/>
      <c r="O201" s="3"/>
      <c r="P201" s="3"/>
      <c r="Q201" s="2"/>
      <c r="R201" s="2"/>
      <c r="S201" s="2"/>
      <c r="T201" s="2"/>
      <c r="U201" s="2"/>
      <c r="V201" s="2"/>
      <c r="W201" s="2"/>
      <c r="X201" s="2"/>
      <c r="Y201" s="2"/>
    </row>
    <row r="202" spans="1:25" x14ac:dyDescent="0.25">
      <c r="A202" s="2"/>
      <c r="B202" s="9"/>
      <c r="C202" s="3"/>
      <c r="D202" s="3"/>
      <c r="E202" s="3"/>
      <c r="F202" s="3"/>
      <c r="G202" s="3"/>
      <c r="H202" s="3"/>
      <c r="I202" s="2"/>
      <c r="J202" s="3"/>
      <c r="K202" s="3"/>
      <c r="L202" s="3"/>
      <c r="M202" s="3"/>
      <c r="N202" s="3"/>
      <c r="O202" s="3"/>
      <c r="P202" s="3"/>
      <c r="Q202" s="2"/>
      <c r="R202" s="2"/>
      <c r="S202" s="2"/>
      <c r="T202" s="2"/>
      <c r="U202" s="2"/>
      <c r="V202" s="2"/>
      <c r="W202" s="2"/>
      <c r="X202" s="2"/>
      <c r="Y202" s="2"/>
    </row>
    <row r="203" spans="1:25" x14ac:dyDescent="0.25">
      <c r="A203" s="2"/>
      <c r="B203" s="9"/>
      <c r="C203" s="3"/>
      <c r="D203" s="3"/>
      <c r="E203" s="3"/>
      <c r="F203" s="3"/>
      <c r="G203" s="3"/>
      <c r="H203" s="3"/>
      <c r="I203" s="2"/>
      <c r="J203" s="3"/>
      <c r="K203" s="3"/>
      <c r="L203" s="3"/>
      <c r="M203" s="3"/>
      <c r="N203" s="3"/>
      <c r="O203" s="3"/>
      <c r="P203" s="3"/>
      <c r="Q203" s="2"/>
      <c r="R203" s="2"/>
      <c r="S203" s="2"/>
      <c r="T203" s="2"/>
      <c r="U203" s="2"/>
      <c r="V203" s="2"/>
      <c r="W203" s="2"/>
      <c r="X203" s="2"/>
      <c r="Y203" s="2"/>
    </row>
    <row r="204" spans="1:25" x14ac:dyDescent="0.25">
      <c r="A204" s="2"/>
      <c r="B204" s="9"/>
      <c r="C204" s="3"/>
      <c r="D204" s="3"/>
      <c r="E204" s="3"/>
      <c r="F204" s="3"/>
      <c r="G204" s="3"/>
      <c r="H204" s="3"/>
      <c r="I204" s="2"/>
      <c r="J204" s="3"/>
      <c r="K204" s="3"/>
      <c r="L204" s="3"/>
      <c r="M204" s="3"/>
      <c r="N204" s="3"/>
      <c r="O204" s="3"/>
      <c r="P204" s="3"/>
      <c r="Q204" s="2"/>
      <c r="R204" s="2"/>
      <c r="S204" s="2"/>
      <c r="T204" s="2"/>
      <c r="U204" s="2"/>
      <c r="V204" s="2"/>
      <c r="W204" s="2"/>
      <c r="X204" s="2"/>
      <c r="Y204" s="2"/>
    </row>
    <row r="205" spans="1:25" x14ac:dyDescent="0.25">
      <c r="A205" s="2"/>
      <c r="B205" s="9"/>
      <c r="C205" s="3"/>
      <c r="D205" s="3"/>
      <c r="E205" s="3"/>
      <c r="F205" s="3"/>
      <c r="G205" s="3"/>
      <c r="H205" s="3"/>
      <c r="I205" s="2"/>
      <c r="J205" s="3"/>
      <c r="K205" s="3"/>
      <c r="L205" s="3"/>
      <c r="M205" s="3"/>
      <c r="N205" s="3"/>
      <c r="O205" s="3"/>
      <c r="P205" s="3"/>
      <c r="Q205" s="2"/>
      <c r="R205" s="2"/>
      <c r="S205" s="2"/>
      <c r="T205" s="2"/>
      <c r="U205" s="2"/>
      <c r="V205" s="2"/>
      <c r="W205" s="2"/>
      <c r="X205" s="2"/>
      <c r="Y205" s="2"/>
    </row>
    <row r="206" spans="1:25" x14ac:dyDescent="0.25">
      <c r="A206" s="2"/>
      <c r="B206" s="9"/>
      <c r="C206" s="3"/>
      <c r="D206" s="3"/>
      <c r="E206" s="3"/>
      <c r="F206" s="3"/>
      <c r="G206" s="3"/>
      <c r="H206" s="3"/>
      <c r="I206" s="2"/>
      <c r="J206" s="3"/>
      <c r="K206" s="3"/>
      <c r="L206" s="3"/>
      <c r="M206" s="3"/>
      <c r="N206" s="3"/>
      <c r="O206" s="3"/>
      <c r="P206" s="3"/>
      <c r="Q206" s="2"/>
      <c r="R206" s="2"/>
      <c r="S206" s="2"/>
      <c r="T206" s="2"/>
      <c r="U206" s="2"/>
      <c r="V206" s="2"/>
      <c r="W206" s="2"/>
      <c r="X206" s="2"/>
      <c r="Y206" s="2"/>
    </row>
    <row r="207" spans="1:25" x14ac:dyDescent="0.25">
      <c r="A207" s="2"/>
      <c r="B207" s="9"/>
      <c r="C207" s="3"/>
      <c r="D207" s="3"/>
      <c r="E207" s="3"/>
      <c r="F207" s="3"/>
      <c r="G207" s="3"/>
      <c r="H207" s="3"/>
      <c r="I207" s="2"/>
      <c r="J207" s="3"/>
      <c r="K207" s="3"/>
      <c r="L207" s="3"/>
      <c r="M207" s="3"/>
      <c r="N207" s="3"/>
      <c r="O207" s="3"/>
      <c r="P207" s="3"/>
      <c r="Q207" s="2"/>
      <c r="R207" s="2"/>
      <c r="S207" s="2"/>
      <c r="T207" s="2"/>
      <c r="U207" s="2"/>
      <c r="V207" s="2"/>
      <c r="W207" s="2"/>
      <c r="X207" s="2"/>
      <c r="Y207" s="2"/>
    </row>
    <row r="208" spans="1:25" x14ac:dyDescent="0.25">
      <c r="A208" s="2"/>
      <c r="B208" s="9"/>
      <c r="C208" s="3"/>
      <c r="D208" s="3"/>
      <c r="E208" s="3"/>
      <c r="F208" s="3"/>
      <c r="G208" s="3"/>
      <c r="H208" s="3"/>
      <c r="I208" s="2"/>
      <c r="J208" s="3"/>
      <c r="K208" s="3"/>
      <c r="L208" s="3"/>
      <c r="M208" s="3"/>
      <c r="N208" s="3"/>
      <c r="O208" s="3"/>
      <c r="P208" s="3"/>
      <c r="Q208" s="2"/>
      <c r="R208" s="2"/>
      <c r="S208" s="2"/>
      <c r="T208" s="2"/>
      <c r="U208" s="2"/>
      <c r="V208" s="2"/>
      <c r="W208" s="2"/>
      <c r="X208" s="2"/>
      <c r="Y208" s="2"/>
    </row>
    <row r="209" spans="1:25" x14ac:dyDescent="0.25">
      <c r="A209" s="2"/>
      <c r="B209" s="9"/>
      <c r="C209" s="3"/>
      <c r="D209" s="3"/>
      <c r="E209" s="3"/>
      <c r="F209" s="3"/>
      <c r="G209" s="3"/>
      <c r="H209" s="3"/>
      <c r="I209" s="2"/>
      <c r="J209" s="3"/>
      <c r="K209" s="3"/>
      <c r="L209" s="3"/>
      <c r="M209" s="3"/>
      <c r="N209" s="3"/>
      <c r="O209" s="3"/>
      <c r="P209" s="3"/>
      <c r="Q209" s="2"/>
      <c r="R209" s="2"/>
      <c r="S209" s="2"/>
      <c r="T209" s="2"/>
      <c r="U209" s="2"/>
      <c r="V209" s="2"/>
      <c r="W209" s="2"/>
      <c r="X209" s="2"/>
      <c r="Y209" s="2"/>
    </row>
    <row r="210" spans="1:25" x14ac:dyDescent="0.25">
      <c r="A210" s="2"/>
      <c r="B210" s="9"/>
      <c r="C210" s="3"/>
      <c r="D210" s="3"/>
      <c r="E210" s="3"/>
      <c r="F210" s="3"/>
      <c r="G210" s="3"/>
      <c r="H210" s="3"/>
      <c r="I210" s="2"/>
      <c r="J210" s="3"/>
      <c r="K210" s="3"/>
      <c r="L210" s="3"/>
      <c r="M210" s="3"/>
      <c r="N210" s="3"/>
      <c r="O210" s="3"/>
      <c r="P210" s="3"/>
      <c r="Q210" s="2"/>
      <c r="R210" s="2"/>
      <c r="S210" s="2"/>
      <c r="T210" s="2"/>
      <c r="U210" s="2"/>
      <c r="V210" s="2"/>
      <c r="W210" s="2"/>
      <c r="X210" s="2"/>
      <c r="Y210" s="2"/>
    </row>
    <row r="211" spans="1:25" x14ac:dyDescent="0.25">
      <c r="A211" s="2"/>
      <c r="B211" s="9"/>
      <c r="C211" s="3"/>
      <c r="D211" s="3"/>
      <c r="E211" s="3"/>
      <c r="F211" s="3"/>
      <c r="G211" s="3"/>
      <c r="H211" s="3"/>
      <c r="I211" s="2"/>
      <c r="J211" s="3"/>
      <c r="K211" s="3"/>
      <c r="L211" s="3"/>
      <c r="M211" s="3"/>
      <c r="N211" s="3"/>
      <c r="O211" s="3"/>
      <c r="P211" s="3"/>
      <c r="Q211" s="2"/>
      <c r="R211" s="2"/>
      <c r="S211" s="2"/>
      <c r="T211" s="2"/>
      <c r="U211" s="2"/>
      <c r="V211" s="2"/>
      <c r="W211" s="2"/>
      <c r="X211" s="2"/>
      <c r="Y211" s="2"/>
    </row>
    <row r="212" spans="1:25" x14ac:dyDescent="0.25">
      <c r="A212" s="2"/>
      <c r="B212" s="9"/>
      <c r="C212" s="3"/>
      <c r="D212" s="3"/>
      <c r="E212" s="3"/>
      <c r="F212" s="3"/>
      <c r="G212" s="3"/>
      <c r="H212" s="3"/>
      <c r="I212" s="2"/>
      <c r="J212" s="3"/>
      <c r="K212" s="3"/>
      <c r="L212" s="3"/>
      <c r="M212" s="3"/>
      <c r="N212" s="3"/>
      <c r="O212" s="3"/>
      <c r="P212" s="3"/>
      <c r="Q212" s="2"/>
      <c r="R212" s="2"/>
      <c r="S212" s="2"/>
      <c r="T212" s="2"/>
      <c r="U212" s="2"/>
      <c r="V212" s="2"/>
      <c r="W212" s="2"/>
      <c r="X212" s="2"/>
      <c r="Y212" s="2"/>
    </row>
    <row r="213" spans="1:25" x14ac:dyDescent="0.25">
      <c r="A213" s="2"/>
      <c r="B213" s="9"/>
      <c r="C213" s="3"/>
      <c r="D213" s="3"/>
      <c r="E213" s="3"/>
      <c r="F213" s="3"/>
      <c r="G213" s="3"/>
      <c r="H213" s="3"/>
      <c r="I213" s="2"/>
      <c r="J213" s="3"/>
      <c r="K213" s="3"/>
      <c r="L213" s="3"/>
      <c r="M213" s="3"/>
      <c r="N213" s="3"/>
      <c r="O213" s="3"/>
      <c r="P213" s="3"/>
      <c r="Q213" s="2"/>
      <c r="R213" s="2"/>
      <c r="S213" s="2"/>
      <c r="T213" s="2"/>
      <c r="U213" s="2"/>
      <c r="V213" s="2"/>
      <c r="W213" s="2"/>
      <c r="X213" s="2"/>
      <c r="Y213" s="2"/>
    </row>
    <row r="214" spans="1:25" x14ac:dyDescent="0.25">
      <c r="A214" s="2"/>
      <c r="B214" s="9"/>
      <c r="C214" s="3"/>
      <c r="D214" s="3"/>
      <c r="E214" s="3"/>
      <c r="F214" s="3"/>
      <c r="G214" s="3"/>
      <c r="H214" s="3"/>
      <c r="I214" s="2"/>
      <c r="J214" s="3"/>
      <c r="K214" s="3"/>
      <c r="L214" s="3"/>
      <c r="M214" s="3"/>
      <c r="N214" s="3"/>
      <c r="O214" s="3"/>
      <c r="P214" s="3"/>
      <c r="Q214" s="2"/>
      <c r="R214" s="2"/>
      <c r="S214" s="2"/>
      <c r="T214" s="2"/>
      <c r="U214" s="2"/>
      <c r="V214" s="2"/>
      <c r="W214" s="2"/>
      <c r="X214" s="2"/>
      <c r="Y214" s="2"/>
    </row>
    <row r="215" spans="1:25" x14ac:dyDescent="0.25">
      <c r="A215" s="2"/>
      <c r="B215" s="9"/>
      <c r="C215" s="3"/>
      <c r="D215" s="3"/>
      <c r="E215" s="3"/>
      <c r="F215" s="3"/>
      <c r="G215" s="3"/>
      <c r="H215" s="3"/>
      <c r="I215" s="2"/>
      <c r="J215" s="3"/>
      <c r="K215" s="3"/>
      <c r="L215" s="3"/>
      <c r="M215" s="3"/>
      <c r="N215" s="3"/>
      <c r="O215" s="3"/>
      <c r="P215" s="3"/>
      <c r="Q215" s="2"/>
      <c r="R215" s="2"/>
      <c r="S215" s="2"/>
      <c r="T215" s="2"/>
      <c r="U215" s="2"/>
      <c r="V215" s="2"/>
      <c r="W215" s="2"/>
      <c r="X215" s="2"/>
      <c r="Y215" s="2"/>
    </row>
    <row r="216" spans="1:25" x14ac:dyDescent="0.25">
      <c r="A216" s="2"/>
      <c r="B216" s="9"/>
      <c r="C216" s="3"/>
      <c r="D216" s="3"/>
      <c r="E216" s="3"/>
      <c r="F216" s="3"/>
      <c r="G216" s="3"/>
      <c r="H216" s="3"/>
      <c r="I216" s="2"/>
      <c r="J216" s="3"/>
      <c r="K216" s="3"/>
      <c r="L216" s="3"/>
      <c r="M216" s="3"/>
      <c r="N216" s="3"/>
      <c r="O216" s="3"/>
      <c r="P216" s="3"/>
      <c r="Q216" s="2"/>
      <c r="R216" s="2"/>
      <c r="S216" s="2"/>
      <c r="T216" s="2"/>
      <c r="U216" s="2"/>
      <c r="V216" s="2"/>
      <c r="W216" s="2"/>
      <c r="X216" s="2"/>
      <c r="Y216" s="2"/>
    </row>
    <row r="217" spans="1:25" x14ac:dyDescent="0.25">
      <c r="A217" s="2"/>
      <c r="B217" s="9"/>
      <c r="C217" s="3"/>
      <c r="D217" s="3"/>
      <c r="E217" s="3"/>
      <c r="F217" s="3"/>
      <c r="G217" s="3"/>
      <c r="H217" s="3"/>
      <c r="I217" s="2"/>
      <c r="J217" s="3"/>
      <c r="K217" s="3"/>
      <c r="L217" s="3"/>
      <c r="M217" s="3"/>
      <c r="N217" s="3"/>
      <c r="O217" s="3"/>
      <c r="P217" s="3"/>
      <c r="Q217" s="2"/>
      <c r="R217" s="2"/>
      <c r="S217" s="2"/>
      <c r="T217" s="2"/>
      <c r="U217" s="2"/>
      <c r="V217" s="2"/>
      <c r="W217" s="2"/>
      <c r="X217" s="2"/>
      <c r="Y217" s="2"/>
    </row>
    <row r="218" spans="1:25" x14ac:dyDescent="0.25">
      <c r="A218" s="2"/>
      <c r="B218" s="9"/>
      <c r="C218" s="3"/>
      <c r="D218" s="3"/>
      <c r="E218" s="3"/>
      <c r="F218" s="3"/>
      <c r="G218" s="3"/>
      <c r="H218" s="3"/>
      <c r="I218" s="2"/>
      <c r="J218" s="3"/>
      <c r="K218" s="3"/>
      <c r="L218" s="3"/>
      <c r="M218" s="3"/>
      <c r="N218" s="3"/>
      <c r="O218" s="3"/>
      <c r="P218" s="3"/>
      <c r="Q218" s="2"/>
      <c r="R218" s="2"/>
      <c r="S218" s="2"/>
      <c r="T218" s="2"/>
      <c r="U218" s="2"/>
      <c r="V218" s="2"/>
      <c r="W218" s="2"/>
      <c r="X218" s="2"/>
      <c r="Y218" s="2"/>
    </row>
    <row r="219" spans="1:25" x14ac:dyDescent="0.25">
      <c r="A219" s="2"/>
      <c r="B219" s="9"/>
      <c r="C219" s="3"/>
      <c r="D219" s="3"/>
      <c r="E219" s="3"/>
      <c r="F219" s="3"/>
      <c r="G219" s="3"/>
      <c r="H219" s="3"/>
      <c r="I219" s="2"/>
      <c r="J219" s="3"/>
      <c r="K219" s="3"/>
      <c r="L219" s="3"/>
      <c r="M219" s="3"/>
      <c r="N219" s="3"/>
      <c r="O219" s="3"/>
      <c r="P219" s="3"/>
      <c r="Q219" s="2"/>
      <c r="R219" s="2"/>
      <c r="S219" s="2"/>
      <c r="T219" s="2"/>
      <c r="U219" s="2"/>
      <c r="V219" s="2"/>
      <c r="W219" s="2"/>
      <c r="X219" s="2"/>
      <c r="Y219" s="2"/>
    </row>
    <row r="220" spans="1:25" x14ac:dyDescent="0.25">
      <c r="A220" s="2"/>
      <c r="B220" s="9"/>
      <c r="C220" s="3"/>
      <c r="D220" s="3"/>
      <c r="E220" s="3"/>
      <c r="F220" s="3"/>
      <c r="G220" s="3"/>
      <c r="H220" s="3"/>
      <c r="I220" s="2"/>
      <c r="J220" s="3"/>
      <c r="K220" s="3"/>
      <c r="L220" s="3"/>
      <c r="M220" s="3"/>
      <c r="N220" s="3"/>
      <c r="O220" s="3"/>
      <c r="P220" s="3"/>
      <c r="Q220" s="2"/>
      <c r="R220" s="2"/>
      <c r="S220" s="2"/>
      <c r="T220" s="2"/>
      <c r="U220" s="2"/>
      <c r="V220" s="2"/>
      <c r="W220" s="2"/>
      <c r="X220" s="2"/>
      <c r="Y220" s="2"/>
    </row>
    <row r="221" spans="1:25" x14ac:dyDescent="0.25">
      <c r="A221" s="2"/>
      <c r="B221" s="9"/>
      <c r="C221" s="3"/>
      <c r="D221" s="3"/>
      <c r="E221" s="3"/>
      <c r="F221" s="3"/>
      <c r="G221" s="3"/>
      <c r="H221" s="3"/>
      <c r="I221" s="2"/>
      <c r="J221" s="3"/>
      <c r="K221" s="3"/>
      <c r="L221" s="3"/>
      <c r="M221" s="3"/>
      <c r="N221" s="3"/>
      <c r="O221" s="3"/>
      <c r="P221" s="3"/>
      <c r="Q221" s="2"/>
      <c r="R221" s="2"/>
      <c r="S221" s="2"/>
      <c r="T221" s="2"/>
      <c r="U221" s="2"/>
      <c r="V221" s="2"/>
      <c r="W221" s="2"/>
      <c r="X221" s="2"/>
      <c r="Y221" s="2"/>
    </row>
    <row r="222" spans="1:25" x14ac:dyDescent="0.25">
      <c r="A222" s="2"/>
      <c r="B222" s="9"/>
      <c r="C222" s="3"/>
      <c r="D222" s="3"/>
      <c r="E222" s="3"/>
      <c r="F222" s="3"/>
      <c r="G222" s="3"/>
      <c r="H222" s="3"/>
      <c r="I222" s="2"/>
      <c r="J222" s="3"/>
      <c r="K222" s="3"/>
      <c r="L222" s="3"/>
      <c r="M222" s="3"/>
      <c r="N222" s="3"/>
      <c r="O222" s="3"/>
      <c r="P222" s="3"/>
      <c r="Q222" s="2"/>
      <c r="R222" s="2"/>
      <c r="S222" s="2"/>
      <c r="T222" s="2"/>
      <c r="U222" s="2"/>
      <c r="V222" s="2"/>
      <c r="W222" s="2"/>
      <c r="X222" s="2"/>
      <c r="Y222" s="2"/>
    </row>
    <row r="223" spans="1:25" x14ac:dyDescent="0.25">
      <c r="A223" s="2"/>
      <c r="B223" s="9"/>
      <c r="C223" s="3"/>
      <c r="D223" s="3"/>
      <c r="E223" s="3"/>
      <c r="F223" s="3"/>
      <c r="G223" s="3"/>
      <c r="H223" s="3"/>
      <c r="I223" s="2"/>
      <c r="J223" s="3"/>
      <c r="K223" s="3"/>
      <c r="L223" s="3"/>
      <c r="M223" s="3"/>
      <c r="N223" s="3"/>
      <c r="O223" s="3"/>
      <c r="P223" s="3"/>
      <c r="Q223" s="2"/>
      <c r="R223" s="2"/>
      <c r="S223" s="2"/>
      <c r="T223" s="2"/>
      <c r="U223" s="2"/>
      <c r="V223" s="2"/>
      <c r="W223" s="2"/>
      <c r="X223" s="2"/>
      <c r="Y223" s="2"/>
    </row>
    <row r="224" spans="1:25" x14ac:dyDescent="0.25">
      <c r="A224" s="2"/>
      <c r="B224" s="9"/>
      <c r="C224" s="3"/>
      <c r="D224" s="3"/>
      <c r="E224" s="3"/>
      <c r="F224" s="3"/>
      <c r="G224" s="3"/>
      <c r="H224" s="3"/>
      <c r="I224" s="2"/>
      <c r="J224" s="3"/>
      <c r="K224" s="3"/>
      <c r="L224" s="3"/>
      <c r="M224" s="3"/>
      <c r="N224" s="3"/>
      <c r="O224" s="3"/>
      <c r="P224" s="3"/>
      <c r="Q224" s="2"/>
      <c r="R224" s="2"/>
      <c r="S224" s="2"/>
      <c r="T224" s="2"/>
      <c r="U224" s="2"/>
      <c r="V224" s="2"/>
      <c r="W224" s="2"/>
      <c r="X224" s="2"/>
      <c r="Y224" s="2"/>
    </row>
    <row r="225" spans="1:25" x14ac:dyDescent="0.25">
      <c r="A225" s="2"/>
      <c r="B225" s="9"/>
      <c r="C225" s="3"/>
      <c r="D225" s="3"/>
      <c r="E225" s="3"/>
      <c r="F225" s="3"/>
      <c r="G225" s="3"/>
      <c r="H225" s="3"/>
      <c r="I225" s="2"/>
      <c r="J225" s="3"/>
      <c r="K225" s="3"/>
      <c r="L225" s="3"/>
      <c r="M225" s="3"/>
      <c r="N225" s="3"/>
      <c r="O225" s="3"/>
      <c r="P225" s="3"/>
      <c r="Q225" s="2"/>
      <c r="R225" s="2"/>
      <c r="S225" s="2"/>
      <c r="T225" s="2"/>
      <c r="U225" s="2"/>
      <c r="V225" s="2"/>
      <c r="W225" s="2"/>
      <c r="X225" s="2"/>
      <c r="Y225" s="2"/>
    </row>
    <row r="226" spans="1:25" x14ac:dyDescent="0.25">
      <c r="A226" s="2"/>
      <c r="B226" s="9"/>
      <c r="C226" s="3"/>
      <c r="D226" s="3"/>
      <c r="E226" s="3"/>
      <c r="F226" s="3"/>
      <c r="G226" s="3"/>
      <c r="H226" s="3"/>
      <c r="I226" s="2"/>
      <c r="J226" s="3"/>
      <c r="K226" s="3"/>
      <c r="L226" s="3"/>
      <c r="M226" s="3"/>
      <c r="N226" s="3"/>
      <c r="O226" s="3"/>
      <c r="P226" s="3"/>
      <c r="Q226" s="2"/>
      <c r="R226" s="2"/>
      <c r="S226" s="2"/>
      <c r="T226" s="2"/>
      <c r="U226" s="2"/>
      <c r="V226" s="2"/>
      <c r="W226" s="2"/>
      <c r="X226" s="2"/>
      <c r="Y226" s="2"/>
    </row>
    <row r="227" spans="1:25" x14ac:dyDescent="0.25">
      <c r="A227" s="2"/>
      <c r="B227" s="9"/>
      <c r="C227" s="3"/>
      <c r="D227" s="3"/>
      <c r="E227" s="3"/>
      <c r="F227" s="3"/>
      <c r="G227" s="3"/>
      <c r="H227" s="3"/>
      <c r="I227" s="2"/>
      <c r="J227" s="3"/>
      <c r="K227" s="3"/>
      <c r="L227" s="3"/>
      <c r="M227" s="3"/>
      <c r="N227" s="3"/>
      <c r="O227" s="3"/>
      <c r="P227" s="3"/>
      <c r="Q227" s="2"/>
      <c r="R227" s="2"/>
      <c r="S227" s="2"/>
      <c r="T227" s="2"/>
      <c r="U227" s="2"/>
      <c r="V227" s="2"/>
      <c r="W227" s="2"/>
      <c r="X227" s="2"/>
      <c r="Y227" s="2"/>
    </row>
    <row r="228" spans="1:25" x14ac:dyDescent="0.25">
      <c r="A228" s="2"/>
      <c r="B228" s="9"/>
      <c r="C228" s="3"/>
      <c r="D228" s="3"/>
      <c r="E228" s="3"/>
      <c r="F228" s="3"/>
      <c r="G228" s="3"/>
      <c r="H228" s="3"/>
      <c r="I228" s="2"/>
      <c r="J228" s="3"/>
      <c r="K228" s="3"/>
      <c r="L228" s="3"/>
      <c r="M228" s="3"/>
      <c r="N228" s="3"/>
      <c r="O228" s="3"/>
      <c r="P228" s="3"/>
      <c r="Q228" s="2"/>
      <c r="R228" s="2"/>
      <c r="S228" s="2"/>
      <c r="T228" s="2"/>
      <c r="U228" s="2"/>
      <c r="V228" s="2"/>
      <c r="W228" s="2"/>
      <c r="X228" s="2"/>
      <c r="Y228" s="2"/>
    </row>
    <row r="229" spans="1:25" x14ac:dyDescent="0.25">
      <c r="A229" s="2"/>
      <c r="B229" s="9"/>
      <c r="C229" s="3"/>
      <c r="D229" s="3"/>
      <c r="E229" s="3"/>
      <c r="F229" s="3"/>
      <c r="G229" s="3"/>
      <c r="H229" s="3"/>
      <c r="I229" s="2"/>
      <c r="J229" s="3"/>
      <c r="K229" s="3"/>
      <c r="L229" s="3"/>
      <c r="M229" s="3"/>
      <c r="N229" s="3"/>
      <c r="O229" s="3"/>
      <c r="P229" s="3"/>
      <c r="Q229" s="2"/>
      <c r="R229" s="2"/>
      <c r="S229" s="2"/>
      <c r="T229" s="2"/>
      <c r="U229" s="2"/>
      <c r="V229" s="2"/>
      <c r="W229" s="2"/>
      <c r="X229" s="2"/>
      <c r="Y229" s="2"/>
    </row>
    <row r="230" spans="1:25" x14ac:dyDescent="0.25">
      <c r="A230" s="2"/>
      <c r="B230" s="9"/>
      <c r="C230" s="3"/>
      <c r="D230" s="3"/>
      <c r="E230" s="3"/>
      <c r="F230" s="3"/>
      <c r="G230" s="3"/>
      <c r="H230" s="3"/>
      <c r="I230" s="2"/>
      <c r="J230" s="3"/>
      <c r="K230" s="3"/>
      <c r="L230" s="3"/>
      <c r="M230" s="3"/>
      <c r="N230" s="3"/>
      <c r="O230" s="3"/>
      <c r="P230" s="3"/>
      <c r="Q230" s="2"/>
      <c r="R230" s="2"/>
      <c r="S230" s="2"/>
      <c r="T230" s="2"/>
      <c r="U230" s="2"/>
      <c r="V230" s="2"/>
      <c r="W230" s="2"/>
      <c r="X230" s="2"/>
      <c r="Y230" s="2"/>
    </row>
    <row r="231" spans="1:25" x14ac:dyDescent="0.25">
      <c r="A231" s="2"/>
      <c r="B231" s="9"/>
      <c r="C231" s="3"/>
      <c r="D231" s="3"/>
      <c r="E231" s="3"/>
      <c r="F231" s="3"/>
      <c r="G231" s="3"/>
      <c r="H231" s="3"/>
      <c r="I231" s="2"/>
      <c r="J231" s="3"/>
      <c r="K231" s="3"/>
      <c r="L231" s="3"/>
      <c r="M231" s="3"/>
      <c r="N231" s="3"/>
      <c r="O231" s="3"/>
      <c r="P231" s="3"/>
      <c r="Q231" s="2"/>
      <c r="R231" s="2"/>
      <c r="S231" s="2"/>
      <c r="T231" s="2"/>
      <c r="U231" s="2"/>
      <c r="V231" s="2"/>
      <c r="W231" s="2"/>
      <c r="X231" s="2"/>
      <c r="Y231" s="2"/>
    </row>
    <row r="232" spans="1:25" x14ac:dyDescent="0.25">
      <c r="A232" s="2"/>
      <c r="B232" s="9"/>
      <c r="C232" s="3"/>
      <c r="D232" s="3"/>
      <c r="E232" s="3"/>
      <c r="F232" s="3"/>
      <c r="G232" s="3"/>
      <c r="H232" s="3"/>
      <c r="I232" s="2"/>
      <c r="J232" s="3"/>
      <c r="K232" s="3"/>
      <c r="L232" s="3"/>
      <c r="M232" s="3"/>
      <c r="N232" s="3"/>
      <c r="O232" s="3"/>
      <c r="P232" s="3"/>
      <c r="Q232" s="2"/>
      <c r="R232" s="2"/>
      <c r="S232" s="2"/>
      <c r="T232" s="2"/>
      <c r="U232" s="2"/>
      <c r="V232" s="2"/>
      <c r="W232" s="2"/>
      <c r="X232" s="2"/>
      <c r="Y232" s="2"/>
    </row>
    <row r="233" spans="1:25" x14ac:dyDescent="0.25">
      <c r="A233" s="2"/>
      <c r="B233" s="9"/>
      <c r="C233" s="3"/>
      <c r="D233" s="3"/>
      <c r="E233" s="3"/>
      <c r="F233" s="3"/>
      <c r="G233" s="3"/>
      <c r="H233" s="3"/>
      <c r="I233" s="2"/>
      <c r="J233" s="3"/>
      <c r="K233" s="3"/>
      <c r="L233" s="3"/>
      <c r="M233" s="3"/>
      <c r="N233" s="3"/>
      <c r="O233" s="3"/>
      <c r="P233" s="3"/>
      <c r="Q233" s="2"/>
      <c r="R233" s="2"/>
      <c r="S233" s="2"/>
      <c r="T233" s="2"/>
      <c r="U233" s="2"/>
      <c r="V233" s="2"/>
      <c r="W233" s="2"/>
      <c r="X233" s="2"/>
      <c r="Y233" s="2"/>
    </row>
    <row r="234" spans="1:25" x14ac:dyDescent="0.25">
      <c r="A234" s="2"/>
      <c r="B234" s="9"/>
      <c r="C234" s="3"/>
      <c r="D234" s="3"/>
      <c r="E234" s="3"/>
      <c r="F234" s="3"/>
      <c r="G234" s="3"/>
      <c r="H234" s="3"/>
      <c r="I234" s="2"/>
      <c r="J234" s="3"/>
      <c r="K234" s="3"/>
      <c r="L234" s="3"/>
      <c r="M234" s="3"/>
      <c r="N234" s="3"/>
      <c r="O234" s="3"/>
      <c r="P234" s="3"/>
      <c r="Q234" s="2"/>
      <c r="R234" s="2"/>
      <c r="S234" s="2"/>
      <c r="T234" s="2"/>
      <c r="U234" s="2"/>
      <c r="V234" s="2"/>
      <c r="W234" s="2"/>
      <c r="X234" s="2"/>
      <c r="Y234" s="2"/>
    </row>
    <row r="235" spans="1:25" x14ac:dyDescent="0.25">
      <c r="A235" s="2"/>
      <c r="B235" s="9"/>
      <c r="C235" s="3"/>
      <c r="D235" s="3"/>
      <c r="E235" s="3"/>
      <c r="F235" s="3"/>
      <c r="G235" s="3"/>
      <c r="H235" s="3"/>
      <c r="I235" s="2"/>
      <c r="J235" s="3"/>
      <c r="K235" s="3"/>
      <c r="L235" s="3"/>
      <c r="M235" s="3"/>
      <c r="N235" s="3"/>
      <c r="O235" s="3"/>
      <c r="P235" s="3"/>
      <c r="Q235" s="2"/>
      <c r="R235" s="2"/>
      <c r="S235" s="2"/>
      <c r="T235" s="2"/>
      <c r="U235" s="2"/>
      <c r="V235" s="2"/>
      <c r="W235" s="2"/>
      <c r="X235" s="2"/>
      <c r="Y235" s="2"/>
    </row>
    <row r="236" spans="1:25" x14ac:dyDescent="0.25">
      <c r="A236" s="2"/>
      <c r="B236" s="9"/>
      <c r="C236" s="3"/>
      <c r="D236" s="3"/>
      <c r="E236" s="3"/>
      <c r="F236" s="3"/>
      <c r="G236" s="3"/>
      <c r="H236" s="3"/>
      <c r="I236" s="2"/>
      <c r="J236" s="3"/>
      <c r="K236" s="3"/>
      <c r="L236" s="3"/>
      <c r="M236" s="3"/>
      <c r="N236" s="3"/>
      <c r="O236" s="3"/>
      <c r="P236" s="3"/>
      <c r="Q236" s="2"/>
      <c r="R236" s="2"/>
      <c r="S236" s="2"/>
      <c r="T236" s="2"/>
      <c r="U236" s="2"/>
      <c r="V236" s="2"/>
      <c r="W236" s="2"/>
      <c r="X236" s="2"/>
      <c r="Y236" s="2"/>
    </row>
    <row r="237" spans="1:25" x14ac:dyDescent="0.25">
      <c r="A237" s="2"/>
      <c r="B237" s="9"/>
      <c r="C237" s="3"/>
      <c r="D237" s="3"/>
      <c r="E237" s="3"/>
      <c r="F237" s="3"/>
      <c r="G237" s="3"/>
      <c r="H237" s="3"/>
      <c r="I237" s="2"/>
      <c r="J237" s="3"/>
      <c r="K237" s="3"/>
      <c r="L237" s="3"/>
      <c r="M237" s="3"/>
      <c r="N237" s="3"/>
      <c r="O237" s="3"/>
      <c r="P237" s="3"/>
      <c r="Q237" s="2"/>
      <c r="R237" s="2"/>
      <c r="S237" s="2"/>
      <c r="T237" s="2"/>
      <c r="U237" s="2"/>
      <c r="V237" s="2"/>
      <c r="W237" s="2"/>
      <c r="X237" s="2"/>
      <c r="Y237" s="2"/>
    </row>
    <row r="238" spans="1:25" x14ac:dyDescent="0.25">
      <c r="A238" s="2"/>
      <c r="B238" s="9"/>
      <c r="C238" s="3"/>
      <c r="D238" s="3"/>
      <c r="E238" s="3"/>
      <c r="F238" s="3"/>
      <c r="G238" s="3"/>
      <c r="H238" s="3"/>
      <c r="I238" s="2"/>
      <c r="J238" s="3"/>
      <c r="K238" s="3"/>
      <c r="L238" s="3"/>
      <c r="M238" s="3"/>
      <c r="N238" s="3"/>
      <c r="O238" s="3"/>
      <c r="P238" s="3"/>
      <c r="Q238" s="2"/>
      <c r="R238" s="2"/>
      <c r="S238" s="2"/>
      <c r="T238" s="2"/>
      <c r="U238" s="2"/>
      <c r="V238" s="2"/>
      <c r="W238" s="2"/>
      <c r="X238" s="2"/>
      <c r="Y238" s="2"/>
    </row>
    <row r="239" spans="1:25" x14ac:dyDescent="0.25">
      <c r="A239" s="2"/>
      <c r="B239" s="9"/>
      <c r="C239" s="3"/>
      <c r="D239" s="3"/>
      <c r="E239" s="3"/>
      <c r="F239" s="3"/>
      <c r="G239" s="3"/>
      <c r="H239" s="3"/>
      <c r="I239" s="2"/>
      <c r="J239" s="3"/>
      <c r="K239" s="3"/>
      <c r="L239" s="3"/>
      <c r="M239" s="3"/>
      <c r="N239" s="3"/>
      <c r="O239" s="3"/>
      <c r="P239" s="3"/>
      <c r="Q239" s="2"/>
      <c r="R239" s="2"/>
      <c r="S239" s="2"/>
      <c r="T239" s="2"/>
      <c r="U239" s="2"/>
      <c r="V239" s="2"/>
      <c r="W239" s="2"/>
      <c r="X239" s="2"/>
      <c r="Y239" s="2"/>
    </row>
    <row r="240" spans="1:25" x14ac:dyDescent="0.25">
      <c r="A240" s="2"/>
      <c r="B240" s="9"/>
      <c r="C240" s="3"/>
      <c r="D240" s="3"/>
      <c r="E240" s="3"/>
      <c r="F240" s="3"/>
      <c r="G240" s="3"/>
      <c r="H240" s="3"/>
      <c r="I240" s="2"/>
      <c r="J240" s="3"/>
      <c r="K240" s="3"/>
      <c r="L240" s="3"/>
      <c r="M240" s="3"/>
      <c r="N240" s="3"/>
      <c r="O240" s="3"/>
      <c r="P240" s="3"/>
      <c r="Q240" s="2"/>
      <c r="R240" s="2"/>
      <c r="S240" s="2"/>
      <c r="T240" s="2"/>
      <c r="U240" s="2"/>
      <c r="V240" s="2"/>
      <c r="W240" s="2"/>
      <c r="X240" s="2"/>
      <c r="Y240" s="2"/>
    </row>
    <row r="241" spans="1:25" x14ac:dyDescent="0.25">
      <c r="A241" s="2"/>
      <c r="B241" s="9"/>
      <c r="C241" s="3"/>
      <c r="D241" s="3"/>
      <c r="E241" s="3"/>
      <c r="F241" s="3"/>
      <c r="G241" s="3"/>
      <c r="H241" s="3"/>
      <c r="I241" s="2"/>
      <c r="J241" s="3"/>
      <c r="K241" s="3"/>
      <c r="L241" s="3"/>
      <c r="M241" s="3"/>
      <c r="N241" s="3"/>
      <c r="O241" s="3"/>
      <c r="P241" s="3"/>
      <c r="Q241" s="2"/>
      <c r="R241" s="2"/>
      <c r="S241" s="2"/>
      <c r="T241" s="2"/>
      <c r="U241" s="2"/>
      <c r="V241" s="2"/>
      <c r="W241" s="2"/>
      <c r="X241" s="2"/>
      <c r="Y241" s="2"/>
    </row>
    <row r="242" spans="1:25" x14ac:dyDescent="0.25">
      <c r="A242" s="2"/>
      <c r="B242" s="9"/>
      <c r="C242" s="3"/>
      <c r="D242" s="3"/>
      <c r="E242" s="3"/>
      <c r="F242" s="3"/>
      <c r="G242" s="3"/>
      <c r="H242" s="3"/>
      <c r="I242" s="2"/>
      <c r="J242" s="3"/>
      <c r="K242" s="3"/>
      <c r="L242" s="3"/>
      <c r="M242" s="3"/>
      <c r="N242" s="3"/>
      <c r="O242" s="3"/>
      <c r="P242" s="3"/>
      <c r="Q242" s="2"/>
      <c r="R242" s="2"/>
      <c r="S242" s="2"/>
      <c r="T242" s="2"/>
      <c r="U242" s="2"/>
      <c r="V242" s="2"/>
      <c r="W242" s="2"/>
      <c r="X242" s="2"/>
      <c r="Y242" s="2"/>
    </row>
    <row r="243" spans="1:25" x14ac:dyDescent="0.25">
      <c r="A243" s="2"/>
      <c r="B243" s="9"/>
      <c r="C243" s="3"/>
      <c r="D243" s="3"/>
      <c r="E243" s="3"/>
      <c r="F243" s="3"/>
      <c r="G243" s="3"/>
      <c r="H243" s="3"/>
      <c r="I243" s="2"/>
      <c r="J243" s="3"/>
      <c r="K243" s="3"/>
      <c r="L243" s="3"/>
      <c r="M243" s="3"/>
      <c r="N243" s="3"/>
      <c r="O243" s="3"/>
      <c r="P243" s="3"/>
      <c r="Q243" s="2"/>
      <c r="R243" s="2"/>
      <c r="S243" s="2"/>
      <c r="T243" s="2"/>
      <c r="U243" s="2"/>
      <c r="V243" s="2"/>
      <c r="W243" s="2"/>
      <c r="X243" s="2"/>
      <c r="Y243" s="2"/>
    </row>
    <row r="244" spans="1:25" x14ac:dyDescent="0.25">
      <c r="A244" s="2"/>
      <c r="B244" s="9"/>
      <c r="C244" s="3"/>
      <c r="D244" s="3"/>
      <c r="E244" s="3"/>
      <c r="F244" s="3"/>
      <c r="G244" s="3"/>
      <c r="H244" s="3"/>
      <c r="I244" s="2"/>
      <c r="J244" s="3"/>
      <c r="K244" s="3"/>
      <c r="L244" s="3"/>
      <c r="M244" s="3"/>
      <c r="N244" s="3"/>
      <c r="O244" s="3"/>
      <c r="P244" s="3"/>
      <c r="Q244" s="2"/>
      <c r="R244" s="2"/>
      <c r="S244" s="2"/>
      <c r="T244" s="2"/>
      <c r="U244" s="2"/>
      <c r="V244" s="2"/>
      <c r="W244" s="2"/>
      <c r="X244" s="2"/>
      <c r="Y244" s="2"/>
    </row>
    <row r="245" spans="1:25" x14ac:dyDescent="0.25">
      <c r="A245" s="2"/>
      <c r="B245" s="9"/>
      <c r="C245" s="3"/>
      <c r="D245" s="3"/>
      <c r="E245" s="3"/>
      <c r="F245" s="3"/>
      <c r="G245" s="3"/>
      <c r="H245" s="3"/>
      <c r="I245" s="2"/>
      <c r="J245" s="3"/>
      <c r="K245" s="3"/>
      <c r="L245" s="3"/>
      <c r="M245" s="3"/>
      <c r="N245" s="3"/>
      <c r="O245" s="3"/>
      <c r="P245" s="3"/>
      <c r="Q245" s="2"/>
      <c r="R245" s="2"/>
      <c r="S245" s="2"/>
      <c r="T245" s="2"/>
      <c r="U245" s="2"/>
      <c r="V245" s="2"/>
      <c r="W245" s="2"/>
      <c r="X245" s="2"/>
      <c r="Y245" s="2"/>
    </row>
    <row r="246" spans="1:25" x14ac:dyDescent="0.25">
      <c r="A246" s="2"/>
      <c r="B246" s="9"/>
      <c r="C246" s="3"/>
      <c r="D246" s="3"/>
      <c r="E246" s="3"/>
      <c r="F246" s="3"/>
      <c r="G246" s="3"/>
      <c r="H246" s="3"/>
      <c r="I246" s="2"/>
      <c r="J246" s="3"/>
      <c r="K246" s="3"/>
      <c r="L246" s="3"/>
      <c r="M246" s="3"/>
      <c r="N246" s="3"/>
      <c r="O246" s="3"/>
      <c r="P246" s="3"/>
      <c r="Q246" s="2"/>
      <c r="R246" s="2"/>
      <c r="S246" s="2"/>
      <c r="T246" s="2"/>
      <c r="U246" s="2"/>
      <c r="V246" s="2"/>
      <c r="W246" s="2"/>
      <c r="X246" s="2"/>
      <c r="Y246" s="2"/>
    </row>
    <row r="247" spans="1:25" x14ac:dyDescent="0.25">
      <c r="A247" s="2"/>
      <c r="B247" s="9"/>
      <c r="C247" s="3"/>
      <c r="D247" s="3"/>
      <c r="E247" s="3"/>
      <c r="F247" s="3"/>
      <c r="G247" s="3"/>
      <c r="H247" s="3"/>
      <c r="I247" s="2"/>
      <c r="J247" s="3"/>
      <c r="K247" s="3"/>
      <c r="L247" s="3"/>
      <c r="M247" s="3"/>
      <c r="N247" s="3"/>
      <c r="O247" s="3"/>
      <c r="P247" s="3"/>
      <c r="Q247" s="2"/>
      <c r="R247" s="2"/>
      <c r="S247" s="2"/>
      <c r="T247" s="2"/>
      <c r="U247" s="2"/>
      <c r="V247" s="2"/>
      <c r="W247" s="2"/>
      <c r="X247" s="2"/>
      <c r="Y247" s="2"/>
    </row>
    <row r="248" spans="1:25" x14ac:dyDescent="0.25">
      <c r="A248" s="2"/>
      <c r="B248" s="9"/>
      <c r="C248" s="3"/>
      <c r="D248" s="3"/>
      <c r="E248" s="3"/>
      <c r="F248" s="3"/>
      <c r="G248" s="3"/>
      <c r="H248" s="3"/>
      <c r="I248" s="2"/>
      <c r="J248" s="3"/>
      <c r="K248" s="3"/>
      <c r="L248" s="3"/>
      <c r="M248" s="3"/>
      <c r="N248" s="3"/>
      <c r="O248" s="3"/>
      <c r="P248" s="3"/>
      <c r="Q248" s="2"/>
      <c r="R248" s="2"/>
      <c r="S248" s="2"/>
      <c r="T248" s="2"/>
      <c r="U248" s="2"/>
      <c r="V248" s="2"/>
      <c r="W248" s="2"/>
      <c r="X248" s="2"/>
      <c r="Y248" s="2"/>
    </row>
    <row r="249" spans="1:25" x14ac:dyDescent="0.25">
      <c r="A249" s="2"/>
      <c r="B249" s="9"/>
      <c r="C249" s="3"/>
      <c r="D249" s="3"/>
      <c r="E249" s="3"/>
      <c r="F249" s="3"/>
      <c r="G249" s="3"/>
      <c r="H249" s="3"/>
      <c r="I249" s="2"/>
      <c r="J249" s="3"/>
      <c r="K249" s="3"/>
      <c r="L249" s="3"/>
      <c r="M249" s="3"/>
      <c r="N249" s="3"/>
      <c r="O249" s="3"/>
      <c r="P249" s="3"/>
      <c r="Q249" s="2"/>
      <c r="R249" s="2"/>
      <c r="S249" s="2"/>
      <c r="T249" s="2"/>
      <c r="U249" s="2"/>
      <c r="V249" s="2"/>
      <c r="W249" s="2"/>
      <c r="X249" s="2"/>
      <c r="Y249" s="2"/>
    </row>
    <row r="250" spans="1:25" x14ac:dyDescent="0.25">
      <c r="A250" s="2"/>
      <c r="B250" s="9"/>
      <c r="C250" s="3"/>
      <c r="D250" s="3"/>
      <c r="E250" s="3"/>
      <c r="F250" s="3"/>
      <c r="G250" s="3"/>
      <c r="H250" s="3"/>
      <c r="I250" s="2"/>
      <c r="J250" s="3"/>
      <c r="K250" s="3"/>
      <c r="L250" s="3"/>
      <c r="M250" s="3"/>
      <c r="N250" s="3"/>
      <c r="O250" s="3"/>
      <c r="P250" s="3"/>
      <c r="Q250" s="2"/>
      <c r="R250" s="2"/>
      <c r="S250" s="2"/>
      <c r="T250" s="2"/>
      <c r="U250" s="2"/>
      <c r="V250" s="2"/>
      <c r="W250" s="2"/>
      <c r="X250" s="2"/>
      <c r="Y250" s="2"/>
    </row>
    <row r="251" spans="1:25" x14ac:dyDescent="0.25">
      <c r="A251" s="2"/>
      <c r="B251" s="9"/>
      <c r="C251" s="3"/>
      <c r="D251" s="3"/>
      <c r="E251" s="3"/>
      <c r="F251" s="3"/>
      <c r="G251" s="3"/>
      <c r="H251" s="3"/>
      <c r="I251" s="2"/>
      <c r="J251" s="3"/>
      <c r="K251" s="3"/>
      <c r="L251" s="3"/>
      <c r="M251" s="3"/>
      <c r="N251" s="3"/>
      <c r="O251" s="3"/>
      <c r="P251" s="3"/>
      <c r="Q251" s="2"/>
      <c r="R251" s="2"/>
      <c r="S251" s="2"/>
      <c r="T251" s="2"/>
      <c r="U251" s="2"/>
      <c r="V251" s="2"/>
      <c r="W251" s="2"/>
      <c r="X251" s="2"/>
      <c r="Y251" s="2"/>
    </row>
    <row r="252" spans="1:25" x14ac:dyDescent="0.25">
      <c r="A252" s="2"/>
      <c r="B252" s="9"/>
      <c r="C252" s="3"/>
      <c r="D252" s="3"/>
      <c r="E252" s="3"/>
      <c r="F252" s="3"/>
      <c r="G252" s="3"/>
      <c r="H252" s="3"/>
      <c r="I252" s="2"/>
      <c r="J252" s="3"/>
      <c r="K252" s="3"/>
      <c r="L252" s="3"/>
      <c r="M252" s="3"/>
      <c r="N252" s="3"/>
      <c r="O252" s="3"/>
      <c r="P252" s="3"/>
      <c r="Q252" s="2"/>
      <c r="R252" s="2"/>
      <c r="S252" s="2"/>
      <c r="T252" s="2"/>
      <c r="U252" s="2"/>
      <c r="V252" s="2"/>
      <c r="W252" s="2"/>
      <c r="X252" s="2"/>
      <c r="Y252" s="2"/>
    </row>
    <row r="253" spans="1:25" x14ac:dyDescent="0.25">
      <c r="A253" s="2"/>
      <c r="B253" s="9"/>
      <c r="C253" s="3"/>
      <c r="D253" s="3"/>
      <c r="E253" s="3"/>
      <c r="F253" s="3"/>
      <c r="G253" s="3"/>
      <c r="H253" s="3"/>
      <c r="I253" s="2"/>
      <c r="J253" s="3"/>
      <c r="K253" s="3"/>
      <c r="L253" s="3"/>
      <c r="M253" s="3"/>
      <c r="N253" s="3"/>
      <c r="O253" s="3"/>
      <c r="P253" s="3"/>
      <c r="Q253" s="2"/>
      <c r="R253" s="2"/>
      <c r="S253" s="2"/>
      <c r="T253" s="2"/>
      <c r="U253" s="2"/>
      <c r="V253" s="2"/>
      <c r="W253" s="2"/>
      <c r="X253" s="2"/>
      <c r="Y253" s="2"/>
    </row>
    <row r="254" spans="1:25" x14ac:dyDescent="0.25">
      <c r="A254" s="2"/>
      <c r="B254" s="9"/>
      <c r="C254" s="3"/>
      <c r="D254" s="3"/>
      <c r="E254" s="3"/>
      <c r="F254" s="3"/>
      <c r="G254" s="3"/>
      <c r="H254" s="3"/>
      <c r="I254" s="2"/>
      <c r="J254" s="3"/>
      <c r="K254" s="3"/>
      <c r="L254" s="3"/>
      <c r="M254" s="3"/>
      <c r="N254" s="3"/>
      <c r="O254" s="3"/>
      <c r="P254" s="3"/>
      <c r="Q254" s="2"/>
      <c r="R254" s="2"/>
      <c r="S254" s="2"/>
      <c r="T254" s="2"/>
      <c r="U254" s="2"/>
      <c r="V254" s="2"/>
      <c r="W254" s="2"/>
      <c r="X254" s="2"/>
      <c r="Y254" s="2"/>
    </row>
    <row r="255" spans="1:25" x14ac:dyDescent="0.25">
      <c r="A255" s="2"/>
      <c r="B255" s="9"/>
      <c r="C255" s="3"/>
      <c r="D255" s="3"/>
      <c r="E255" s="3"/>
      <c r="F255" s="3"/>
      <c r="G255" s="3"/>
      <c r="H255" s="3"/>
      <c r="I255" s="2"/>
      <c r="J255" s="3"/>
      <c r="K255" s="3"/>
      <c r="L255" s="3"/>
      <c r="M255" s="3"/>
      <c r="N255" s="3"/>
      <c r="O255" s="3"/>
      <c r="P255" s="3"/>
      <c r="Q255" s="2"/>
      <c r="R255" s="2"/>
      <c r="S255" s="2"/>
      <c r="T255" s="2"/>
      <c r="U255" s="2"/>
      <c r="V255" s="2"/>
      <c r="W255" s="2"/>
      <c r="X255" s="2"/>
      <c r="Y255" s="2"/>
    </row>
    <row r="256" spans="1:25" x14ac:dyDescent="0.25">
      <c r="A256" s="2"/>
      <c r="B256" s="9"/>
      <c r="C256" s="3"/>
      <c r="D256" s="3"/>
      <c r="E256" s="3"/>
      <c r="F256" s="3"/>
      <c r="G256" s="3"/>
      <c r="H256" s="3"/>
      <c r="I256" s="2"/>
      <c r="J256" s="3"/>
      <c r="K256" s="3"/>
      <c r="L256" s="3"/>
      <c r="M256" s="3"/>
      <c r="N256" s="3"/>
      <c r="O256" s="3"/>
      <c r="P256" s="3"/>
      <c r="Q256" s="2"/>
      <c r="R256" s="2"/>
      <c r="S256" s="2"/>
      <c r="T256" s="2"/>
      <c r="U256" s="2"/>
      <c r="V256" s="2"/>
      <c r="W256" s="2"/>
      <c r="X256" s="2"/>
      <c r="Y256" s="2"/>
    </row>
    <row r="257" spans="1:25" x14ac:dyDescent="0.25">
      <c r="A257" s="2"/>
      <c r="B257" s="9"/>
      <c r="C257" s="3"/>
      <c r="D257" s="3"/>
      <c r="E257" s="3"/>
      <c r="F257" s="3"/>
      <c r="G257" s="3"/>
      <c r="H257" s="3"/>
      <c r="I257" s="2"/>
      <c r="J257" s="3"/>
      <c r="K257" s="3"/>
      <c r="L257" s="3"/>
      <c r="M257" s="3"/>
      <c r="N257" s="3"/>
      <c r="O257" s="3"/>
      <c r="P257" s="3"/>
      <c r="Q257" s="2"/>
      <c r="R257" s="2"/>
      <c r="S257" s="2"/>
      <c r="T257" s="2"/>
      <c r="U257" s="2"/>
      <c r="V257" s="2"/>
      <c r="W257" s="2"/>
      <c r="X257" s="2"/>
      <c r="Y257" s="2"/>
    </row>
    <row r="258" spans="1:25" x14ac:dyDescent="0.25">
      <c r="A258" s="2"/>
      <c r="B258" s="9"/>
      <c r="C258" s="3"/>
      <c r="D258" s="3"/>
      <c r="E258" s="3"/>
      <c r="F258" s="3"/>
      <c r="G258" s="3"/>
      <c r="H258" s="3"/>
      <c r="I258" s="2"/>
      <c r="J258" s="3"/>
      <c r="K258" s="3"/>
      <c r="L258" s="3"/>
      <c r="M258" s="3"/>
      <c r="N258" s="3"/>
      <c r="O258" s="3"/>
      <c r="P258" s="3"/>
      <c r="Q258" s="2"/>
      <c r="R258" s="2"/>
      <c r="S258" s="2"/>
      <c r="T258" s="2"/>
      <c r="U258" s="2"/>
      <c r="V258" s="2"/>
      <c r="W258" s="2"/>
      <c r="X258" s="2"/>
      <c r="Y258" s="2"/>
    </row>
    <row r="259" spans="1:25" x14ac:dyDescent="0.25">
      <c r="A259" s="2"/>
      <c r="B259" s="9"/>
      <c r="C259" s="3"/>
      <c r="D259" s="3"/>
      <c r="E259" s="3"/>
      <c r="F259" s="3"/>
      <c r="G259" s="3"/>
      <c r="H259" s="3"/>
      <c r="I259" s="2"/>
      <c r="J259" s="3"/>
      <c r="K259" s="3"/>
      <c r="L259" s="3"/>
      <c r="M259" s="3"/>
      <c r="N259" s="3"/>
      <c r="O259" s="3"/>
      <c r="P259" s="3"/>
      <c r="Q259" s="2"/>
      <c r="R259" s="2"/>
      <c r="S259" s="2"/>
      <c r="T259" s="2"/>
      <c r="U259" s="2"/>
      <c r="V259" s="2"/>
      <c r="W259" s="2"/>
      <c r="X259" s="2"/>
      <c r="Y259" s="2"/>
    </row>
    <row r="260" spans="1:25" x14ac:dyDescent="0.25">
      <c r="A260" s="2"/>
      <c r="B260" s="9"/>
      <c r="C260" s="3"/>
      <c r="D260" s="3"/>
      <c r="E260" s="3"/>
      <c r="F260" s="3"/>
      <c r="G260" s="3"/>
      <c r="H260" s="3"/>
      <c r="I260" s="2"/>
      <c r="J260" s="3"/>
      <c r="K260" s="3"/>
      <c r="L260" s="3"/>
      <c r="M260" s="3"/>
      <c r="N260" s="3"/>
      <c r="O260" s="3"/>
      <c r="P260" s="3"/>
      <c r="Q260" s="2"/>
      <c r="R260" s="2"/>
      <c r="S260" s="2"/>
      <c r="T260" s="2"/>
      <c r="U260" s="2"/>
      <c r="V260" s="2"/>
      <c r="W260" s="2"/>
      <c r="X260" s="2"/>
      <c r="Y260" s="2"/>
    </row>
    <row r="261" spans="1:25" x14ac:dyDescent="0.25">
      <c r="A261" s="2"/>
      <c r="B261" s="9"/>
      <c r="C261" s="3"/>
      <c r="D261" s="3"/>
      <c r="E261" s="3"/>
      <c r="F261" s="3"/>
      <c r="G261" s="3"/>
      <c r="H261" s="3"/>
      <c r="I261" s="2"/>
      <c r="J261" s="3"/>
      <c r="K261" s="3"/>
      <c r="L261" s="3"/>
      <c r="M261" s="3"/>
      <c r="N261" s="3"/>
      <c r="O261" s="3"/>
      <c r="P261" s="3"/>
      <c r="Q261" s="2"/>
      <c r="R261" s="2"/>
      <c r="S261" s="2"/>
      <c r="T261" s="2"/>
      <c r="U261" s="2"/>
      <c r="V261" s="2"/>
      <c r="W261" s="2"/>
      <c r="X261" s="2"/>
      <c r="Y261" s="2"/>
    </row>
    <row r="262" spans="1:25" x14ac:dyDescent="0.25">
      <c r="A262" s="2"/>
      <c r="B262" s="9"/>
      <c r="C262" s="3"/>
      <c r="D262" s="3"/>
      <c r="E262" s="3"/>
      <c r="F262" s="3"/>
      <c r="G262" s="3"/>
      <c r="H262" s="3"/>
      <c r="I262" s="2"/>
      <c r="J262" s="3"/>
      <c r="K262" s="3"/>
      <c r="L262" s="3"/>
      <c r="M262" s="3"/>
      <c r="N262" s="3"/>
      <c r="O262" s="3"/>
      <c r="P262" s="3"/>
      <c r="Q262" s="2"/>
      <c r="R262" s="2"/>
      <c r="S262" s="2"/>
      <c r="T262" s="2"/>
      <c r="U262" s="2"/>
      <c r="V262" s="2"/>
      <c r="W262" s="2"/>
      <c r="X262" s="2"/>
      <c r="Y262" s="2"/>
    </row>
    <row r="263" spans="1:25" x14ac:dyDescent="0.25">
      <c r="A263" s="2"/>
      <c r="B263" s="9"/>
      <c r="C263" s="3"/>
      <c r="D263" s="3"/>
      <c r="E263" s="3"/>
      <c r="F263" s="3"/>
      <c r="G263" s="3"/>
      <c r="H263" s="3"/>
      <c r="I263" s="2"/>
      <c r="J263" s="3"/>
      <c r="K263" s="3"/>
      <c r="L263" s="3"/>
      <c r="M263" s="3"/>
      <c r="N263" s="3"/>
      <c r="O263" s="3"/>
      <c r="P263" s="3"/>
      <c r="Q263" s="2"/>
      <c r="R263" s="2"/>
      <c r="S263" s="2"/>
      <c r="T263" s="2"/>
      <c r="U263" s="2"/>
      <c r="V263" s="2"/>
      <c r="W263" s="2"/>
      <c r="X263" s="2"/>
      <c r="Y263" s="2"/>
    </row>
    <row r="264" spans="1:25" x14ac:dyDescent="0.25">
      <c r="A264" s="2"/>
      <c r="B264" s="9"/>
      <c r="C264" s="3"/>
      <c r="D264" s="3"/>
      <c r="E264" s="3"/>
      <c r="F264" s="3"/>
      <c r="G264" s="3"/>
      <c r="H264" s="3"/>
      <c r="I264" s="2"/>
      <c r="J264" s="3"/>
      <c r="K264" s="3"/>
      <c r="L264" s="3"/>
      <c r="M264" s="3"/>
      <c r="N264" s="3"/>
      <c r="O264" s="3"/>
      <c r="P264" s="3"/>
      <c r="Q264" s="2"/>
      <c r="R264" s="2"/>
      <c r="S264" s="2"/>
      <c r="T264" s="2"/>
      <c r="U264" s="2"/>
      <c r="V264" s="2"/>
      <c r="W264" s="2"/>
      <c r="X264" s="2"/>
      <c r="Y264" s="2"/>
    </row>
    <row r="265" spans="1:25" x14ac:dyDescent="0.25">
      <c r="A265" s="2"/>
      <c r="B265" s="9"/>
      <c r="C265" s="3"/>
      <c r="D265" s="3"/>
      <c r="E265" s="3"/>
      <c r="F265" s="3"/>
      <c r="G265" s="3"/>
      <c r="H265" s="3"/>
      <c r="I265" s="2"/>
      <c r="J265" s="3"/>
      <c r="K265" s="3"/>
      <c r="L265" s="3"/>
      <c r="M265" s="3"/>
      <c r="N265" s="3"/>
      <c r="O265" s="3"/>
      <c r="P265" s="3"/>
      <c r="Q265" s="2"/>
      <c r="R265" s="2"/>
      <c r="S265" s="2"/>
      <c r="T265" s="2"/>
      <c r="U265" s="2"/>
      <c r="V265" s="2"/>
      <c r="W265" s="2"/>
      <c r="X265" s="2"/>
      <c r="Y265" s="2"/>
    </row>
    <row r="266" spans="1:25" x14ac:dyDescent="0.25">
      <c r="A266" s="2"/>
      <c r="B266" s="9"/>
      <c r="C266" s="3"/>
      <c r="D266" s="3"/>
      <c r="E266" s="3"/>
      <c r="F266" s="3"/>
      <c r="G266" s="3"/>
      <c r="H266" s="3"/>
      <c r="I266" s="2"/>
      <c r="J266" s="3"/>
      <c r="K266" s="3"/>
      <c r="L266" s="3"/>
      <c r="M266" s="3"/>
      <c r="N266" s="3"/>
      <c r="O266" s="3"/>
      <c r="P266" s="3"/>
      <c r="Q266" s="2"/>
      <c r="R266" s="2"/>
      <c r="S266" s="2"/>
      <c r="T266" s="2"/>
      <c r="U266" s="2"/>
      <c r="V266" s="2"/>
      <c r="W266" s="2"/>
      <c r="X266" s="2"/>
      <c r="Y266" s="2"/>
    </row>
    <row r="267" spans="1:25" x14ac:dyDescent="0.25">
      <c r="A267" s="2"/>
      <c r="B267" s="9"/>
      <c r="C267" s="3"/>
      <c r="D267" s="3"/>
      <c r="E267" s="3"/>
      <c r="F267" s="3"/>
      <c r="G267" s="3"/>
      <c r="H267" s="3"/>
      <c r="I267" s="2"/>
      <c r="J267" s="3"/>
      <c r="K267" s="3"/>
      <c r="L267" s="3"/>
      <c r="M267" s="3"/>
      <c r="N267" s="3"/>
      <c r="O267" s="3"/>
      <c r="P267" s="3"/>
      <c r="Q267" s="2"/>
      <c r="R267" s="2"/>
      <c r="S267" s="2"/>
      <c r="T267" s="2"/>
      <c r="U267" s="2"/>
      <c r="V267" s="2"/>
      <c r="W267" s="2"/>
      <c r="X267" s="2"/>
      <c r="Y267" s="2"/>
    </row>
    <row r="268" spans="1:25" x14ac:dyDescent="0.25">
      <c r="A268" s="2"/>
      <c r="B268" s="9"/>
      <c r="C268" s="3"/>
      <c r="D268" s="3"/>
      <c r="E268" s="3"/>
      <c r="F268" s="3"/>
      <c r="G268" s="3"/>
      <c r="H268" s="3"/>
      <c r="I268" s="2"/>
      <c r="J268" s="3"/>
      <c r="K268" s="3"/>
      <c r="L268" s="3"/>
      <c r="M268" s="3"/>
      <c r="N268" s="3"/>
      <c r="O268" s="3"/>
      <c r="P268" s="3"/>
      <c r="Q268" s="2"/>
      <c r="R268" s="2"/>
      <c r="S268" s="2"/>
      <c r="T268" s="2"/>
      <c r="U268" s="2"/>
      <c r="V268" s="2"/>
      <c r="W268" s="2"/>
      <c r="X268" s="2"/>
      <c r="Y268" s="2"/>
    </row>
    <row r="269" spans="1:25" x14ac:dyDescent="0.25">
      <c r="A269" s="2"/>
      <c r="B269" s="9"/>
      <c r="C269" s="3"/>
      <c r="D269" s="3"/>
      <c r="E269" s="3"/>
      <c r="F269" s="3"/>
      <c r="G269" s="3"/>
      <c r="H269" s="3"/>
      <c r="I269" s="2"/>
      <c r="J269" s="3"/>
      <c r="K269" s="3"/>
      <c r="L269" s="3"/>
      <c r="M269" s="3"/>
      <c r="N269" s="3"/>
      <c r="O269" s="3"/>
      <c r="P269" s="3"/>
      <c r="Q269" s="2"/>
      <c r="R269" s="2"/>
      <c r="S269" s="2"/>
      <c r="T269" s="2"/>
      <c r="U269" s="2"/>
      <c r="V269" s="2"/>
      <c r="W269" s="2"/>
      <c r="X269" s="2"/>
      <c r="Y269" s="2"/>
    </row>
    <row r="270" spans="1:25" x14ac:dyDescent="0.25">
      <c r="A270" s="2"/>
      <c r="B270" s="9"/>
      <c r="C270" s="3"/>
      <c r="D270" s="3"/>
      <c r="E270" s="3"/>
      <c r="F270" s="3"/>
      <c r="G270" s="3"/>
      <c r="H270" s="3"/>
      <c r="I270" s="2"/>
      <c r="J270" s="3"/>
      <c r="K270" s="3"/>
      <c r="L270" s="3"/>
      <c r="M270" s="3"/>
      <c r="N270" s="3"/>
      <c r="O270" s="3"/>
      <c r="P270" s="3"/>
      <c r="Q270" s="2"/>
      <c r="R270" s="2"/>
      <c r="S270" s="2"/>
      <c r="T270" s="2"/>
      <c r="U270" s="2"/>
      <c r="V270" s="2"/>
      <c r="W270" s="2"/>
      <c r="X270" s="2"/>
      <c r="Y270" s="2"/>
    </row>
    <row r="271" spans="1:25" x14ac:dyDescent="0.25">
      <c r="A271" s="2"/>
      <c r="B271" s="9"/>
      <c r="C271" s="3"/>
      <c r="D271" s="3"/>
      <c r="E271" s="3"/>
      <c r="F271" s="3"/>
      <c r="G271" s="3"/>
      <c r="H271" s="3"/>
      <c r="I271" s="2"/>
      <c r="J271" s="3"/>
      <c r="K271" s="3"/>
      <c r="L271" s="3"/>
      <c r="M271" s="3"/>
      <c r="N271" s="3"/>
      <c r="O271" s="3"/>
      <c r="P271" s="3"/>
      <c r="Q271" s="2"/>
      <c r="R271" s="2"/>
      <c r="S271" s="2"/>
      <c r="T271" s="2"/>
      <c r="U271" s="2"/>
      <c r="V271" s="2"/>
      <c r="W271" s="2"/>
      <c r="X271" s="2"/>
      <c r="Y271" s="2"/>
    </row>
    <row r="272" spans="1:25" x14ac:dyDescent="0.25">
      <c r="A272" s="2"/>
      <c r="B272" s="9"/>
      <c r="C272" s="3"/>
      <c r="D272" s="3"/>
      <c r="E272" s="3"/>
      <c r="F272" s="3"/>
      <c r="G272" s="3"/>
      <c r="H272" s="3"/>
      <c r="I272" s="2"/>
      <c r="J272" s="3"/>
      <c r="K272" s="3"/>
      <c r="L272" s="3"/>
      <c r="M272" s="3"/>
      <c r="N272" s="3"/>
      <c r="O272" s="3"/>
      <c r="P272" s="3"/>
      <c r="Q272" s="2"/>
      <c r="R272" s="2"/>
      <c r="S272" s="2"/>
      <c r="T272" s="2"/>
      <c r="U272" s="2"/>
      <c r="V272" s="2"/>
      <c r="W272" s="2"/>
      <c r="X272" s="2"/>
      <c r="Y272" s="2"/>
    </row>
    <row r="273" spans="1:25" x14ac:dyDescent="0.25">
      <c r="A273" s="2"/>
      <c r="B273" s="9"/>
      <c r="C273" s="3"/>
      <c r="D273" s="3"/>
      <c r="E273" s="3"/>
      <c r="F273" s="3"/>
      <c r="G273" s="3"/>
      <c r="H273" s="3"/>
      <c r="I273" s="2"/>
      <c r="J273" s="3"/>
      <c r="K273" s="3"/>
      <c r="L273" s="3"/>
      <c r="M273" s="3"/>
      <c r="N273" s="3"/>
      <c r="O273" s="3"/>
      <c r="P273" s="3"/>
      <c r="Q273" s="2"/>
      <c r="R273" s="2"/>
      <c r="S273" s="2"/>
      <c r="T273" s="2"/>
      <c r="U273" s="2"/>
      <c r="V273" s="2"/>
      <c r="W273" s="2"/>
      <c r="X273" s="2"/>
      <c r="Y273" s="2"/>
    </row>
    <row r="274" spans="1:25" x14ac:dyDescent="0.25">
      <c r="A274" s="2"/>
      <c r="B274" s="9"/>
      <c r="C274" s="3"/>
      <c r="D274" s="3"/>
      <c r="E274" s="3"/>
      <c r="F274" s="3"/>
      <c r="G274" s="3"/>
      <c r="H274" s="3"/>
      <c r="I274" s="2"/>
      <c r="J274" s="3"/>
      <c r="K274" s="3"/>
      <c r="L274" s="3"/>
      <c r="M274" s="3"/>
      <c r="N274" s="3"/>
      <c r="O274" s="3"/>
      <c r="P274" s="3"/>
      <c r="Q274" s="2"/>
      <c r="R274" s="2"/>
      <c r="S274" s="2"/>
      <c r="T274" s="2"/>
      <c r="U274" s="2"/>
      <c r="V274" s="2"/>
      <c r="W274" s="2"/>
      <c r="X274" s="2"/>
      <c r="Y274" s="2"/>
    </row>
    <row r="275" spans="1:25" x14ac:dyDescent="0.25">
      <c r="A275" s="2"/>
      <c r="B275" s="9"/>
      <c r="C275" s="3"/>
      <c r="D275" s="3"/>
      <c r="E275" s="3"/>
      <c r="F275" s="3"/>
      <c r="G275" s="3"/>
      <c r="H275" s="3"/>
      <c r="I275" s="2"/>
      <c r="J275" s="3"/>
      <c r="K275" s="3"/>
      <c r="L275" s="3"/>
      <c r="M275" s="3"/>
      <c r="N275" s="3"/>
      <c r="O275" s="3"/>
      <c r="P275" s="3"/>
      <c r="Q275" s="2"/>
      <c r="R275" s="2"/>
      <c r="S275" s="2"/>
      <c r="T275" s="2"/>
      <c r="U275" s="2"/>
      <c r="V275" s="2"/>
      <c r="W275" s="2"/>
      <c r="X275" s="2"/>
      <c r="Y275" s="2"/>
    </row>
    <row r="276" spans="1:25" x14ac:dyDescent="0.25">
      <c r="A276" s="2"/>
      <c r="B276" s="9"/>
      <c r="C276" s="3"/>
      <c r="D276" s="3"/>
      <c r="E276" s="3"/>
      <c r="F276" s="3"/>
      <c r="G276" s="3"/>
      <c r="H276" s="3"/>
      <c r="I276" s="2"/>
      <c r="J276" s="3"/>
      <c r="K276" s="3"/>
      <c r="L276" s="3"/>
      <c r="M276" s="3"/>
      <c r="N276" s="3"/>
      <c r="O276" s="3"/>
      <c r="P276" s="3"/>
      <c r="Q276" s="2"/>
      <c r="R276" s="2"/>
      <c r="S276" s="2"/>
      <c r="T276" s="2"/>
      <c r="U276" s="2"/>
      <c r="V276" s="2"/>
      <c r="W276" s="2"/>
      <c r="X276" s="2"/>
      <c r="Y276" s="2"/>
    </row>
    <row r="277" spans="1:25" x14ac:dyDescent="0.25">
      <c r="A277" s="2"/>
      <c r="B277" s="9"/>
      <c r="C277" s="3"/>
      <c r="D277" s="3"/>
      <c r="E277" s="3"/>
      <c r="F277" s="3"/>
      <c r="G277" s="3"/>
      <c r="H277" s="3"/>
      <c r="I277" s="2"/>
      <c r="J277" s="3"/>
      <c r="K277" s="3"/>
      <c r="L277" s="3"/>
      <c r="M277" s="3"/>
      <c r="N277" s="3"/>
      <c r="O277" s="3"/>
      <c r="P277" s="3"/>
      <c r="Q277" s="2"/>
      <c r="R277" s="2"/>
      <c r="S277" s="2"/>
      <c r="T277" s="2"/>
      <c r="U277" s="2"/>
      <c r="V277" s="2"/>
      <c r="W277" s="2"/>
      <c r="X277" s="2"/>
      <c r="Y277" s="2"/>
    </row>
    <row r="278" spans="1:25" x14ac:dyDescent="0.25">
      <c r="A278" s="2"/>
      <c r="B278" s="9"/>
      <c r="C278" s="3"/>
      <c r="D278" s="3"/>
      <c r="E278" s="3"/>
      <c r="F278" s="3"/>
      <c r="G278" s="3"/>
      <c r="H278" s="3"/>
      <c r="I278" s="2"/>
      <c r="J278" s="3"/>
      <c r="K278" s="3"/>
      <c r="L278" s="3"/>
      <c r="M278" s="3"/>
      <c r="N278" s="3"/>
      <c r="O278" s="3"/>
      <c r="P278" s="3"/>
      <c r="Q278" s="2"/>
      <c r="R278" s="2"/>
      <c r="S278" s="2"/>
      <c r="T278" s="2"/>
      <c r="U278" s="2"/>
      <c r="V278" s="2"/>
      <c r="W278" s="2"/>
      <c r="X278" s="2"/>
      <c r="Y278" s="2"/>
    </row>
    <row r="279" spans="1:25" x14ac:dyDescent="0.25">
      <c r="A279" s="2"/>
      <c r="B279" s="9"/>
      <c r="C279" s="3"/>
      <c r="D279" s="3"/>
      <c r="E279" s="3"/>
      <c r="F279" s="3"/>
      <c r="G279" s="3"/>
      <c r="H279" s="3"/>
      <c r="I279" s="2"/>
      <c r="J279" s="3"/>
      <c r="K279" s="3"/>
      <c r="L279" s="3"/>
      <c r="M279" s="3"/>
      <c r="N279" s="3"/>
      <c r="O279" s="3"/>
      <c r="P279" s="3"/>
      <c r="Q279" s="2"/>
      <c r="R279" s="2"/>
      <c r="S279" s="2"/>
      <c r="T279" s="2"/>
      <c r="U279" s="2"/>
      <c r="V279" s="2"/>
      <c r="W279" s="2"/>
      <c r="X279" s="2"/>
      <c r="Y279" s="2"/>
    </row>
    <row r="280" spans="1:25" x14ac:dyDescent="0.25">
      <c r="A280" s="2"/>
      <c r="B280" s="9"/>
      <c r="C280" s="3"/>
      <c r="D280" s="3"/>
      <c r="E280" s="3"/>
      <c r="F280" s="3"/>
      <c r="G280" s="3"/>
      <c r="H280" s="3"/>
      <c r="I280" s="2"/>
      <c r="J280" s="3"/>
      <c r="K280" s="3"/>
      <c r="L280" s="3"/>
      <c r="M280" s="3"/>
      <c r="N280" s="3"/>
      <c r="O280" s="3"/>
      <c r="P280" s="3"/>
      <c r="Q280" s="2"/>
      <c r="R280" s="2"/>
      <c r="S280" s="2"/>
      <c r="T280" s="2"/>
      <c r="U280" s="2"/>
      <c r="V280" s="2"/>
      <c r="W280" s="2"/>
      <c r="X280" s="2"/>
      <c r="Y280" s="2"/>
    </row>
    <row r="281" spans="1:25" x14ac:dyDescent="0.25">
      <c r="A281" s="2"/>
      <c r="B281" s="9"/>
      <c r="C281" s="3"/>
      <c r="D281" s="3"/>
      <c r="E281" s="3"/>
      <c r="F281" s="3"/>
      <c r="G281" s="3"/>
      <c r="H281" s="3"/>
      <c r="I281" s="2"/>
      <c r="J281" s="3"/>
      <c r="K281" s="3"/>
      <c r="L281" s="3"/>
      <c r="M281" s="3"/>
      <c r="N281" s="3"/>
      <c r="O281" s="3"/>
      <c r="P281" s="3"/>
      <c r="Q281" s="2"/>
      <c r="R281" s="2"/>
      <c r="S281" s="2"/>
      <c r="T281" s="2"/>
      <c r="U281" s="2"/>
      <c r="V281" s="2"/>
      <c r="W281" s="2"/>
      <c r="X281" s="2"/>
      <c r="Y281" s="2"/>
    </row>
    <row r="282" spans="1:25" x14ac:dyDescent="0.25">
      <c r="A282" s="2"/>
      <c r="B282" s="9"/>
      <c r="C282" s="3"/>
      <c r="D282" s="3"/>
      <c r="E282" s="3"/>
      <c r="F282" s="3"/>
      <c r="G282" s="3"/>
      <c r="H282" s="3"/>
      <c r="I282" s="2"/>
      <c r="J282" s="3"/>
      <c r="K282" s="3"/>
      <c r="L282" s="3"/>
      <c r="M282" s="3"/>
      <c r="N282" s="3"/>
      <c r="O282" s="3"/>
      <c r="P282" s="3"/>
      <c r="Q282" s="2"/>
      <c r="R282" s="2"/>
      <c r="S282" s="2"/>
      <c r="T282" s="2"/>
      <c r="U282" s="2"/>
      <c r="V282" s="2"/>
      <c r="W282" s="2"/>
      <c r="X282" s="2"/>
      <c r="Y282" s="2"/>
    </row>
    <row r="283" spans="1:25" x14ac:dyDescent="0.25">
      <c r="A283" s="2"/>
      <c r="B283" s="9"/>
      <c r="C283" s="3"/>
      <c r="D283" s="3"/>
      <c r="E283" s="3"/>
      <c r="F283" s="3"/>
      <c r="G283" s="3"/>
      <c r="H283" s="3"/>
      <c r="I283" s="2"/>
      <c r="J283" s="3"/>
      <c r="K283" s="3"/>
      <c r="L283" s="3"/>
      <c r="M283" s="3"/>
      <c r="N283" s="3"/>
      <c r="O283" s="3"/>
      <c r="P283" s="3"/>
      <c r="Q283" s="2"/>
      <c r="R283" s="2"/>
      <c r="S283" s="2"/>
      <c r="T283" s="2"/>
      <c r="U283" s="2"/>
      <c r="V283" s="2"/>
      <c r="W283" s="2"/>
      <c r="X283" s="2"/>
      <c r="Y283" s="2"/>
    </row>
    <row r="284" spans="1:25" x14ac:dyDescent="0.25">
      <c r="A284" s="2"/>
      <c r="B284" s="9"/>
      <c r="C284" s="3"/>
      <c r="D284" s="3"/>
      <c r="E284" s="3"/>
      <c r="F284" s="3"/>
      <c r="G284" s="3"/>
      <c r="H284" s="3"/>
      <c r="I284" s="2"/>
      <c r="J284" s="3"/>
      <c r="K284" s="3"/>
      <c r="L284" s="3"/>
      <c r="M284" s="3"/>
      <c r="N284" s="3"/>
      <c r="O284" s="3"/>
      <c r="P284" s="3"/>
      <c r="Q284" s="2"/>
      <c r="R284" s="2"/>
      <c r="S284" s="2"/>
      <c r="T284" s="2"/>
      <c r="U284" s="2"/>
      <c r="V284" s="2"/>
      <c r="W284" s="2"/>
      <c r="X284" s="2"/>
      <c r="Y284" s="2"/>
    </row>
    <row r="285" spans="1:25" x14ac:dyDescent="0.25">
      <c r="A285" s="2"/>
      <c r="B285" s="9"/>
      <c r="C285" s="3"/>
      <c r="D285" s="3"/>
      <c r="E285" s="3"/>
      <c r="F285" s="3"/>
      <c r="G285" s="3"/>
      <c r="H285" s="3"/>
      <c r="I285" s="2"/>
      <c r="J285" s="3"/>
      <c r="K285" s="3"/>
      <c r="L285" s="3"/>
      <c r="M285" s="3"/>
      <c r="N285" s="3"/>
      <c r="O285" s="3"/>
      <c r="P285" s="3"/>
      <c r="Q285" s="2"/>
      <c r="R285" s="2"/>
      <c r="S285" s="2"/>
      <c r="T285" s="2"/>
      <c r="U285" s="2"/>
      <c r="V285" s="2"/>
      <c r="W285" s="2"/>
      <c r="X285" s="2"/>
      <c r="Y285" s="2"/>
    </row>
    <row r="286" spans="1:25" x14ac:dyDescent="0.25">
      <c r="A286" s="2"/>
      <c r="B286" s="9"/>
      <c r="C286" s="3"/>
      <c r="D286" s="3"/>
      <c r="E286" s="3"/>
      <c r="F286" s="3"/>
      <c r="G286" s="3"/>
      <c r="H286" s="3"/>
      <c r="I286" s="2"/>
      <c r="J286" s="3"/>
      <c r="K286" s="3"/>
      <c r="L286" s="3"/>
      <c r="M286" s="3"/>
      <c r="N286" s="3"/>
      <c r="O286" s="3"/>
      <c r="P286" s="3"/>
      <c r="Q286" s="2"/>
      <c r="R286" s="2"/>
      <c r="S286" s="2"/>
      <c r="T286" s="2"/>
      <c r="U286" s="2"/>
      <c r="V286" s="2"/>
      <c r="W286" s="2"/>
      <c r="X286" s="2"/>
      <c r="Y286" s="2"/>
    </row>
    <row r="287" spans="1:25" x14ac:dyDescent="0.25">
      <c r="A287" s="2"/>
      <c r="B287" s="9"/>
      <c r="C287" s="3"/>
      <c r="D287" s="3"/>
      <c r="E287" s="3"/>
      <c r="F287" s="3"/>
      <c r="G287" s="3"/>
      <c r="H287" s="3"/>
      <c r="I287" s="2"/>
      <c r="J287" s="3"/>
      <c r="K287" s="3"/>
      <c r="L287" s="3"/>
      <c r="M287" s="3"/>
      <c r="N287" s="3"/>
      <c r="O287" s="3"/>
      <c r="P287" s="3"/>
      <c r="Q287" s="2"/>
      <c r="R287" s="2"/>
      <c r="S287" s="2"/>
      <c r="T287" s="2"/>
      <c r="U287" s="2"/>
      <c r="V287" s="2"/>
      <c r="W287" s="2"/>
      <c r="X287" s="2"/>
      <c r="Y287" s="2"/>
    </row>
    <row r="288" spans="1:25" x14ac:dyDescent="0.25">
      <c r="A288" s="2"/>
      <c r="B288" s="9"/>
      <c r="C288" s="3"/>
      <c r="D288" s="3"/>
      <c r="E288" s="3"/>
      <c r="F288" s="3"/>
      <c r="G288" s="3"/>
      <c r="H288" s="3"/>
      <c r="I288" s="2"/>
      <c r="J288" s="3"/>
      <c r="K288" s="3"/>
      <c r="L288" s="3"/>
      <c r="M288" s="3"/>
      <c r="N288" s="3"/>
      <c r="O288" s="3"/>
      <c r="P288" s="3"/>
      <c r="Q288" s="2"/>
      <c r="R288" s="2"/>
      <c r="S288" s="2"/>
      <c r="T288" s="2"/>
      <c r="U288" s="2"/>
      <c r="V288" s="2"/>
      <c r="W288" s="2"/>
      <c r="X288" s="2"/>
      <c r="Y288" s="2"/>
    </row>
    <row r="289" spans="1:25" x14ac:dyDescent="0.25">
      <c r="A289" s="2"/>
      <c r="B289" s="9"/>
      <c r="C289" s="3"/>
      <c r="D289" s="3"/>
      <c r="E289" s="3"/>
      <c r="F289" s="3"/>
      <c r="G289" s="3"/>
      <c r="H289" s="3"/>
      <c r="I289" s="2"/>
      <c r="J289" s="3"/>
      <c r="K289" s="3"/>
      <c r="L289" s="3"/>
      <c r="M289" s="3"/>
      <c r="N289" s="3"/>
      <c r="O289" s="3"/>
      <c r="P289" s="3"/>
      <c r="Q289" s="2"/>
      <c r="R289" s="2"/>
      <c r="S289" s="2"/>
      <c r="T289" s="2"/>
      <c r="U289" s="2"/>
      <c r="V289" s="2"/>
      <c r="W289" s="2"/>
      <c r="X289" s="2"/>
      <c r="Y289" s="2"/>
    </row>
    <row r="290" spans="1:25" x14ac:dyDescent="0.25">
      <c r="A290" s="2"/>
      <c r="B290" s="9"/>
      <c r="C290" s="3"/>
      <c r="D290" s="3"/>
      <c r="E290" s="3"/>
      <c r="F290" s="3"/>
      <c r="G290" s="3"/>
      <c r="H290" s="3"/>
      <c r="I290" s="2"/>
      <c r="J290" s="3"/>
      <c r="K290" s="3"/>
      <c r="L290" s="3"/>
      <c r="M290" s="3"/>
      <c r="N290" s="3"/>
      <c r="O290" s="3"/>
      <c r="P290" s="3"/>
      <c r="Q290" s="2"/>
      <c r="R290" s="2"/>
      <c r="S290" s="2"/>
      <c r="T290" s="2"/>
      <c r="U290" s="2"/>
      <c r="V290" s="2"/>
      <c r="W290" s="2"/>
      <c r="X290" s="2"/>
      <c r="Y290" s="2"/>
    </row>
    <row r="291" spans="1:25" x14ac:dyDescent="0.25">
      <c r="A291" s="2"/>
      <c r="B291" s="9"/>
      <c r="C291" s="3"/>
      <c r="D291" s="3"/>
      <c r="E291" s="3"/>
      <c r="F291" s="3"/>
      <c r="G291" s="3"/>
      <c r="H291" s="3"/>
      <c r="I291" s="2"/>
      <c r="J291" s="3"/>
      <c r="K291" s="3"/>
      <c r="L291" s="3"/>
      <c r="M291" s="3"/>
      <c r="N291" s="3"/>
      <c r="O291" s="3"/>
      <c r="P291" s="3"/>
      <c r="Q291" s="2"/>
      <c r="R291" s="2"/>
      <c r="S291" s="2"/>
      <c r="T291" s="2"/>
      <c r="U291" s="2"/>
      <c r="V291" s="2"/>
      <c r="W291" s="2"/>
      <c r="X291" s="2"/>
      <c r="Y291" s="2"/>
    </row>
    <row r="292" spans="1:25" x14ac:dyDescent="0.25">
      <c r="A292" s="2"/>
      <c r="B292" s="9"/>
      <c r="C292" s="3"/>
      <c r="D292" s="3"/>
      <c r="E292" s="3"/>
      <c r="F292" s="3"/>
      <c r="G292" s="3"/>
      <c r="H292" s="3"/>
      <c r="I292" s="2"/>
      <c r="J292" s="3"/>
      <c r="K292" s="3"/>
      <c r="L292" s="3"/>
      <c r="M292" s="3"/>
      <c r="N292" s="3"/>
      <c r="O292" s="3"/>
      <c r="P292" s="3"/>
      <c r="Q292" s="2"/>
      <c r="R292" s="2"/>
      <c r="S292" s="2"/>
      <c r="T292" s="2"/>
      <c r="U292" s="2"/>
      <c r="V292" s="2"/>
      <c r="W292" s="2"/>
      <c r="X292" s="2"/>
      <c r="Y292" s="2"/>
    </row>
    <row r="293" spans="1:25" x14ac:dyDescent="0.25">
      <c r="A293" s="2"/>
      <c r="B293" s="9"/>
      <c r="C293" s="3"/>
      <c r="D293" s="3"/>
      <c r="E293" s="3"/>
      <c r="F293" s="3"/>
      <c r="G293" s="3"/>
      <c r="H293" s="3"/>
      <c r="I293" s="2"/>
      <c r="J293" s="3"/>
      <c r="K293" s="3"/>
      <c r="L293" s="3"/>
      <c r="M293" s="3"/>
      <c r="N293" s="3"/>
      <c r="O293" s="3"/>
      <c r="P293" s="3"/>
      <c r="Q293" s="2"/>
      <c r="R293" s="2"/>
      <c r="S293" s="2"/>
      <c r="T293" s="2"/>
      <c r="U293" s="2"/>
      <c r="V293" s="2"/>
      <c r="W293" s="2"/>
      <c r="X293" s="2"/>
      <c r="Y293" s="2"/>
    </row>
    <row r="294" spans="1:25" x14ac:dyDescent="0.25">
      <c r="A294" s="2"/>
      <c r="B294" s="9"/>
      <c r="C294" s="3"/>
      <c r="D294" s="3"/>
      <c r="E294" s="3"/>
      <c r="F294" s="3"/>
      <c r="G294" s="3"/>
      <c r="H294" s="3"/>
      <c r="I294" s="2"/>
      <c r="J294" s="3"/>
      <c r="K294" s="3"/>
      <c r="L294" s="3"/>
      <c r="M294" s="3"/>
      <c r="N294" s="3"/>
      <c r="O294" s="3"/>
      <c r="P294" s="3"/>
      <c r="Q294" s="2"/>
      <c r="R294" s="2"/>
      <c r="S294" s="2"/>
      <c r="T294" s="2"/>
      <c r="U294" s="2"/>
      <c r="V294" s="2"/>
      <c r="W294" s="2"/>
      <c r="X294" s="2"/>
      <c r="Y294" s="2"/>
    </row>
    <row r="295" spans="1:25" x14ac:dyDescent="0.25">
      <c r="A295" s="2"/>
      <c r="B295" s="9"/>
      <c r="C295" s="3"/>
      <c r="D295" s="3"/>
      <c r="E295" s="3"/>
      <c r="F295" s="3"/>
      <c r="G295" s="3"/>
      <c r="H295" s="3"/>
      <c r="I295" s="2"/>
      <c r="J295" s="3"/>
      <c r="K295" s="3"/>
      <c r="L295" s="3"/>
      <c r="M295" s="3"/>
      <c r="N295" s="3"/>
      <c r="O295" s="3"/>
      <c r="P295" s="3"/>
      <c r="Q295" s="2"/>
      <c r="R295" s="2"/>
      <c r="S295" s="2"/>
      <c r="T295" s="2"/>
      <c r="U295" s="2"/>
      <c r="V295" s="2"/>
      <c r="W295" s="2"/>
      <c r="X295" s="2"/>
      <c r="Y295" s="2"/>
    </row>
    <row r="296" spans="1:25" x14ac:dyDescent="0.25">
      <c r="A296" s="2"/>
      <c r="B296" s="9"/>
      <c r="C296" s="3"/>
      <c r="D296" s="3"/>
      <c r="E296" s="3"/>
      <c r="F296" s="3"/>
      <c r="G296" s="3"/>
      <c r="H296" s="3"/>
      <c r="I296" s="2"/>
      <c r="J296" s="3"/>
      <c r="K296" s="3"/>
      <c r="L296" s="3"/>
      <c r="M296" s="3"/>
      <c r="N296" s="3"/>
      <c r="O296" s="3"/>
      <c r="P296" s="3"/>
      <c r="Q296" s="2"/>
      <c r="R296" s="2"/>
      <c r="S296" s="2"/>
      <c r="T296" s="2"/>
      <c r="U296" s="2"/>
      <c r="V296" s="2"/>
      <c r="W296" s="2"/>
      <c r="X296" s="2"/>
      <c r="Y296" s="2"/>
    </row>
    <row r="297" spans="1:25" x14ac:dyDescent="0.25">
      <c r="A297" s="2"/>
      <c r="B297" s="9"/>
      <c r="C297" s="3"/>
      <c r="D297" s="3"/>
      <c r="E297" s="3"/>
      <c r="F297" s="3"/>
      <c r="G297" s="3"/>
      <c r="H297" s="3"/>
      <c r="I297" s="2"/>
      <c r="J297" s="3"/>
      <c r="K297" s="3"/>
      <c r="L297" s="3"/>
      <c r="M297" s="3"/>
      <c r="N297" s="3"/>
      <c r="O297" s="3"/>
      <c r="P297" s="3"/>
      <c r="Q297" s="2"/>
      <c r="R297" s="2"/>
      <c r="S297" s="2"/>
      <c r="T297" s="2"/>
      <c r="U297" s="2"/>
      <c r="V297" s="2"/>
      <c r="W297" s="2"/>
      <c r="X297" s="2"/>
      <c r="Y297" s="2"/>
    </row>
    <row r="298" spans="1:25" x14ac:dyDescent="0.25">
      <c r="A298" s="2"/>
      <c r="B298" s="9"/>
      <c r="C298" s="3"/>
      <c r="D298" s="3"/>
      <c r="E298" s="3"/>
      <c r="F298" s="3"/>
      <c r="G298" s="3"/>
      <c r="H298" s="3"/>
      <c r="I298" s="2"/>
      <c r="J298" s="3"/>
      <c r="K298" s="3"/>
      <c r="L298" s="3"/>
      <c r="M298" s="3"/>
      <c r="N298" s="3"/>
      <c r="O298" s="3"/>
      <c r="P298" s="3"/>
      <c r="Q298" s="2"/>
      <c r="R298" s="2"/>
      <c r="S298" s="2"/>
      <c r="T298" s="2"/>
      <c r="U298" s="2"/>
      <c r="V298" s="2"/>
      <c r="W298" s="2"/>
      <c r="X298" s="2"/>
      <c r="Y298" s="2"/>
    </row>
    <row r="299" spans="1:25" x14ac:dyDescent="0.25">
      <c r="A299" s="2"/>
      <c r="B299" s="9"/>
      <c r="C299" s="3"/>
      <c r="D299" s="3"/>
      <c r="E299" s="3"/>
      <c r="F299" s="3"/>
      <c r="G299" s="3"/>
      <c r="H299" s="3"/>
      <c r="I299" s="2"/>
      <c r="J299" s="3"/>
      <c r="K299" s="3"/>
      <c r="L299" s="3"/>
      <c r="M299" s="3"/>
      <c r="N299" s="3"/>
      <c r="O299" s="3"/>
      <c r="P299" s="3"/>
      <c r="Q299" s="2"/>
      <c r="R299" s="2"/>
      <c r="S299" s="2"/>
      <c r="T299" s="2"/>
      <c r="U299" s="2"/>
      <c r="V299" s="2"/>
      <c r="W299" s="2"/>
      <c r="X299" s="2"/>
      <c r="Y299" s="2"/>
    </row>
    <row r="300" spans="1:25" x14ac:dyDescent="0.25">
      <c r="A300" s="2"/>
      <c r="B300" s="9"/>
      <c r="C300" s="3"/>
      <c r="D300" s="3"/>
      <c r="E300" s="3"/>
      <c r="F300" s="3"/>
      <c r="G300" s="3"/>
      <c r="H300" s="3"/>
      <c r="I300" s="2"/>
      <c r="J300" s="3"/>
      <c r="K300" s="3"/>
      <c r="L300" s="3"/>
      <c r="M300" s="3"/>
      <c r="N300" s="3"/>
      <c r="O300" s="3"/>
      <c r="P300" s="3"/>
      <c r="Q300" s="2"/>
      <c r="R300" s="2"/>
      <c r="S300" s="2"/>
      <c r="T300" s="2"/>
      <c r="U300" s="2"/>
      <c r="V300" s="2"/>
      <c r="W300" s="2"/>
      <c r="X300" s="2"/>
      <c r="Y300" s="2"/>
    </row>
    <row r="301" spans="1:25" x14ac:dyDescent="0.25">
      <c r="A301" s="2"/>
      <c r="B301" s="9"/>
      <c r="C301" s="3"/>
      <c r="D301" s="3"/>
      <c r="E301" s="3"/>
      <c r="F301" s="3"/>
      <c r="G301" s="3"/>
      <c r="H301" s="3"/>
      <c r="I301" s="2"/>
      <c r="J301" s="3"/>
      <c r="K301" s="3"/>
      <c r="L301" s="3"/>
      <c r="M301" s="3"/>
      <c r="N301" s="3"/>
      <c r="O301" s="3"/>
      <c r="P301" s="3"/>
      <c r="Q301" s="2"/>
      <c r="R301" s="2"/>
      <c r="S301" s="2"/>
      <c r="T301" s="2"/>
      <c r="U301" s="2"/>
      <c r="V301" s="2"/>
      <c r="W301" s="2"/>
      <c r="X301" s="2"/>
      <c r="Y301" s="2"/>
    </row>
    <row r="302" spans="1:25" x14ac:dyDescent="0.25">
      <c r="A302" s="2"/>
      <c r="B302" s="9"/>
      <c r="C302" s="3"/>
      <c r="D302" s="3"/>
      <c r="E302" s="3"/>
      <c r="F302" s="3"/>
      <c r="G302" s="3"/>
      <c r="H302" s="3"/>
      <c r="I302" s="2"/>
      <c r="J302" s="3"/>
      <c r="K302" s="3"/>
      <c r="L302" s="3"/>
      <c r="M302" s="3"/>
      <c r="N302" s="3"/>
      <c r="O302" s="3"/>
      <c r="P302" s="3"/>
      <c r="Q302" s="2"/>
      <c r="R302" s="2"/>
      <c r="S302" s="2"/>
      <c r="T302" s="2"/>
      <c r="U302" s="2"/>
      <c r="V302" s="2"/>
      <c r="W302" s="2"/>
      <c r="X302" s="2"/>
      <c r="Y302" s="2"/>
    </row>
    <row r="303" spans="1:25" x14ac:dyDescent="0.25">
      <c r="A303" s="2"/>
      <c r="B303" s="9"/>
      <c r="C303" s="3"/>
      <c r="D303" s="3"/>
      <c r="E303" s="3"/>
      <c r="F303" s="3"/>
      <c r="G303" s="3"/>
      <c r="H303" s="3"/>
      <c r="I303" s="2"/>
      <c r="J303" s="3"/>
      <c r="K303" s="3"/>
      <c r="L303" s="3"/>
      <c r="M303" s="3"/>
      <c r="N303" s="3"/>
      <c r="O303" s="3"/>
      <c r="P303" s="3"/>
      <c r="Q303" s="2"/>
      <c r="R303" s="2"/>
      <c r="S303" s="2"/>
      <c r="T303" s="2"/>
      <c r="U303" s="2"/>
      <c r="V303" s="2"/>
      <c r="W303" s="2"/>
      <c r="X303" s="2"/>
      <c r="Y303" s="2"/>
    </row>
    <row r="304" spans="1:25" x14ac:dyDescent="0.25">
      <c r="A304" s="2"/>
      <c r="B304" s="9"/>
      <c r="C304" s="3"/>
      <c r="D304" s="3"/>
      <c r="E304" s="3"/>
      <c r="F304" s="3"/>
      <c r="G304" s="3"/>
      <c r="H304" s="3"/>
      <c r="I304" s="2"/>
      <c r="J304" s="3"/>
      <c r="K304" s="3"/>
      <c r="L304" s="3"/>
      <c r="M304" s="3"/>
      <c r="N304" s="3"/>
      <c r="O304" s="3"/>
      <c r="P304" s="3"/>
      <c r="Q304" s="2"/>
      <c r="R304" s="2"/>
      <c r="S304" s="2"/>
      <c r="T304" s="2"/>
      <c r="U304" s="2"/>
      <c r="V304" s="2"/>
      <c r="W304" s="2"/>
      <c r="X304" s="2"/>
      <c r="Y304" s="2"/>
    </row>
    <row r="305" spans="1:25" x14ac:dyDescent="0.25">
      <c r="A305" s="2"/>
      <c r="B305" s="9"/>
      <c r="C305" s="3"/>
      <c r="D305" s="3"/>
      <c r="E305" s="3"/>
      <c r="F305" s="3"/>
      <c r="G305" s="3"/>
      <c r="H305" s="3"/>
      <c r="I305" s="2"/>
      <c r="J305" s="3"/>
      <c r="K305" s="3"/>
      <c r="L305" s="3"/>
      <c r="M305" s="3"/>
      <c r="N305" s="3"/>
      <c r="O305" s="3"/>
      <c r="P305" s="3"/>
      <c r="Q305" s="2"/>
      <c r="R305" s="2"/>
      <c r="S305" s="2"/>
      <c r="T305" s="2"/>
      <c r="U305" s="2"/>
      <c r="V305" s="2"/>
      <c r="W305" s="2"/>
      <c r="X305" s="2"/>
      <c r="Y305" s="2"/>
    </row>
    <row r="306" spans="1:25" x14ac:dyDescent="0.25">
      <c r="A306" s="2"/>
      <c r="B306" s="9"/>
      <c r="C306" s="3"/>
      <c r="D306" s="3"/>
      <c r="E306" s="3"/>
      <c r="F306" s="3"/>
      <c r="G306" s="3"/>
      <c r="H306" s="3"/>
      <c r="I306" s="2"/>
      <c r="J306" s="3"/>
      <c r="K306" s="3"/>
      <c r="L306" s="3"/>
      <c r="M306" s="3"/>
      <c r="N306" s="3"/>
      <c r="O306" s="3"/>
      <c r="P306" s="3"/>
      <c r="Q306" s="2"/>
      <c r="R306" s="2"/>
      <c r="S306" s="2"/>
      <c r="T306" s="2"/>
      <c r="U306" s="2"/>
      <c r="V306" s="2"/>
      <c r="W306" s="2"/>
      <c r="X306" s="2"/>
      <c r="Y306" s="2"/>
    </row>
    <row r="307" spans="1:25" x14ac:dyDescent="0.25">
      <c r="A307" s="2"/>
      <c r="B307" s="9"/>
      <c r="C307" s="3"/>
      <c r="D307" s="3"/>
      <c r="E307" s="3"/>
      <c r="F307" s="3"/>
      <c r="G307" s="3"/>
      <c r="H307" s="3"/>
      <c r="I307" s="2"/>
      <c r="J307" s="3"/>
      <c r="K307" s="3"/>
      <c r="L307" s="3"/>
      <c r="M307" s="3"/>
      <c r="N307" s="3"/>
      <c r="O307" s="3"/>
      <c r="P307" s="3"/>
      <c r="Q307" s="2"/>
      <c r="R307" s="2"/>
      <c r="S307" s="2"/>
      <c r="T307" s="2"/>
      <c r="U307" s="2"/>
      <c r="V307" s="2"/>
      <c r="W307" s="2"/>
      <c r="X307" s="2"/>
      <c r="Y307" s="2"/>
    </row>
    <row r="308" spans="1:25" x14ac:dyDescent="0.25">
      <c r="A308" s="2"/>
      <c r="B308" s="9"/>
      <c r="C308" s="3"/>
      <c r="D308" s="3"/>
      <c r="E308" s="3"/>
      <c r="F308" s="3"/>
      <c r="G308" s="3"/>
      <c r="H308" s="3"/>
      <c r="I308" s="2"/>
      <c r="J308" s="3"/>
      <c r="K308" s="3"/>
      <c r="L308" s="3"/>
      <c r="M308" s="3"/>
      <c r="N308" s="3"/>
      <c r="O308" s="3"/>
      <c r="P308" s="3"/>
      <c r="Q308" s="2"/>
      <c r="R308" s="2"/>
      <c r="S308" s="2"/>
      <c r="T308" s="2"/>
      <c r="U308" s="2"/>
      <c r="V308" s="2"/>
      <c r="W308" s="2"/>
      <c r="X308" s="2"/>
      <c r="Y308" s="2"/>
    </row>
    <row r="309" spans="1:25" x14ac:dyDescent="0.25">
      <c r="A309" s="2"/>
      <c r="B309" s="9"/>
      <c r="C309" s="3"/>
      <c r="D309" s="3"/>
      <c r="E309" s="3"/>
      <c r="F309" s="3"/>
      <c r="G309" s="3"/>
      <c r="H309" s="3"/>
      <c r="I309" s="2"/>
      <c r="J309" s="3"/>
      <c r="K309" s="3"/>
      <c r="L309" s="3"/>
      <c r="M309" s="3"/>
      <c r="N309" s="3"/>
      <c r="O309" s="3"/>
      <c r="P309" s="3"/>
      <c r="Q309" s="2"/>
      <c r="R309" s="2"/>
      <c r="S309" s="2"/>
      <c r="T309" s="2"/>
      <c r="U309" s="2"/>
      <c r="V309" s="2"/>
      <c r="W309" s="2"/>
      <c r="X309" s="2"/>
      <c r="Y309" s="2"/>
    </row>
    <row r="310" spans="1:25" x14ac:dyDescent="0.25">
      <c r="A310" s="2"/>
      <c r="B310" s="9"/>
      <c r="C310" s="3"/>
      <c r="D310" s="3"/>
      <c r="E310" s="3"/>
      <c r="F310" s="3"/>
      <c r="G310" s="3"/>
      <c r="H310" s="3"/>
      <c r="I310" s="2"/>
      <c r="J310" s="3"/>
      <c r="K310" s="3"/>
      <c r="L310" s="3"/>
      <c r="M310" s="3"/>
      <c r="N310" s="3"/>
      <c r="O310" s="3"/>
      <c r="P310" s="3"/>
      <c r="Q310" s="2"/>
      <c r="R310" s="2"/>
      <c r="S310" s="2"/>
      <c r="T310" s="2"/>
      <c r="U310" s="2"/>
      <c r="V310" s="2"/>
      <c r="W310" s="2"/>
      <c r="X310" s="2"/>
      <c r="Y310" s="2"/>
    </row>
    <row r="311" spans="1:25" x14ac:dyDescent="0.25">
      <c r="A311" s="2"/>
      <c r="B311" s="9"/>
      <c r="C311" s="3"/>
      <c r="D311" s="3"/>
      <c r="E311" s="3"/>
      <c r="F311" s="3"/>
      <c r="G311" s="3"/>
      <c r="H311" s="3"/>
      <c r="I311" s="2"/>
      <c r="J311" s="3"/>
      <c r="K311" s="3"/>
      <c r="L311" s="3"/>
      <c r="M311" s="3"/>
      <c r="N311" s="3"/>
      <c r="O311" s="3"/>
      <c r="P311" s="3"/>
      <c r="Q311" s="2"/>
      <c r="R311" s="2"/>
      <c r="S311" s="2"/>
      <c r="T311" s="2"/>
      <c r="U311" s="2"/>
      <c r="V311" s="2"/>
      <c r="W311" s="2"/>
      <c r="X311" s="2"/>
      <c r="Y311" s="2"/>
    </row>
    <row r="312" spans="1:25" x14ac:dyDescent="0.25">
      <c r="A312" s="2"/>
      <c r="B312" s="9"/>
      <c r="C312" s="3"/>
      <c r="D312" s="3"/>
      <c r="E312" s="3"/>
      <c r="F312" s="3"/>
      <c r="G312" s="3"/>
      <c r="H312" s="3"/>
      <c r="I312" s="2"/>
      <c r="J312" s="3"/>
      <c r="K312" s="3"/>
      <c r="L312" s="3"/>
      <c r="M312" s="3"/>
      <c r="N312" s="3"/>
      <c r="O312" s="3"/>
      <c r="P312" s="3"/>
      <c r="Q312" s="2"/>
      <c r="R312" s="2"/>
      <c r="S312" s="2"/>
      <c r="T312" s="2"/>
      <c r="U312" s="2"/>
      <c r="V312" s="2"/>
      <c r="W312" s="2"/>
      <c r="X312" s="2"/>
      <c r="Y312" s="2"/>
    </row>
    <row r="313" spans="1:25" x14ac:dyDescent="0.25">
      <c r="A313" s="2"/>
      <c r="B313" s="9"/>
      <c r="C313" s="3"/>
      <c r="D313" s="3"/>
      <c r="E313" s="3"/>
      <c r="F313" s="3"/>
      <c r="G313" s="3"/>
      <c r="H313" s="3"/>
      <c r="I313" s="2"/>
      <c r="J313" s="3"/>
      <c r="K313" s="3"/>
      <c r="L313" s="3"/>
      <c r="M313" s="3"/>
      <c r="N313" s="3"/>
      <c r="O313" s="3"/>
      <c r="P313" s="3"/>
      <c r="Q313" s="2"/>
      <c r="R313" s="2"/>
      <c r="S313" s="2"/>
      <c r="T313" s="2"/>
      <c r="U313" s="2"/>
      <c r="V313" s="2"/>
      <c r="W313" s="2"/>
      <c r="X313" s="2"/>
      <c r="Y313" s="2"/>
    </row>
    <row r="314" spans="1:25" x14ac:dyDescent="0.25">
      <c r="A314" s="2"/>
      <c r="B314" s="9"/>
      <c r="C314" s="3"/>
      <c r="D314" s="3"/>
      <c r="E314" s="3"/>
      <c r="F314" s="3"/>
      <c r="G314" s="3"/>
      <c r="H314" s="3"/>
      <c r="I314" s="2"/>
      <c r="J314" s="3"/>
      <c r="K314" s="3"/>
      <c r="L314" s="3"/>
      <c r="M314" s="3"/>
      <c r="N314" s="3"/>
      <c r="O314" s="3"/>
      <c r="P314" s="3"/>
      <c r="Q314" s="2"/>
      <c r="R314" s="2"/>
      <c r="S314" s="2"/>
      <c r="T314" s="2"/>
      <c r="U314" s="2"/>
      <c r="V314" s="2"/>
      <c r="W314" s="2"/>
      <c r="X314" s="2"/>
      <c r="Y314" s="2"/>
    </row>
    <row r="315" spans="1:25" x14ac:dyDescent="0.25">
      <c r="A315" s="2"/>
      <c r="B315" s="9"/>
      <c r="C315" s="3"/>
      <c r="D315" s="3"/>
      <c r="E315" s="3"/>
      <c r="F315" s="3"/>
      <c r="G315" s="3"/>
      <c r="H315" s="3"/>
      <c r="I315" s="2"/>
      <c r="J315" s="3"/>
      <c r="K315" s="3"/>
      <c r="L315" s="3"/>
      <c r="M315" s="3"/>
      <c r="N315" s="3"/>
      <c r="O315" s="3"/>
      <c r="P315" s="3"/>
      <c r="Q315" s="2"/>
      <c r="R315" s="2"/>
      <c r="S315" s="2"/>
      <c r="T315" s="2"/>
      <c r="U315" s="2"/>
      <c r="V315" s="2"/>
      <c r="W315" s="2"/>
      <c r="X315" s="2"/>
      <c r="Y315" s="2"/>
    </row>
    <row r="316" spans="1:25" x14ac:dyDescent="0.25">
      <c r="A316" s="2"/>
      <c r="B316" s="9"/>
      <c r="C316" s="3"/>
      <c r="D316" s="3"/>
      <c r="E316" s="3"/>
      <c r="F316" s="3"/>
      <c r="G316" s="3"/>
      <c r="H316" s="3"/>
      <c r="I316" s="2"/>
      <c r="J316" s="3"/>
      <c r="K316" s="3"/>
      <c r="L316" s="3"/>
      <c r="M316" s="3"/>
      <c r="N316" s="3"/>
      <c r="O316" s="3"/>
      <c r="P316" s="3"/>
      <c r="Q316" s="2"/>
      <c r="R316" s="2"/>
      <c r="S316" s="2"/>
      <c r="T316" s="2"/>
      <c r="U316" s="2"/>
      <c r="V316" s="2"/>
      <c r="W316" s="2"/>
      <c r="X316" s="2"/>
      <c r="Y316" s="2"/>
    </row>
    <row r="317" spans="1:25" x14ac:dyDescent="0.25">
      <c r="A317" s="2"/>
      <c r="B317" s="9"/>
      <c r="C317" s="3"/>
      <c r="D317" s="3"/>
      <c r="E317" s="3"/>
      <c r="F317" s="3"/>
      <c r="G317" s="3"/>
      <c r="H317" s="3"/>
      <c r="I317" s="2"/>
      <c r="J317" s="3"/>
      <c r="K317" s="3"/>
      <c r="L317" s="3"/>
      <c r="M317" s="3"/>
      <c r="N317" s="3"/>
      <c r="O317" s="3"/>
      <c r="P317" s="3"/>
      <c r="Q317" s="2"/>
      <c r="R317" s="2"/>
      <c r="S317" s="2"/>
      <c r="T317" s="2"/>
      <c r="U317" s="2"/>
      <c r="V317" s="2"/>
      <c r="W317" s="2"/>
      <c r="X317" s="2"/>
      <c r="Y317" s="2"/>
    </row>
    <row r="318" spans="1:25" x14ac:dyDescent="0.25">
      <c r="A318" s="2"/>
      <c r="B318" s="9"/>
      <c r="C318" s="3"/>
      <c r="D318" s="3"/>
      <c r="E318" s="3"/>
      <c r="F318" s="3"/>
      <c r="G318" s="3"/>
      <c r="H318" s="3"/>
      <c r="I318" s="2"/>
      <c r="J318" s="3"/>
      <c r="K318" s="3"/>
      <c r="L318" s="3"/>
      <c r="M318" s="3"/>
      <c r="N318" s="3"/>
      <c r="O318" s="3"/>
      <c r="P318" s="3"/>
      <c r="Q318" s="2"/>
      <c r="R318" s="2"/>
      <c r="S318" s="2"/>
      <c r="T318" s="2"/>
      <c r="U318" s="2"/>
      <c r="V318" s="2"/>
      <c r="W318" s="2"/>
      <c r="X318" s="2"/>
      <c r="Y318" s="2"/>
    </row>
    <row r="319" spans="1:25" x14ac:dyDescent="0.25">
      <c r="A319" s="2"/>
      <c r="B319" s="9"/>
      <c r="C319" s="3"/>
      <c r="D319" s="3"/>
      <c r="E319" s="3"/>
      <c r="F319" s="3"/>
      <c r="G319" s="3"/>
      <c r="H319" s="3"/>
      <c r="I319" s="2"/>
      <c r="J319" s="3"/>
      <c r="K319" s="3"/>
      <c r="L319" s="3"/>
      <c r="M319" s="3"/>
      <c r="N319" s="3"/>
      <c r="O319" s="3"/>
      <c r="P319" s="3"/>
      <c r="Q319" s="2"/>
      <c r="R319" s="2"/>
      <c r="S319" s="2"/>
      <c r="T319" s="2"/>
      <c r="U319" s="2"/>
      <c r="V319" s="2"/>
      <c r="W319" s="2"/>
      <c r="X319" s="2"/>
      <c r="Y319" s="2"/>
    </row>
    <row r="320" spans="1:25" x14ac:dyDescent="0.25">
      <c r="A320" s="2"/>
      <c r="B320" s="9"/>
      <c r="C320" s="3"/>
      <c r="D320" s="3"/>
      <c r="E320" s="3"/>
      <c r="F320" s="3"/>
      <c r="G320" s="3"/>
      <c r="H320" s="3"/>
      <c r="I320" s="2"/>
      <c r="J320" s="3"/>
      <c r="K320" s="3"/>
      <c r="L320" s="3"/>
      <c r="M320" s="3"/>
      <c r="N320" s="3"/>
      <c r="O320" s="3"/>
      <c r="P320" s="3"/>
      <c r="Q320" s="2"/>
      <c r="R320" s="2"/>
      <c r="S320" s="2"/>
      <c r="T320" s="2"/>
      <c r="U320" s="2"/>
      <c r="V320" s="2"/>
      <c r="W320" s="2"/>
      <c r="X320" s="2"/>
      <c r="Y320" s="2"/>
    </row>
    <row r="321" spans="1:25" x14ac:dyDescent="0.25">
      <c r="A321" s="2"/>
      <c r="B321" s="9"/>
      <c r="C321" s="3"/>
      <c r="D321" s="3"/>
      <c r="E321" s="3"/>
      <c r="F321" s="3"/>
      <c r="G321" s="3"/>
      <c r="H321" s="3"/>
      <c r="I321" s="2"/>
      <c r="J321" s="3"/>
      <c r="K321" s="3"/>
      <c r="L321" s="3"/>
      <c r="M321" s="3"/>
      <c r="N321" s="3"/>
      <c r="O321" s="3"/>
      <c r="P321" s="3"/>
      <c r="Q321" s="2"/>
      <c r="R321" s="2"/>
      <c r="S321" s="2"/>
      <c r="T321" s="2"/>
      <c r="U321" s="2"/>
      <c r="V321" s="2"/>
      <c r="W321" s="2"/>
      <c r="X321" s="2"/>
      <c r="Y321" s="2"/>
    </row>
    <row r="322" spans="1:25" x14ac:dyDescent="0.25">
      <c r="A322" s="2"/>
      <c r="B322" s="9"/>
      <c r="C322" s="3"/>
      <c r="D322" s="3"/>
      <c r="E322" s="3"/>
      <c r="F322" s="3"/>
      <c r="G322" s="3"/>
      <c r="H322" s="3"/>
      <c r="I322" s="2"/>
      <c r="J322" s="3"/>
      <c r="K322" s="3"/>
      <c r="L322" s="3"/>
      <c r="M322" s="3"/>
      <c r="N322" s="3"/>
      <c r="O322" s="3"/>
      <c r="P322" s="3"/>
      <c r="Q322" s="2"/>
      <c r="R322" s="2"/>
      <c r="S322" s="2"/>
      <c r="T322" s="2"/>
      <c r="U322" s="2"/>
      <c r="V322" s="2"/>
      <c r="W322" s="2"/>
      <c r="X322" s="2"/>
      <c r="Y322" s="2"/>
    </row>
    <row r="323" spans="1:25" x14ac:dyDescent="0.25">
      <c r="A323" s="2"/>
      <c r="B323" s="9"/>
      <c r="C323" s="3"/>
      <c r="D323" s="3"/>
      <c r="E323" s="3"/>
      <c r="F323" s="3"/>
      <c r="G323" s="3"/>
      <c r="H323" s="3"/>
      <c r="I323" s="2"/>
      <c r="J323" s="3"/>
      <c r="K323" s="3"/>
      <c r="L323" s="3"/>
      <c r="M323" s="3"/>
      <c r="N323" s="3"/>
      <c r="O323" s="3"/>
      <c r="P323" s="3"/>
      <c r="Q323" s="2"/>
      <c r="R323" s="2"/>
      <c r="S323" s="2"/>
      <c r="T323" s="2"/>
      <c r="U323" s="2"/>
      <c r="V323" s="2"/>
      <c r="W323" s="2"/>
      <c r="X323" s="2"/>
      <c r="Y323" s="2"/>
    </row>
    <row r="324" spans="1:25" x14ac:dyDescent="0.25">
      <c r="A324" s="2"/>
      <c r="B324" s="9"/>
      <c r="C324" s="3"/>
      <c r="D324" s="3"/>
      <c r="E324" s="3"/>
      <c r="F324" s="3"/>
      <c r="G324" s="3"/>
      <c r="H324" s="3"/>
      <c r="I324" s="2"/>
      <c r="J324" s="3"/>
      <c r="K324" s="3"/>
      <c r="L324" s="3"/>
      <c r="M324" s="3"/>
      <c r="N324" s="3"/>
      <c r="O324" s="3"/>
      <c r="P324" s="3"/>
      <c r="Q324" s="2"/>
      <c r="R324" s="2"/>
      <c r="S324" s="2"/>
      <c r="T324" s="2"/>
      <c r="U324" s="2"/>
      <c r="V324" s="2"/>
      <c r="W324" s="2"/>
      <c r="X324" s="2"/>
      <c r="Y324" s="2"/>
    </row>
    <row r="325" spans="1:25" x14ac:dyDescent="0.25">
      <c r="A325" s="2"/>
      <c r="B325" s="9"/>
      <c r="C325" s="3"/>
      <c r="D325" s="3"/>
      <c r="E325" s="3"/>
      <c r="F325" s="3"/>
      <c r="G325" s="3"/>
      <c r="H325" s="3"/>
      <c r="I325" s="2"/>
      <c r="J325" s="3"/>
      <c r="K325" s="3"/>
      <c r="L325" s="3"/>
      <c r="M325" s="3"/>
      <c r="N325" s="3"/>
      <c r="O325" s="3"/>
      <c r="P325" s="3"/>
      <c r="Q325" s="2"/>
      <c r="R325" s="2"/>
      <c r="S325" s="2"/>
      <c r="T325" s="2"/>
      <c r="U325" s="2"/>
      <c r="V325" s="2"/>
      <c r="W325" s="2"/>
      <c r="X325" s="2"/>
      <c r="Y325" s="2"/>
    </row>
    <row r="326" spans="1:25" x14ac:dyDescent="0.25">
      <c r="A326" s="2"/>
      <c r="B326" s="9"/>
      <c r="C326" s="3"/>
      <c r="D326" s="3"/>
      <c r="E326" s="3"/>
      <c r="F326" s="3"/>
      <c r="G326" s="3"/>
      <c r="H326" s="3"/>
      <c r="I326" s="2"/>
      <c r="J326" s="3"/>
      <c r="K326" s="3"/>
      <c r="L326" s="3"/>
      <c r="M326" s="3"/>
      <c r="N326" s="3"/>
      <c r="O326" s="3"/>
      <c r="P326" s="3"/>
      <c r="Q326" s="2"/>
      <c r="R326" s="2"/>
      <c r="S326" s="2"/>
      <c r="T326" s="2"/>
      <c r="U326" s="2"/>
      <c r="V326" s="2"/>
      <c r="W326" s="2"/>
      <c r="X326" s="2"/>
      <c r="Y326" s="2"/>
    </row>
    <row r="327" spans="1:25" x14ac:dyDescent="0.25">
      <c r="A327" s="2"/>
      <c r="B327" s="9"/>
      <c r="C327" s="3"/>
      <c r="D327" s="3"/>
      <c r="E327" s="3"/>
      <c r="F327" s="3"/>
      <c r="G327" s="3"/>
      <c r="H327" s="3"/>
      <c r="I327" s="2"/>
      <c r="J327" s="3"/>
      <c r="K327" s="3"/>
      <c r="L327" s="3"/>
      <c r="M327" s="3"/>
      <c r="N327" s="3"/>
      <c r="O327" s="3"/>
      <c r="P327" s="3"/>
      <c r="Q327" s="2"/>
      <c r="R327" s="2"/>
      <c r="S327" s="2"/>
      <c r="T327" s="2"/>
      <c r="U327" s="2"/>
      <c r="V327" s="2"/>
      <c r="W327" s="2"/>
      <c r="X327" s="2"/>
      <c r="Y327" s="2"/>
    </row>
    <row r="328" spans="1:25" x14ac:dyDescent="0.25">
      <c r="A328" s="2"/>
      <c r="B328" s="9"/>
      <c r="C328" s="3"/>
      <c r="D328" s="3"/>
      <c r="E328" s="3"/>
      <c r="F328" s="3"/>
      <c r="G328" s="3"/>
      <c r="H328" s="3"/>
      <c r="I328" s="2"/>
      <c r="J328" s="3"/>
      <c r="K328" s="3"/>
      <c r="L328" s="3"/>
      <c r="M328" s="3"/>
      <c r="N328" s="3"/>
      <c r="O328" s="3"/>
      <c r="P328" s="3"/>
      <c r="Q328" s="2"/>
      <c r="R328" s="2"/>
      <c r="S328" s="2"/>
      <c r="T328" s="2"/>
      <c r="U328" s="2"/>
      <c r="V328" s="2"/>
      <c r="W328" s="2"/>
      <c r="X328" s="2"/>
      <c r="Y328" s="2"/>
    </row>
    <row r="329" spans="1:25" x14ac:dyDescent="0.25">
      <c r="A329" s="2"/>
      <c r="B329" s="9"/>
      <c r="C329" s="3"/>
      <c r="D329" s="3"/>
      <c r="E329" s="3"/>
      <c r="F329" s="3"/>
      <c r="G329" s="3"/>
      <c r="H329" s="3"/>
      <c r="I329" s="2"/>
      <c r="J329" s="3"/>
      <c r="K329" s="3"/>
      <c r="L329" s="3"/>
      <c r="M329" s="3"/>
      <c r="N329" s="3"/>
      <c r="O329" s="3"/>
      <c r="P329" s="3"/>
      <c r="Q329" s="2"/>
      <c r="R329" s="2"/>
      <c r="S329" s="2"/>
      <c r="T329" s="2"/>
      <c r="U329" s="2"/>
      <c r="V329" s="2"/>
      <c r="W329" s="2"/>
      <c r="X329" s="2"/>
      <c r="Y329" s="2"/>
    </row>
    <row r="330" spans="1:25" x14ac:dyDescent="0.25">
      <c r="A330" s="2"/>
      <c r="B330" s="9"/>
      <c r="C330" s="3"/>
      <c r="D330" s="3"/>
      <c r="E330" s="3"/>
      <c r="F330" s="3"/>
      <c r="G330" s="3"/>
      <c r="H330" s="3"/>
      <c r="I330" s="2"/>
      <c r="J330" s="3"/>
      <c r="K330" s="3"/>
      <c r="L330" s="3"/>
      <c r="M330" s="3"/>
      <c r="N330" s="3"/>
      <c r="O330" s="3"/>
      <c r="P330" s="3"/>
      <c r="Q330" s="2"/>
      <c r="R330" s="2"/>
      <c r="S330" s="2"/>
      <c r="T330" s="2"/>
      <c r="U330" s="2"/>
      <c r="V330" s="2"/>
      <c r="W330" s="2"/>
      <c r="X330" s="2"/>
      <c r="Y330" s="2"/>
    </row>
    <row r="331" spans="1:25" x14ac:dyDescent="0.25">
      <c r="A331" s="2"/>
      <c r="B331" s="9"/>
      <c r="C331" s="3"/>
      <c r="D331" s="3"/>
      <c r="E331" s="3"/>
      <c r="F331" s="3"/>
      <c r="G331" s="3"/>
      <c r="H331" s="3"/>
      <c r="I331" s="2"/>
      <c r="J331" s="3"/>
      <c r="K331" s="3"/>
      <c r="L331" s="3"/>
      <c r="M331" s="3"/>
      <c r="N331" s="3"/>
      <c r="O331" s="3"/>
      <c r="P331" s="3"/>
      <c r="Q331" s="2"/>
      <c r="R331" s="2"/>
      <c r="S331" s="2"/>
      <c r="T331" s="2"/>
      <c r="U331" s="2"/>
      <c r="V331" s="2"/>
      <c r="W331" s="2"/>
      <c r="X331" s="2"/>
      <c r="Y331" s="2"/>
    </row>
    <row r="332" spans="1:25" x14ac:dyDescent="0.25">
      <c r="A332" s="2"/>
      <c r="B332" s="9"/>
      <c r="C332" s="3"/>
      <c r="D332" s="3"/>
      <c r="E332" s="3"/>
      <c r="F332" s="3"/>
      <c r="G332" s="3"/>
      <c r="H332" s="3"/>
      <c r="I332" s="2"/>
      <c r="J332" s="3"/>
      <c r="K332" s="3"/>
      <c r="L332" s="3"/>
      <c r="M332" s="3"/>
      <c r="N332" s="3"/>
      <c r="O332" s="3"/>
      <c r="P332" s="3"/>
      <c r="Q332" s="2"/>
      <c r="R332" s="2"/>
      <c r="S332" s="2"/>
      <c r="T332" s="2"/>
      <c r="U332" s="2"/>
      <c r="V332" s="2"/>
      <c r="W332" s="2"/>
      <c r="X332" s="2"/>
      <c r="Y332" s="2"/>
    </row>
    <row r="333" spans="1:25" x14ac:dyDescent="0.25">
      <c r="A333" s="2"/>
      <c r="B333" s="9"/>
      <c r="C333" s="3"/>
      <c r="D333" s="3"/>
      <c r="E333" s="3"/>
      <c r="F333" s="3"/>
      <c r="G333" s="3"/>
      <c r="H333" s="3"/>
      <c r="I333" s="2"/>
      <c r="J333" s="3"/>
      <c r="K333" s="3"/>
      <c r="L333" s="3"/>
      <c r="M333" s="3"/>
      <c r="N333" s="3"/>
      <c r="O333" s="3"/>
      <c r="P333" s="3"/>
      <c r="Q333" s="2"/>
      <c r="R333" s="2"/>
      <c r="S333" s="2"/>
      <c r="T333" s="2"/>
      <c r="U333" s="2"/>
      <c r="V333" s="2"/>
      <c r="W333" s="2"/>
      <c r="X333" s="2"/>
      <c r="Y333" s="2"/>
    </row>
    <row r="334" spans="1:25" x14ac:dyDescent="0.25">
      <c r="A334" s="2"/>
      <c r="B334" s="9"/>
      <c r="C334" s="3"/>
      <c r="D334" s="3"/>
      <c r="E334" s="3"/>
      <c r="F334" s="3"/>
      <c r="G334" s="3"/>
      <c r="H334" s="3"/>
      <c r="I334" s="2"/>
      <c r="J334" s="3"/>
      <c r="K334" s="3"/>
      <c r="L334" s="3"/>
      <c r="M334" s="3"/>
      <c r="N334" s="3"/>
      <c r="O334" s="3"/>
      <c r="P334" s="3"/>
      <c r="Q334" s="2"/>
      <c r="R334" s="2"/>
      <c r="S334" s="2"/>
      <c r="T334" s="2"/>
      <c r="U334" s="2"/>
      <c r="V334" s="2"/>
      <c r="W334" s="2"/>
      <c r="X334" s="2"/>
      <c r="Y334" s="2"/>
    </row>
    <row r="335" spans="1:25" x14ac:dyDescent="0.25">
      <c r="A335" s="2"/>
      <c r="B335" s="9"/>
      <c r="C335" s="3"/>
      <c r="D335" s="3"/>
      <c r="E335" s="3"/>
      <c r="F335" s="3"/>
      <c r="G335" s="3"/>
      <c r="H335" s="3"/>
      <c r="I335" s="2"/>
      <c r="J335" s="3"/>
      <c r="K335" s="3"/>
      <c r="L335" s="3"/>
      <c r="M335" s="3"/>
      <c r="N335" s="3"/>
      <c r="O335" s="3"/>
      <c r="P335" s="3"/>
      <c r="Q335" s="2"/>
      <c r="R335" s="2"/>
      <c r="S335" s="2"/>
      <c r="T335" s="2"/>
      <c r="U335" s="2"/>
      <c r="V335" s="2"/>
      <c r="W335" s="2"/>
      <c r="X335" s="2"/>
      <c r="Y335" s="2"/>
    </row>
    <row r="336" spans="1:25" x14ac:dyDescent="0.25">
      <c r="A336" s="2"/>
      <c r="B336" s="9"/>
      <c r="C336" s="3"/>
      <c r="D336" s="3"/>
      <c r="E336" s="3"/>
      <c r="F336" s="3"/>
      <c r="G336" s="3"/>
      <c r="H336" s="3"/>
      <c r="I336" s="2"/>
      <c r="J336" s="3"/>
      <c r="K336" s="3"/>
      <c r="L336" s="3"/>
      <c r="M336" s="3"/>
      <c r="N336" s="3"/>
      <c r="O336" s="3"/>
      <c r="P336" s="3"/>
      <c r="Q336" s="2"/>
      <c r="R336" s="2"/>
      <c r="S336" s="2"/>
      <c r="T336" s="2"/>
      <c r="U336" s="2"/>
      <c r="V336" s="2"/>
      <c r="W336" s="2"/>
      <c r="X336" s="2"/>
      <c r="Y336" s="2"/>
    </row>
    <row r="337" spans="1:25" x14ac:dyDescent="0.25">
      <c r="A337" s="2"/>
      <c r="B337" s="9"/>
      <c r="C337" s="3"/>
      <c r="D337" s="3"/>
      <c r="E337" s="3"/>
      <c r="F337" s="3"/>
      <c r="G337" s="3"/>
      <c r="H337" s="3"/>
      <c r="I337" s="2"/>
      <c r="J337" s="3"/>
      <c r="K337" s="3"/>
      <c r="L337" s="3"/>
      <c r="M337" s="3"/>
      <c r="N337" s="3"/>
      <c r="O337" s="3"/>
      <c r="P337" s="3"/>
      <c r="Q337" s="2"/>
      <c r="R337" s="2"/>
      <c r="S337" s="2"/>
      <c r="T337" s="2"/>
      <c r="U337" s="2"/>
      <c r="V337" s="2"/>
      <c r="W337" s="2"/>
      <c r="X337" s="2"/>
      <c r="Y337" s="2"/>
    </row>
    <row r="338" spans="1:25" x14ac:dyDescent="0.25">
      <c r="A338" s="2"/>
      <c r="B338" s="9"/>
      <c r="C338" s="3"/>
      <c r="D338" s="3"/>
      <c r="E338" s="3"/>
      <c r="F338" s="3"/>
      <c r="G338" s="3"/>
      <c r="H338" s="3"/>
      <c r="I338" s="2"/>
      <c r="J338" s="3"/>
      <c r="K338" s="3"/>
      <c r="L338" s="3"/>
      <c r="M338" s="3"/>
      <c r="N338" s="3"/>
      <c r="O338" s="3"/>
      <c r="P338" s="3"/>
      <c r="Q338" s="2"/>
      <c r="R338" s="2"/>
      <c r="S338" s="2"/>
      <c r="T338" s="2"/>
      <c r="U338" s="2"/>
      <c r="V338" s="2"/>
      <c r="W338" s="2"/>
      <c r="X338" s="2"/>
      <c r="Y338" s="2"/>
    </row>
    <row r="339" spans="1:25" x14ac:dyDescent="0.25">
      <c r="A339" s="2"/>
      <c r="B339" s="9"/>
      <c r="C339" s="3"/>
      <c r="D339" s="3"/>
      <c r="E339" s="3"/>
      <c r="F339" s="3"/>
      <c r="G339" s="3"/>
      <c r="H339" s="3"/>
      <c r="I339" s="2"/>
      <c r="J339" s="3"/>
      <c r="K339" s="3"/>
      <c r="L339" s="3"/>
      <c r="M339" s="3"/>
      <c r="N339" s="3"/>
      <c r="O339" s="3"/>
      <c r="P339" s="3"/>
      <c r="Q339" s="2"/>
      <c r="R339" s="2"/>
      <c r="S339" s="2"/>
      <c r="T339" s="2"/>
      <c r="U339" s="2"/>
      <c r="V339" s="2"/>
      <c r="W339" s="2"/>
      <c r="X339" s="2"/>
      <c r="Y339" s="2"/>
    </row>
    <row r="340" spans="1:25" x14ac:dyDescent="0.25">
      <c r="A340" s="2"/>
      <c r="B340" s="9"/>
      <c r="C340" s="3"/>
      <c r="D340" s="3"/>
      <c r="E340" s="3"/>
      <c r="F340" s="3"/>
      <c r="G340" s="3"/>
      <c r="H340" s="3"/>
      <c r="I340" s="2"/>
      <c r="J340" s="3"/>
      <c r="K340" s="3"/>
      <c r="L340" s="3"/>
      <c r="M340" s="3"/>
      <c r="N340" s="3"/>
      <c r="O340" s="3"/>
      <c r="P340" s="3"/>
      <c r="Q340" s="2"/>
      <c r="R340" s="2"/>
      <c r="S340" s="2"/>
      <c r="T340" s="2"/>
      <c r="U340" s="2"/>
      <c r="V340" s="2"/>
      <c r="W340" s="2"/>
      <c r="X340" s="2"/>
      <c r="Y340" s="2"/>
    </row>
    <row r="341" spans="1:25" x14ac:dyDescent="0.25">
      <c r="A341" s="2"/>
      <c r="B341" s="9"/>
      <c r="C341" s="3"/>
      <c r="D341" s="3"/>
      <c r="E341" s="3"/>
      <c r="F341" s="3"/>
      <c r="G341" s="3"/>
      <c r="H341" s="3"/>
      <c r="I341" s="2"/>
      <c r="J341" s="3"/>
      <c r="K341" s="3"/>
      <c r="L341" s="3"/>
      <c r="M341" s="3"/>
      <c r="N341" s="3"/>
      <c r="O341" s="3"/>
      <c r="P341" s="3"/>
      <c r="Q341" s="2"/>
      <c r="R341" s="2"/>
      <c r="S341" s="2"/>
      <c r="T341" s="2"/>
      <c r="U341" s="2"/>
      <c r="V341" s="2"/>
      <c r="W341" s="2"/>
      <c r="X341" s="2"/>
      <c r="Y341" s="2"/>
    </row>
    <row r="342" spans="1:25" x14ac:dyDescent="0.25">
      <c r="A342" s="2"/>
      <c r="B342" s="9"/>
      <c r="C342" s="3"/>
      <c r="D342" s="3"/>
      <c r="E342" s="3"/>
      <c r="F342" s="3"/>
      <c r="G342" s="3"/>
      <c r="H342" s="3"/>
      <c r="I342" s="2"/>
      <c r="J342" s="3"/>
      <c r="K342" s="3"/>
      <c r="L342" s="3"/>
      <c r="M342" s="3"/>
      <c r="N342" s="3"/>
      <c r="O342" s="3"/>
      <c r="P342" s="3"/>
      <c r="Q342" s="2"/>
      <c r="R342" s="2"/>
      <c r="S342" s="2"/>
      <c r="T342" s="2"/>
      <c r="U342" s="2"/>
      <c r="V342" s="2"/>
      <c r="W342" s="2"/>
      <c r="X342" s="2"/>
      <c r="Y342" s="2"/>
    </row>
    <row r="343" spans="1:25" x14ac:dyDescent="0.25">
      <c r="A343" s="2"/>
      <c r="B343" s="9"/>
      <c r="C343" s="3"/>
      <c r="D343" s="3"/>
      <c r="E343" s="3"/>
      <c r="F343" s="3"/>
      <c r="G343" s="3"/>
      <c r="H343" s="3"/>
      <c r="I343" s="2"/>
      <c r="J343" s="3"/>
      <c r="K343" s="3"/>
      <c r="L343" s="3"/>
      <c r="M343" s="3"/>
      <c r="N343" s="3"/>
      <c r="O343" s="3"/>
      <c r="P343" s="3"/>
      <c r="Q343" s="2"/>
      <c r="R343" s="2"/>
      <c r="S343" s="2"/>
      <c r="T343" s="2"/>
      <c r="U343" s="2"/>
      <c r="V343" s="2"/>
      <c r="W343" s="2"/>
      <c r="X343" s="2"/>
      <c r="Y343" s="2"/>
    </row>
    <row r="344" spans="1:25" x14ac:dyDescent="0.25">
      <c r="A344" s="2"/>
      <c r="B344" s="9"/>
      <c r="C344" s="3"/>
      <c r="D344" s="3"/>
      <c r="E344" s="3"/>
      <c r="F344" s="3"/>
      <c r="G344" s="3"/>
      <c r="H344" s="3"/>
      <c r="I344" s="2"/>
      <c r="J344" s="3"/>
      <c r="K344" s="3"/>
      <c r="L344" s="3"/>
      <c r="M344" s="3"/>
      <c r="N344" s="3"/>
      <c r="O344" s="3"/>
      <c r="P344" s="3"/>
      <c r="Q344" s="2"/>
      <c r="R344" s="2"/>
      <c r="S344" s="2"/>
      <c r="T344" s="2"/>
      <c r="U344" s="2"/>
      <c r="V344" s="2"/>
      <c r="W344" s="2"/>
      <c r="X344" s="2"/>
      <c r="Y344" s="2"/>
    </row>
    <row r="345" spans="1:25" x14ac:dyDescent="0.25">
      <c r="A345" s="2"/>
      <c r="B345" s="9"/>
      <c r="C345" s="3"/>
      <c r="D345" s="3"/>
      <c r="E345" s="3"/>
      <c r="F345" s="3"/>
      <c r="G345" s="3"/>
      <c r="H345" s="3"/>
      <c r="I345" s="2"/>
      <c r="J345" s="3"/>
      <c r="K345" s="3"/>
      <c r="L345" s="3"/>
      <c r="M345" s="3"/>
      <c r="N345" s="3"/>
      <c r="O345" s="3"/>
      <c r="P345" s="3"/>
      <c r="Q345" s="2"/>
      <c r="R345" s="2"/>
      <c r="S345" s="2"/>
      <c r="T345" s="2"/>
      <c r="U345" s="2"/>
      <c r="V345" s="2"/>
      <c r="W345" s="2"/>
      <c r="X345" s="2"/>
      <c r="Y345" s="2"/>
    </row>
    <row r="346" spans="1:25" x14ac:dyDescent="0.25">
      <c r="A346" s="2"/>
      <c r="B346" s="9"/>
      <c r="C346" s="3"/>
      <c r="D346" s="3"/>
      <c r="E346" s="3"/>
      <c r="F346" s="3"/>
      <c r="G346" s="3"/>
      <c r="H346" s="3"/>
      <c r="I346" s="2"/>
      <c r="J346" s="3"/>
      <c r="K346" s="3"/>
      <c r="L346" s="3"/>
      <c r="M346" s="3"/>
      <c r="N346" s="3"/>
      <c r="O346" s="3"/>
      <c r="P346" s="3"/>
      <c r="Q346" s="2"/>
      <c r="R346" s="2"/>
      <c r="S346" s="2"/>
      <c r="T346" s="2"/>
      <c r="U346" s="2"/>
      <c r="V346" s="2"/>
      <c r="W346" s="2"/>
      <c r="X346" s="2"/>
      <c r="Y346" s="2"/>
    </row>
    <row r="347" spans="1:25" x14ac:dyDescent="0.25">
      <c r="A347" s="2"/>
      <c r="B347" s="9"/>
      <c r="C347" s="3"/>
      <c r="D347" s="3"/>
      <c r="E347" s="3"/>
      <c r="F347" s="3"/>
      <c r="G347" s="3"/>
      <c r="H347" s="3"/>
      <c r="I347" s="2"/>
      <c r="J347" s="3"/>
      <c r="K347" s="3"/>
      <c r="L347" s="3"/>
      <c r="M347" s="3"/>
      <c r="N347" s="3"/>
      <c r="O347" s="3"/>
      <c r="P347" s="3"/>
      <c r="Q347" s="2"/>
      <c r="R347" s="2"/>
      <c r="S347" s="2"/>
      <c r="T347" s="2"/>
      <c r="U347" s="2"/>
      <c r="V347" s="2"/>
      <c r="W347" s="2"/>
      <c r="X347" s="2"/>
      <c r="Y347" s="2"/>
    </row>
    <row r="348" spans="1:25" x14ac:dyDescent="0.25">
      <c r="A348" s="2"/>
      <c r="B348" s="9"/>
      <c r="C348" s="3"/>
      <c r="D348" s="3"/>
      <c r="E348" s="3"/>
      <c r="F348" s="3"/>
      <c r="G348" s="3"/>
      <c r="H348" s="3"/>
      <c r="I348" s="2"/>
      <c r="J348" s="3"/>
      <c r="K348" s="3"/>
      <c r="L348" s="3"/>
      <c r="M348" s="3"/>
      <c r="N348" s="3"/>
      <c r="O348" s="3"/>
      <c r="P348" s="3"/>
      <c r="Q348" s="2"/>
      <c r="R348" s="2"/>
      <c r="S348" s="2"/>
      <c r="T348" s="2"/>
      <c r="U348" s="2"/>
      <c r="V348" s="2"/>
      <c r="W348" s="2"/>
      <c r="X348" s="2"/>
      <c r="Y348" s="2"/>
    </row>
    <row r="349" spans="1:25" x14ac:dyDescent="0.25">
      <c r="A349" s="2"/>
      <c r="B349" s="9"/>
      <c r="C349" s="3"/>
      <c r="D349" s="3"/>
      <c r="E349" s="3"/>
      <c r="F349" s="3"/>
      <c r="G349" s="3"/>
      <c r="H349" s="3"/>
      <c r="I349" s="2"/>
      <c r="J349" s="3"/>
      <c r="K349" s="3"/>
      <c r="L349" s="3"/>
      <c r="M349" s="3"/>
      <c r="N349" s="3"/>
      <c r="O349" s="3"/>
      <c r="P349" s="3"/>
      <c r="Q349" s="2"/>
      <c r="R349" s="2"/>
      <c r="S349" s="2"/>
      <c r="T349" s="2"/>
      <c r="U349" s="2"/>
      <c r="V349" s="2"/>
      <c r="W349" s="2"/>
      <c r="X349" s="2"/>
      <c r="Y349" s="2"/>
    </row>
    <row r="350" spans="1:25" x14ac:dyDescent="0.25">
      <c r="A350" s="2"/>
      <c r="B350" s="9"/>
      <c r="C350" s="3"/>
      <c r="D350" s="3"/>
      <c r="E350" s="3"/>
      <c r="F350" s="3"/>
      <c r="G350" s="3"/>
      <c r="H350" s="3"/>
      <c r="I350" s="2"/>
      <c r="J350" s="3"/>
      <c r="K350" s="3"/>
      <c r="L350" s="3"/>
      <c r="M350" s="3"/>
      <c r="N350" s="3"/>
      <c r="O350" s="3"/>
      <c r="P350" s="3"/>
      <c r="Q350" s="2"/>
      <c r="R350" s="2"/>
      <c r="S350" s="2"/>
      <c r="T350" s="2"/>
      <c r="U350" s="2"/>
      <c r="V350" s="2"/>
      <c r="W350" s="2"/>
      <c r="X350" s="2"/>
      <c r="Y350" s="2"/>
    </row>
    <row r="351" spans="1:25" x14ac:dyDescent="0.25">
      <c r="A351" s="2"/>
      <c r="B351" s="9"/>
      <c r="C351" s="3"/>
      <c r="D351" s="3"/>
      <c r="E351" s="3"/>
      <c r="F351" s="3"/>
      <c r="G351" s="3"/>
      <c r="H351" s="3"/>
      <c r="I351" s="2"/>
      <c r="J351" s="3"/>
      <c r="K351" s="3"/>
      <c r="L351" s="3"/>
      <c r="M351" s="3"/>
      <c r="N351" s="3"/>
      <c r="O351" s="3"/>
      <c r="P351" s="3"/>
      <c r="Q351" s="2"/>
      <c r="R351" s="2"/>
      <c r="S351" s="2"/>
      <c r="T351" s="2"/>
      <c r="U351" s="2"/>
      <c r="V351" s="2"/>
      <c r="W351" s="2"/>
      <c r="X351" s="2"/>
      <c r="Y351" s="2"/>
    </row>
    <row r="352" spans="1:25" x14ac:dyDescent="0.25">
      <c r="A352" s="2"/>
      <c r="B352" s="9"/>
      <c r="C352" s="3"/>
      <c r="D352" s="3"/>
      <c r="E352" s="3"/>
      <c r="F352" s="3"/>
      <c r="G352" s="3"/>
      <c r="H352" s="3"/>
      <c r="I352" s="2"/>
      <c r="J352" s="3"/>
      <c r="K352" s="3"/>
      <c r="L352" s="3"/>
      <c r="M352" s="3"/>
      <c r="N352" s="3"/>
      <c r="O352" s="3"/>
      <c r="P352" s="3"/>
      <c r="Q352" s="2"/>
      <c r="R352" s="2"/>
      <c r="S352" s="2"/>
      <c r="T352" s="2"/>
      <c r="U352" s="2"/>
      <c r="V352" s="2"/>
      <c r="W352" s="2"/>
      <c r="X352" s="2"/>
      <c r="Y352" s="2"/>
    </row>
    <row r="353" spans="1:25" x14ac:dyDescent="0.25">
      <c r="A353" s="2"/>
      <c r="B353" s="9"/>
      <c r="C353" s="3"/>
      <c r="D353" s="3"/>
      <c r="E353" s="3"/>
      <c r="F353" s="3"/>
      <c r="G353" s="3"/>
      <c r="H353" s="3"/>
      <c r="I353" s="2"/>
      <c r="J353" s="3"/>
      <c r="K353" s="3"/>
      <c r="L353" s="3"/>
      <c r="M353" s="3"/>
      <c r="N353" s="3"/>
      <c r="O353" s="3"/>
      <c r="P353" s="3"/>
      <c r="Q353" s="2"/>
      <c r="R353" s="2"/>
      <c r="S353" s="2"/>
      <c r="T353" s="2"/>
      <c r="U353" s="2"/>
      <c r="V353" s="2"/>
      <c r="W353" s="2"/>
      <c r="X353" s="2"/>
      <c r="Y353" s="2"/>
    </row>
    <row r="354" spans="1:25" x14ac:dyDescent="0.25">
      <c r="A354" s="2"/>
      <c r="B354" s="9"/>
      <c r="C354" s="3"/>
      <c r="D354" s="3"/>
      <c r="E354" s="3"/>
      <c r="F354" s="3"/>
      <c r="G354" s="3"/>
      <c r="H354" s="3"/>
      <c r="I354" s="2"/>
      <c r="J354" s="3"/>
      <c r="K354" s="3"/>
      <c r="L354" s="3"/>
      <c r="M354" s="3"/>
      <c r="N354" s="3"/>
      <c r="O354" s="3"/>
      <c r="P354" s="3"/>
      <c r="Q354" s="2"/>
      <c r="R354" s="2"/>
      <c r="S354" s="2"/>
      <c r="T354" s="2"/>
      <c r="U354" s="2"/>
      <c r="V354" s="2"/>
      <c r="W354" s="2"/>
      <c r="X354" s="2"/>
      <c r="Y354" s="2"/>
    </row>
    <row r="355" spans="1:25" x14ac:dyDescent="0.25">
      <c r="A355" s="2"/>
      <c r="B355" s="9"/>
      <c r="C355" s="3"/>
      <c r="D355" s="3"/>
      <c r="E355" s="3"/>
      <c r="F355" s="3"/>
      <c r="G355" s="3"/>
      <c r="H355" s="3"/>
      <c r="I355" s="2"/>
      <c r="J355" s="3"/>
      <c r="K355" s="3"/>
      <c r="L355" s="3"/>
      <c r="M355" s="3"/>
      <c r="N355" s="3"/>
      <c r="O355" s="3"/>
      <c r="P355" s="3"/>
      <c r="Q355" s="2"/>
      <c r="R355" s="2"/>
      <c r="S355" s="2"/>
      <c r="T355" s="2"/>
      <c r="U355" s="2"/>
      <c r="V355" s="2"/>
      <c r="W355" s="2"/>
      <c r="X355" s="2"/>
      <c r="Y355" s="2"/>
    </row>
    <row r="356" spans="1:25" x14ac:dyDescent="0.25">
      <c r="A356" s="2"/>
      <c r="B356" s="9"/>
      <c r="C356" s="3"/>
      <c r="D356" s="3"/>
      <c r="E356" s="3"/>
      <c r="F356" s="3"/>
      <c r="G356" s="3"/>
      <c r="H356" s="3"/>
      <c r="I356" s="2"/>
      <c r="J356" s="3"/>
      <c r="K356" s="3"/>
      <c r="L356" s="3"/>
      <c r="M356" s="3"/>
      <c r="N356" s="3"/>
      <c r="O356" s="3"/>
      <c r="P356" s="3"/>
      <c r="Q356" s="2"/>
      <c r="R356" s="2"/>
      <c r="S356" s="2"/>
      <c r="T356" s="2"/>
      <c r="U356" s="2"/>
      <c r="V356" s="2"/>
      <c r="W356" s="2"/>
      <c r="X356" s="2"/>
      <c r="Y356" s="2"/>
    </row>
    <row r="357" spans="1:25" x14ac:dyDescent="0.25">
      <c r="A357" s="2"/>
      <c r="B357" s="9"/>
      <c r="C357" s="3"/>
      <c r="D357" s="3"/>
      <c r="E357" s="3"/>
      <c r="F357" s="3"/>
      <c r="G357" s="3"/>
      <c r="H357" s="3"/>
      <c r="I357" s="2"/>
      <c r="J357" s="3"/>
      <c r="K357" s="3"/>
      <c r="L357" s="3"/>
      <c r="M357" s="3"/>
      <c r="N357" s="3"/>
      <c r="O357" s="3"/>
      <c r="P357" s="3"/>
      <c r="Q357" s="2"/>
      <c r="R357" s="2"/>
      <c r="S357" s="2"/>
      <c r="T357" s="2"/>
      <c r="U357" s="2"/>
      <c r="V357" s="2"/>
      <c r="W357" s="2"/>
      <c r="X357" s="2"/>
      <c r="Y357" s="2"/>
    </row>
    <row r="358" spans="1:25" x14ac:dyDescent="0.25">
      <c r="A358" s="2"/>
      <c r="B358" s="9"/>
      <c r="C358" s="3"/>
      <c r="D358" s="3"/>
      <c r="E358" s="3"/>
      <c r="F358" s="3"/>
      <c r="G358" s="3"/>
      <c r="H358" s="3"/>
      <c r="I358" s="2"/>
      <c r="J358" s="3"/>
      <c r="K358" s="3"/>
      <c r="L358" s="3"/>
      <c r="M358" s="3"/>
      <c r="N358" s="3"/>
      <c r="O358" s="3"/>
      <c r="P358" s="3"/>
      <c r="Q358" s="2"/>
      <c r="R358" s="2"/>
      <c r="S358" s="2"/>
      <c r="T358" s="2"/>
      <c r="U358" s="2"/>
      <c r="V358" s="2"/>
      <c r="W358" s="2"/>
      <c r="X358" s="2"/>
      <c r="Y358" s="2"/>
    </row>
    <row r="359" spans="1:25" x14ac:dyDescent="0.25">
      <c r="A359" s="2"/>
      <c r="B359" s="9"/>
      <c r="C359" s="3"/>
      <c r="D359" s="3"/>
      <c r="E359" s="3"/>
      <c r="F359" s="3"/>
      <c r="G359" s="3"/>
      <c r="H359" s="3"/>
      <c r="I359" s="2"/>
      <c r="J359" s="3"/>
      <c r="K359" s="3"/>
      <c r="L359" s="3"/>
      <c r="M359" s="3"/>
      <c r="N359" s="3"/>
      <c r="O359" s="3"/>
      <c r="P359" s="3"/>
      <c r="Q359" s="2"/>
      <c r="R359" s="2"/>
      <c r="S359" s="2"/>
      <c r="T359" s="2"/>
      <c r="U359" s="2"/>
      <c r="V359" s="2"/>
      <c r="W359" s="2"/>
      <c r="X359" s="2"/>
      <c r="Y359" s="2"/>
    </row>
    <row r="360" spans="1:25" x14ac:dyDescent="0.25">
      <c r="A360" s="2"/>
      <c r="B360" s="9"/>
      <c r="C360" s="3"/>
      <c r="D360" s="3"/>
      <c r="E360" s="3"/>
      <c r="F360" s="3"/>
      <c r="G360" s="3"/>
      <c r="H360" s="3"/>
      <c r="I360" s="2"/>
      <c r="J360" s="3"/>
      <c r="K360" s="3"/>
      <c r="L360" s="3"/>
      <c r="M360" s="3"/>
      <c r="N360" s="3"/>
      <c r="O360" s="3"/>
      <c r="P360" s="3"/>
      <c r="Q360" s="2"/>
      <c r="R360" s="2"/>
      <c r="S360" s="2"/>
      <c r="T360" s="2"/>
      <c r="U360" s="2"/>
      <c r="V360" s="2"/>
      <c r="W360" s="2"/>
      <c r="X360" s="2"/>
      <c r="Y360" s="2"/>
    </row>
    <row r="361" spans="1:25" x14ac:dyDescent="0.25">
      <c r="A361" s="2"/>
      <c r="B361" s="9"/>
      <c r="C361" s="3"/>
      <c r="D361" s="3"/>
      <c r="E361" s="3"/>
      <c r="F361" s="3"/>
      <c r="G361" s="3"/>
      <c r="H361" s="3"/>
      <c r="I361" s="2"/>
      <c r="J361" s="3"/>
      <c r="K361" s="3"/>
      <c r="L361" s="3"/>
      <c r="M361" s="3"/>
      <c r="N361" s="3"/>
      <c r="O361" s="3"/>
      <c r="P361" s="3"/>
      <c r="Q361" s="2"/>
      <c r="R361" s="2"/>
      <c r="S361" s="2"/>
      <c r="T361" s="2"/>
      <c r="U361" s="2"/>
      <c r="V361" s="2"/>
      <c r="W361" s="2"/>
      <c r="X361" s="2"/>
      <c r="Y361" s="2"/>
    </row>
    <row r="362" spans="1:25" x14ac:dyDescent="0.25">
      <c r="A362" s="2"/>
      <c r="B362" s="9"/>
      <c r="C362" s="3"/>
      <c r="D362" s="3"/>
      <c r="E362" s="3"/>
      <c r="F362" s="3"/>
      <c r="G362" s="3"/>
      <c r="H362" s="3"/>
      <c r="I362" s="2"/>
      <c r="J362" s="3"/>
      <c r="K362" s="3"/>
      <c r="L362" s="3"/>
      <c r="M362" s="3"/>
      <c r="N362" s="3"/>
      <c r="O362" s="3"/>
      <c r="P362" s="3"/>
      <c r="Q362" s="2"/>
      <c r="R362" s="2"/>
      <c r="S362" s="2"/>
      <c r="T362" s="2"/>
      <c r="U362" s="2"/>
      <c r="V362" s="2"/>
      <c r="W362" s="2"/>
      <c r="X362" s="2"/>
      <c r="Y362" s="2"/>
    </row>
    <row r="363" spans="1:25" x14ac:dyDescent="0.25">
      <c r="A363" s="2"/>
      <c r="B363" s="9"/>
      <c r="C363" s="3"/>
      <c r="D363" s="3"/>
      <c r="E363" s="3"/>
      <c r="F363" s="3"/>
      <c r="G363" s="3"/>
      <c r="H363" s="3"/>
      <c r="I363" s="2"/>
      <c r="J363" s="3"/>
      <c r="K363" s="3"/>
      <c r="L363" s="3"/>
      <c r="M363" s="3"/>
      <c r="N363" s="3"/>
      <c r="O363" s="3"/>
      <c r="P363" s="3"/>
      <c r="Q363" s="2"/>
      <c r="R363" s="2"/>
      <c r="S363" s="2"/>
      <c r="T363" s="2"/>
      <c r="U363" s="2"/>
      <c r="V363" s="2"/>
      <c r="W363" s="2"/>
      <c r="X363" s="2"/>
      <c r="Y363" s="2"/>
    </row>
  </sheetData>
  <sheetProtection formatCells="0" formatRows="0" insertRows="0" insertHyperlinks="0" deleteRows="0" selectLockedCells="1"/>
  <mergeCells count="57">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4:P24"/>
    <mergeCell ref="B13:C13"/>
    <mergeCell ref="D13:E13"/>
    <mergeCell ref="G13:O16"/>
    <mergeCell ref="B14:C14"/>
    <mergeCell ref="D14:E14"/>
    <mergeCell ref="B15:C15"/>
    <mergeCell ref="D15:E15"/>
    <mergeCell ref="B16:C16"/>
    <mergeCell ref="D16:E16"/>
    <mergeCell ref="B17:C17"/>
    <mergeCell ref="D17:E17"/>
    <mergeCell ref="B20:P20"/>
    <mergeCell ref="J22:P22"/>
    <mergeCell ref="J23:P23"/>
    <mergeCell ref="J25:P25"/>
    <mergeCell ref="J26:P26"/>
    <mergeCell ref="J27:P27"/>
    <mergeCell ref="J34:P34"/>
    <mergeCell ref="B37:P37"/>
    <mergeCell ref="J31:P31"/>
    <mergeCell ref="J32:P32"/>
    <mergeCell ref="J33:P33"/>
    <mergeCell ref="J28:P28"/>
    <mergeCell ref="J29:P29"/>
    <mergeCell ref="J30:P30"/>
    <mergeCell ref="N54:P54"/>
    <mergeCell ref="N55:P55"/>
    <mergeCell ref="N56:P56"/>
    <mergeCell ref="N57:P57"/>
    <mergeCell ref="N51:P51"/>
    <mergeCell ref="N52:P52"/>
    <mergeCell ref="N53:P53"/>
    <mergeCell ref="N46:P46"/>
    <mergeCell ref="B48:P48"/>
    <mergeCell ref="N50:P50"/>
    <mergeCell ref="N39:P39"/>
    <mergeCell ref="N40:P40"/>
    <mergeCell ref="N43:P43"/>
    <mergeCell ref="N44:P44"/>
    <mergeCell ref="N45:P45"/>
    <mergeCell ref="N41:P41"/>
    <mergeCell ref="N42:P42"/>
  </mergeCells>
  <conditionalFormatting sqref="H51:H57 H40:H45">
    <cfRule type="cellIs" dxfId="1" priority="2" stopIfTrue="1" operator="equal">
      <formula>0</formula>
    </cfRule>
  </conditionalFormatting>
  <conditionalFormatting sqref="G51:G57 G40:G45">
    <cfRule type="cellIs" dxfId="0" priority="1" stopIfTrue="1" operator="equal">
      <formula>1</formula>
    </cfRule>
  </conditionalFormatting>
  <dataValidations count="7">
    <dataValidation type="list" allowBlank="1" showInputMessage="1" showErrorMessage="1" sqref="L51:L55 L40:L45">
      <formula1>$H$115:$H$120</formula1>
    </dataValidation>
    <dataValidation type="list" allowBlank="1" showInputMessage="1" showErrorMessage="1" sqref="K51:K56 K40:K45">
      <formula1>$J$115:$J$117</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$C$115:$C$124</formula1>
    </dataValidation>
    <dataValidation type="list" allowBlank="1" showInputMessage="1" showErrorMessage="1" sqref="D14:E14">
      <formula1>$D$115:$D$119</formula1>
    </dataValidation>
    <dataValidation type="list" allowBlank="1" showInputMessage="1" showErrorMessage="1" sqref="D16:E16">
      <formula1>$E$115:$E$120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66675</xdr:colOff>
                <xdr:row>16</xdr:row>
                <xdr:rowOff>28575</xdr:rowOff>
              </from>
              <to>
                <xdr:col>3</xdr:col>
                <xdr:colOff>962025</xdr:colOff>
                <xdr:row>16</xdr:row>
                <xdr:rowOff>238125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1133475</xdr:colOff>
                <xdr:row>16</xdr:row>
                <xdr:rowOff>28575</xdr:rowOff>
              </from>
              <to>
                <xdr:col>3</xdr:col>
                <xdr:colOff>2009775</xdr:colOff>
                <xdr:row>16</xdr:row>
                <xdr:rowOff>238125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2181225</xdr:colOff>
                <xdr:row>16</xdr:row>
                <xdr:rowOff>28575</xdr:rowOff>
              </from>
              <to>
                <xdr:col>3</xdr:col>
                <xdr:colOff>3133725</xdr:colOff>
                <xdr:row>16</xdr:row>
                <xdr:rowOff>238125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3324225</xdr:colOff>
                <xdr:row>16</xdr:row>
                <xdr:rowOff>28575</xdr:rowOff>
              </from>
              <to>
                <xdr:col>3</xdr:col>
                <xdr:colOff>4324350</xdr:colOff>
                <xdr:row>16</xdr:row>
                <xdr:rowOff>228600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O31"/>
  <sheetViews>
    <sheetView workbookViewId="0">
      <selection activeCell="I7" sqref="I7"/>
    </sheetView>
  </sheetViews>
  <sheetFormatPr defaultColWidth="9.140625" defaultRowHeight="15" x14ac:dyDescent="0.25"/>
  <cols>
    <col min="1" max="1" width="2.5703125" customWidth="1"/>
    <col min="2" max="2" width="24.42578125" customWidth="1"/>
    <col min="3" max="3" width="37" customWidth="1"/>
    <col min="4" max="9" width="16.5703125" customWidth="1"/>
    <col min="10" max="10" width="83.85546875" customWidth="1"/>
    <col min="260" max="260" width="2.5703125" customWidth="1"/>
    <col min="261" max="261" width="24.42578125" customWidth="1"/>
    <col min="262" max="262" width="32.140625" customWidth="1"/>
    <col min="263" max="265" width="16.5703125" customWidth="1"/>
    <col min="266" max="266" width="83.85546875" customWidth="1"/>
    <col min="516" max="516" width="2.5703125" customWidth="1"/>
    <col min="517" max="517" width="24.42578125" customWidth="1"/>
    <col min="518" max="518" width="32.140625" customWidth="1"/>
    <col min="519" max="521" width="16.5703125" customWidth="1"/>
    <col min="522" max="522" width="83.85546875" customWidth="1"/>
    <col min="772" max="772" width="2.5703125" customWidth="1"/>
    <col min="773" max="773" width="24.42578125" customWidth="1"/>
    <col min="774" max="774" width="32.140625" customWidth="1"/>
    <col min="775" max="777" width="16.5703125" customWidth="1"/>
    <col min="778" max="778" width="83.85546875" customWidth="1"/>
    <col min="1028" max="1028" width="2.5703125" customWidth="1"/>
    <col min="1029" max="1029" width="24.42578125" customWidth="1"/>
    <col min="1030" max="1030" width="32.140625" customWidth="1"/>
    <col min="1031" max="1033" width="16.5703125" customWidth="1"/>
    <col min="1034" max="1034" width="83.85546875" customWidth="1"/>
    <col min="1284" max="1284" width="2.5703125" customWidth="1"/>
    <col min="1285" max="1285" width="24.42578125" customWidth="1"/>
    <col min="1286" max="1286" width="32.140625" customWidth="1"/>
    <col min="1287" max="1289" width="16.5703125" customWidth="1"/>
    <col min="1290" max="1290" width="83.85546875" customWidth="1"/>
    <col min="1540" max="1540" width="2.5703125" customWidth="1"/>
    <col min="1541" max="1541" width="24.42578125" customWidth="1"/>
    <col min="1542" max="1542" width="32.140625" customWidth="1"/>
    <col min="1543" max="1545" width="16.5703125" customWidth="1"/>
    <col min="1546" max="1546" width="83.85546875" customWidth="1"/>
    <col min="1796" max="1796" width="2.5703125" customWidth="1"/>
    <col min="1797" max="1797" width="24.42578125" customWidth="1"/>
    <col min="1798" max="1798" width="32.140625" customWidth="1"/>
    <col min="1799" max="1801" width="16.5703125" customWidth="1"/>
    <col min="1802" max="1802" width="83.85546875" customWidth="1"/>
    <col min="2052" max="2052" width="2.5703125" customWidth="1"/>
    <col min="2053" max="2053" width="24.42578125" customWidth="1"/>
    <col min="2054" max="2054" width="32.140625" customWidth="1"/>
    <col min="2055" max="2057" width="16.5703125" customWidth="1"/>
    <col min="2058" max="2058" width="83.85546875" customWidth="1"/>
    <col min="2308" max="2308" width="2.5703125" customWidth="1"/>
    <col min="2309" max="2309" width="24.42578125" customWidth="1"/>
    <col min="2310" max="2310" width="32.140625" customWidth="1"/>
    <col min="2311" max="2313" width="16.5703125" customWidth="1"/>
    <col min="2314" max="2314" width="83.85546875" customWidth="1"/>
    <col min="2564" max="2564" width="2.5703125" customWidth="1"/>
    <col min="2565" max="2565" width="24.42578125" customWidth="1"/>
    <col min="2566" max="2566" width="32.140625" customWidth="1"/>
    <col min="2567" max="2569" width="16.5703125" customWidth="1"/>
    <col min="2570" max="2570" width="83.85546875" customWidth="1"/>
    <col min="2820" max="2820" width="2.5703125" customWidth="1"/>
    <col min="2821" max="2821" width="24.42578125" customWidth="1"/>
    <col min="2822" max="2822" width="32.140625" customWidth="1"/>
    <col min="2823" max="2825" width="16.5703125" customWidth="1"/>
    <col min="2826" max="2826" width="83.85546875" customWidth="1"/>
    <col min="3076" max="3076" width="2.5703125" customWidth="1"/>
    <col min="3077" max="3077" width="24.42578125" customWidth="1"/>
    <col min="3078" max="3078" width="32.140625" customWidth="1"/>
    <col min="3079" max="3081" width="16.5703125" customWidth="1"/>
    <col min="3082" max="3082" width="83.85546875" customWidth="1"/>
    <col min="3332" max="3332" width="2.5703125" customWidth="1"/>
    <col min="3333" max="3333" width="24.42578125" customWidth="1"/>
    <col min="3334" max="3334" width="32.140625" customWidth="1"/>
    <col min="3335" max="3337" width="16.5703125" customWidth="1"/>
    <col min="3338" max="3338" width="83.85546875" customWidth="1"/>
    <col min="3588" max="3588" width="2.5703125" customWidth="1"/>
    <col min="3589" max="3589" width="24.42578125" customWidth="1"/>
    <col min="3590" max="3590" width="32.140625" customWidth="1"/>
    <col min="3591" max="3593" width="16.5703125" customWidth="1"/>
    <col min="3594" max="3594" width="83.85546875" customWidth="1"/>
    <col min="3844" max="3844" width="2.5703125" customWidth="1"/>
    <col min="3845" max="3845" width="24.42578125" customWidth="1"/>
    <col min="3846" max="3846" width="32.140625" customWidth="1"/>
    <col min="3847" max="3849" width="16.5703125" customWidth="1"/>
    <col min="3850" max="3850" width="83.85546875" customWidth="1"/>
    <col min="4100" max="4100" width="2.5703125" customWidth="1"/>
    <col min="4101" max="4101" width="24.42578125" customWidth="1"/>
    <col min="4102" max="4102" width="32.140625" customWidth="1"/>
    <col min="4103" max="4105" width="16.5703125" customWidth="1"/>
    <col min="4106" max="4106" width="83.85546875" customWidth="1"/>
    <col min="4356" max="4356" width="2.5703125" customWidth="1"/>
    <col min="4357" max="4357" width="24.42578125" customWidth="1"/>
    <col min="4358" max="4358" width="32.140625" customWidth="1"/>
    <col min="4359" max="4361" width="16.5703125" customWidth="1"/>
    <col min="4362" max="4362" width="83.85546875" customWidth="1"/>
    <col min="4612" max="4612" width="2.5703125" customWidth="1"/>
    <col min="4613" max="4613" width="24.42578125" customWidth="1"/>
    <col min="4614" max="4614" width="32.140625" customWidth="1"/>
    <col min="4615" max="4617" width="16.5703125" customWidth="1"/>
    <col min="4618" max="4618" width="83.85546875" customWidth="1"/>
    <col min="4868" max="4868" width="2.5703125" customWidth="1"/>
    <col min="4869" max="4869" width="24.42578125" customWidth="1"/>
    <col min="4870" max="4870" width="32.140625" customWidth="1"/>
    <col min="4871" max="4873" width="16.5703125" customWidth="1"/>
    <col min="4874" max="4874" width="83.85546875" customWidth="1"/>
    <col min="5124" max="5124" width="2.5703125" customWidth="1"/>
    <col min="5125" max="5125" width="24.42578125" customWidth="1"/>
    <col min="5126" max="5126" width="32.140625" customWidth="1"/>
    <col min="5127" max="5129" width="16.5703125" customWidth="1"/>
    <col min="5130" max="5130" width="83.85546875" customWidth="1"/>
    <col min="5380" max="5380" width="2.5703125" customWidth="1"/>
    <col min="5381" max="5381" width="24.42578125" customWidth="1"/>
    <col min="5382" max="5382" width="32.140625" customWidth="1"/>
    <col min="5383" max="5385" width="16.5703125" customWidth="1"/>
    <col min="5386" max="5386" width="83.85546875" customWidth="1"/>
    <col min="5636" max="5636" width="2.5703125" customWidth="1"/>
    <col min="5637" max="5637" width="24.42578125" customWidth="1"/>
    <col min="5638" max="5638" width="32.140625" customWidth="1"/>
    <col min="5639" max="5641" width="16.5703125" customWidth="1"/>
    <col min="5642" max="5642" width="83.85546875" customWidth="1"/>
    <col min="5892" max="5892" width="2.5703125" customWidth="1"/>
    <col min="5893" max="5893" width="24.42578125" customWidth="1"/>
    <col min="5894" max="5894" width="32.140625" customWidth="1"/>
    <col min="5895" max="5897" width="16.5703125" customWidth="1"/>
    <col min="5898" max="5898" width="83.85546875" customWidth="1"/>
    <col min="6148" max="6148" width="2.5703125" customWidth="1"/>
    <col min="6149" max="6149" width="24.42578125" customWidth="1"/>
    <col min="6150" max="6150" width="32.140625" customWidth="1"/>
    <col min="6151" max="6153" width="16.5703125" customWidth="1"/>
    <col min="6154" max="6154" width="83.85546875" customWidth="1"/>
    <col min="6404" max="6404" width="2.5703125" customWidth="1"/>
    <col min="6405" max="6405" width="24.42578125" customWidth="1"/>
    <col min="6406" max="6406" width="32.140625" customWidth="1"/>
    <col min="6407" max="6409" width="16.5703125" customWidth="1"/>
    <col min="6410" max="6410" width="83.85546875" customWidth="1"/>
    <col min="6660" max="6660" width="2.5703125" customWidth="1"/>
    <col min="6661" max="6661" width="24.42578125" customWidth="1"/>
    <col min="6662" max="6662" width="32.140625" customWidth="1"/>
    <col min="6663" max="6665" width="16.5703125" customWidth="1"/>
    <col min="6666" max="6666" width="83.85546875" customWidth="1"/>
    <col min="6916" max="6916" width="2.5703125" customWidth="1"/>
    <col min="6917" max="6917" width="24.42578125" customWidth="1"/>
    <col min="6918" max="6918" width="32.140625" customWidth="1"/>
    <col min="6919" max="6921" width="16.5703125" customWidth="1"/>
    <col min="6922" max="6922" width="83.85546875" customWidth="1"/>
    <col min="7172" max="7172" width="2.5703125" customWidth="1"/>
    <col min="7173" max="7173" width="24.42578125" customWidth="1"/>
    <col min="7174" max="7174" width="32.140625" customWidth="1"/>
    <col min="7175" max="7177" width="16.5703125" customWidth="1"/>
    <col min="7178" max="7178" width="83.85546875" customWidth="1"/>
    <col min="7428" max="7428" width="2.5703125" customWidth="1"/>
    <col min="7429" max="7429" width="24.42578125" customWidth="1"/>
    <col min="7430" max="7430" width="32.140625" customWidth="1"/>
    <col min="7431" max="7433" width="16.5703125" customWidth="1"/>
    <col min="7434" max="7434" width="83.85546875" customWidth="1"/>
    <col min="7684" max="7684" width="2.5703125" customWidth="1"/>
    <col min="7685" max="7685" width="24.42578125" customWidth="1"/>
    <col min="7686" max="7686" width="32.140625" customWidth="1"/>
    <col min="7687" max="7689" width="16.5703125" customWidth="1"/>
    <col min="7690" max="7690" width="83.85546875" customWidth="1"/>
    <col min="7940" max="7940" width="2.5703125" customWidth="1"/>
    <col min="7941" max="7941" width="24.42578125" customWidth="1"/>
    <col min="7942" max="7942" width="32.140625" customWidth="1"/>
    <col min="7943" max="7945" width="16.5703125" customWidth="1"/>
    <col min="7946" max="7946" width="83.85546875" customWidth="1"/>
    <col min="8196" max="8196" width="2.5703125" customWidth="1"/>
    <col min="8197" max="8197" width="24.42578125" customWidth="1"/>
    <col min="8198" max="8198" width="32.140625" customWidth="1"/>
    <col min="8199" max="8201" width="16.5703125" customWidth="1"/>
    <col min="8202" max="8202" width="83.85546875" customWidth="1"/>
    <col min="8452" max="8452" width="2.5703125" customWidth="1"/>
    <col min="8453" max="8453" width="24.42578125" customWidth="1"/>
    <col min="8454" max="8454" width="32.140625" customWidth="1"/>
    <col min="8455" max="8457" width="16.5703125" customWidth="1"/>
    <col min="8458" max="8458" width="83.85546875" customWidth="1"/>
    <col min="8708" max="8708" width="2.5703125" customWidth="1"/>
    <col min="8709" max="8709" width="24.42578125" customWidth="1"/>
    <col min="8710" max="8710" width="32.140625" customWidth="1"/>
    <col min="8711" max="8713" width="16.5703125" customWidth="1"/>
    <col min="8714" max="8714" width="83.85546875" customWidth="1"/>
    <col min="8964" max="8964" width="2.5703125" customWidth="1"/>
    <col min="8965" max="8965" width="24.42578125" customWidth="1"/>
    <col min="8966" max="8966" width="32.140625" customWidth="1"/>
    <col min="8967" max="8969" width="16.5703125" customWidth="1"/>
    <col min="8970" max="8970" width="83.85546875" customWidth="1"/>
    <col min="9220" max="9220" width="2.5703125" customWidth="1"/>
    <col min="9221" max="9221" width="24.42578125" customWidth="1"/>
    <col min="9222" max="9222" width="32.140625" customWidth="1"/>
    <col min="9223" max="9225" width="16.5703125" customWidth="1"/>
    <col min="9226" max="9226" width="83.85546875" customWidth="1"/>
    <col min="9476" max="9476" width="2.5703125" customWidth="1"/>
    <col min="9477" max="9477" width="24.42578125" customWidth="1"/>
    <col min="9478" max="9478" width="32.140625" customWidth="1"/>
    <col min="9479" max="9481" width="16.5703125" customWidth="1"/>
    <col min="9482" max="9482" width="83.85546875" customWidth="1"/>
    <col min="9732" max="9732" width="2.5703125" customWidth="1"/>
    <col min="9733" max="9733" width="24.42578125" customWidth="1"/>
    <col min="9734" max="9734" width="32.140625" customWidth="1"/>
    <col min="9735" max="9737" width="16.5703125" customWidth="1"/>
    <col min="9738" max="9738" width="83.85546875" customWidth="1"/>
    <col min="9988" max="9988" width="2.5703125" customWidth="1"/>
    <col min="9989" max="9989" width="24.42578125" customWidth="1"/>
    <col min="9990" max="9990" width="32.140625" customWidth="1"/>
    <col min="9991" max="9993" width="16.5703125" customWidth="1"/>
    <col min="9994" max="9994" width="83.85546875" customWidth="1"/>
    <col min="10244" max="10244" width="2.5703125" customWidth="1"/>
    <col min="10245" max="10245" width="24.42578125" customWidth="1"/>
    <col min="10246" max="10246" width="32.140625" customWidth="1"/>
    <col min="10247" max="10249" width="16.5703125" customWidth="1"/>
    <col min="10250" max="10250" width="83.85546875" customWidth="1"/>
    <col min="10500" max="10500" width="2.5703125" customWidth="1"/>
    <col min="10501" max="10501" width="24.42578125" customWidth="1"/>
    <col min="10502" max="10502" width="32.140625" customWidth="1"/>
    <col min="10503" max="10505" width="16.5703125" customWidth="1"/>
    <col min="10506" max="10506" width="83.85546875" customWidth="1"/>
    <col min="10756" max="10756" width="2.5703125" customWidth="1"/>
    <col min="10757" max="10757" width="24.42578125" customWidth="1"/>
    <col min="10758" max="10758" width="32.140625" customWidth="1"/>
    <col min="10759" max="10761" width="16.5703125" customWidth="1"/>
    <col min="10762" max="10762" width="83.85546875" customWidth="1"/>
    <col min="11012" max="11012" width="2.5703125" customWidth="1"/>
    <col min="11013" max="11013" width="24.42578125" customWidth="1"/>
    <col min="11014" max="11014" width="32.140625" customWidth="1"/>
    <col min="11015" max="11017" width="16.5703125" customWidth="1"/>
    <col min="11018" max="11018" width="83.85546875" customWidth="1"/>
    <col min="11268" max="11268" width="2.5703125" customWidth="1"/>
    <col min="11269" max="11269" width="24.42578125" customWidth="1"/>
    <col min="11270" max="11270" width="32.140625" customWidth="1"/>
    <col min="11271" max="11273" width="16.5703125" customWidth="1"/>
    <col min="11274" max="11274" width="83.85546875" customWidth="1"/>
    <col min="11524" max="11524" width="2.5703125" customWidth="1"/>
    <col min="11525" max="11525" width="24.42578125" customWidth="1"/>
    <col min="11526" max="11526" width="32.140625" customWidth="1"/>
    <col min="11527" max="11529" width="16.5703125" customWidth="1"/>
    <col min="11530" max="11530" width="83.85546875" customWidth="1"/>
    <col min="11780" max="11780" width="2.5703125" customWidth="1"/>
    <col min="11781" max="11781" width="24.42578125" customWidth="1"/>
    <col min="11782" max="11782" width="32.140625" customWidth="1"/>
    <col min="11783" max="11785" width="16.5703125" customWidth="1"/>
    <col min="11786" max="11786" width="83.85546875" customWidth="1"/>
    <col min="12036" max="12036" width="2.5703125" customWidth="1"/>
    <col min="12037" max="12037" width="24.42578125" customWidth="1"/>
    <col min="12038" max="12038" width="32.140625" customWidth="1"/>
    <col min="12039" max="12041" width="16.5703125" customWidth="1"/>
    <col min="12042" max="12042" width="83.85546875" customWidth="1"/>
    <col min="12292" max="12292" width="2.5703125" customWidth="1"/>
    <col min="12293" max="12293" width="24.42578125" customWidth="1"/>
    <col min="12294" max="12294" width="32.140625" customWidth="1"/>
    <col min="12295" max="12297" width="16.5703125" customWidth="1"/>
    <col min="12298" max="12298" width="83.85546875" customWidth="1"/>
    <col min="12548" max="12548" width="2.5703125" customWidth="1"/>
    <col min="12549" max="12549" width="24.42578125" customWidth="1"/>
    <col min="12550" max="12550" width="32.140625" customWidth="1"/>
    <col min="12551" max="12553" width="16.5703125" customWidth="1"/>
    <col min="12554" max="12554" width="83.85546875" customWidth="1"/>
    <col min="12804" max="12804" width="2.5703125" customWidth="1"/>
    <col min="12805" max="12805" width="24.42578125" customWidth="1"/>
    <col min="12806" max="12806" width="32.140625" customWidth="1"/>
    <col min="12807" max="12809" width="16.5703125" customWidth="1"/>
    <col min="12810" max="12810" width="83.85546875" customWidth="1"/>
    <col min="13060" max="13060" width="2.5703125" customWidth="1"/>
    <col min="13061" max="13061" width="24.42578125" customWidth="1"/>
    <col min="13062" max="13062" width="32.140625" customWidth="1"/>
    <col min="13063" max="13065" width="16.5703125" customWidth="1"/>
    <col min="13066" max="13066" width="83.85546875" customWidth="1"/>
    <col min="13316" max="13316" width="2.5703125" customWidth="1"/>
    <col min="13317" max="13317" width="24.42578125" customWidth="1"/>
    <col min="13318" max="13318" width="32.140625" customWidth="1"/>
    <col min="13319" max="13321" width="16.5703125" customWidth="1"/>
    <col min="13322" max="13322" width="83.85546875" customWidth="1"/>
    <col min="13572" max="13572" width="2.5703125" customWidth="1"/>
    <col min="13573" max="13573" width="24.42578125" customWidth="1"/>
    <col min="13574" max="13574" width="32.140625" customWidth="1"/>
    <col min="13575" max="13577" width="16.5703125" customWidth="1"/>
    <col min="13578" max="13578" width="83.85546875" customWidth="1"/>
    <col min="13828" max="13828" width="2.5703125" customWidth="1"/>
    <col min="13829" max="13829" width="24.42578125" customWidth="1"/>
    <col min="13830" max="13830" width="32.140625" customWidth="1"/>
    <col min="13831" max="13833" width="16.5703125" customWidth="1"/>
    <col min="13834" max="13834" width="83.85546875" customWidth="1"/>
    <col min="14084" max="14084" width="2.5703125" customWidth="1"/>
    <col min="14085" max="14085" width="24.42578125" customWidth="1"/>
    <col min="14086" max="14086" width="32.140625" customWidth="1"/>
    <col min="14087" max="14089" width="16.5703125" customWidth="1"/>
    <col min="14090" max="14090" width="83.85546875" customWidth="1"/>
    <col min="14340" max="14340" width="2.5703125" customWidth="1"/>
    <col min="14341" max="14341" width="24.42578125" customWidth="1"/>
    <col min="14342" max="14342" width="32.140625" customWidth="1"/>
    <col min="14343" max="14345" width="16.5703125" customWidth="1"/>
    <col min="14346" max="14346" width="83.85546875" customWidth="1"/>
    <col min="14596" max="14596" width="2.5703125" customWidth="1"/>
    <col min="14597" max="14597" width="24.42578125" customWidth="1"/>
    <col min="14598" max="14598" width="32.140625" customWidth="1"/>
    <col min="14599" max="14601" width="16.5703125" customWidth="1"/>
    <col min="14602" max="14602" width="83.85546875" customWidth="1"/>
    <col min="14852" max="14852" width="2.5703125" customWidth="1"/>
    <col min="14853" max="14853" width="24.42578125" customWidth="1"/>
    <col min="14854" max="14854" width="32.140625" customWidth="1"/>
    <col min="14855" max="14857" width="16.5703125" customWidth="1"/>
    <col min="14858" max="14858" width="83.85546875" customWidth="1"/>
    <col min="15108" max="15108" width="2.5703125" customWidth="1"/>
    <col min="15109" max="15109" width="24.42578125" customWidth="1"/>
    <col min="15110" max="15110" width="32.140625" customWidth="1"/>
    <col min="15111" max="15113" width="16.5703125" customWidth="1"/>
    <col min="15114" max="15114" width="83.85546875" customWidth="1"/>
    <col min="15364" max="15364" width="2.5703125" customWidth="1"/>
    <col min="15365" max="15365" width="24.42578125" customWidth="1"/>
    <col min="15366" max="15366" width="32.140625" customWidth="1"/>
    <col min="15367" max="15369" width="16.5703125" customWidth="1"/>
    <col min="15370" max="15370" width="83.85546875" customWidth="1"/>
    <col min="15620" max="15620" width="2.5703125" customWidth="1"/>
    <col min="15621" max="15621" width="24.42578125" customWidth="1"/>
    <col min="15622" max="15622" width="32.140625" customWidth="1"/>
    <col min="15623" max="15625" width="16.5703125" customWidth="1"/>
    <col min="15626" max="15626" width="83.85546875" customWidth="1"/>
    <col min="15876" max="15876" width="2.5703125" customWidth="1"/>
    <col min="15877" max="15877" width="24.42578125" customWidth="1"/>
    <col min="15878" max="15878" width="32.140625" customWidth="1"/>
    <col min="15879" max="15881" width="16.5703125" customWidth="1"/>
    <col min="15882" max="15882" width="83.85546875" customWidth="1"/>
    <col min="16132" max="16132" width="2.5703125" customWidth="1"/>
    <col min="16133" max="16133" width="24.42578125" customWidth="1"/>
    <col min="16134" max="16134" width="32.140625" customWidth="1"/>
    <col min="16135" max="16137" width="16.5703125" customWidth="1"/>
    <col min="16138" max="16138" width="83.85546875" customWidth="1"/>
  </cols>
  <sheetData>
    <row r="1" spans="1:41" s="3" customFormat="1" ht="20.25" x14ac:dyDescent="0.3">
      <c r="A1" s="322" t="s">
        <v>13</v>
      </c>
      <c r="B1" s="322"/>
      <c r="C1" s="322"/>
      <c r="D1" s="322"/>
      <c r="E1" s="322"/>
      <c r="F1" s="322"/>
      <c r="G1" s="322"/>
      <c r="H1" s="322"/>
      <c r="I1" s="322"/>
      <c r="J1" s="322"/>
      <c r="K1" s="322"/>
      <c r="L1" s="322"/>
      <c r="M1" s="322"/>
      <c r="Q1" s="11"/>
      <c r="R1" s="11"/>
      <c r="S1" s="11"/>
      <c r="T1" s="11"/>
      <c r="U1" s="11"/>
      <c r="V1" s="11"/>
      <c r="W1" s="11"/>
      <c r="X1" s="11"/>
      <c r="Y1" s="11"/>
      <c r="Z1" s="11"/>
      <c r="AA1" s="11"/>
      <c r="AB1" s="11"/>
      <c r="AC1" s="11"/>
      <c r="AD1" s="11"/>
      <c r="AE1" s="11"/>
      <c r="AF1" s="11"/>
      <c r="AG1" s="11"/>
      <c r="AH1" s="11"/>
      <c r="AI1" s="11"/>
      <c r="AJ1" s="11"/>
      <c r="AK1" s="11"/>
      <c r="AL1" s="11"/>
      <c r="AM1" s="11"/>
      <c r="AN1" s="11"/>
      <c r="AO1" s="11"/>
    </row>
    <row r="2" spans="1:41" s="3" customFormat="1" ht="21" thickBot="1" x14ac:dyDescent="0.35">
      <c r="A2" s="76"/>
      <c r="B2" s="76"/>
      <c r="C2" s="76"/>
      <c r="D2" s="76"/>
      <c r="E2" s="238"/>
      <c r="F2" s="238"/>
      <c r="G2" s="76"/>
      <c r="H2" s="238"/>
      <c r="I2" s="76"/>
      <c r="J2" s="76"/>
      <c r="K2" s="76"/>
      <c r="L2" s="76"/>
      <c r="M2" s="76"/>
      <c r="Q2" s="11"/>
      <c r="R2" s="11"/>
      <c r="S2" s="11"/>
      <c r="T2" s="11"/>
      <c r="U2" s="11"/>
      <c r="V2" s="11"/>
      <c r="W2" s="11"/>
      <c r="X2" s="11"/>
      <c r="Y2" s="11"/>
      <c r="Z2" s="11"/>
      <c r="AA2" s="11"/>
      <c r="AB2" s="11"/>
      <c r="AC2" s="11"/>
      <c r="AD2" s="11"/>
      <c r="AE2" s="11"/>
      <c r="AF2" s="11"/>
      <c r="AG2" s="11"/>
      <c r="AH2" s="11"/>
      <c r="AI2" s="11"/>
      <c r="AJ2" s="11"/>
      <c r="AK2" s="11"/>
      <c r="AL2" s="11"/>
      <c r="AM2" s="11"/>
      <c r="AN2" s="11"/>
      <c r="AO2" s="11"/>
    </row>
    <row r="3" spans="1:41" s="3" customFormat="1" ht="15" customHeight="1" x14ac:dyDescent="0.3">
      <c r="A3" s="76"/>
      <c r="B3" s="323" t="s">
        <v>58</v>
      </c>
      <c r="C3" s="77" t="s">
        <v>111</v>
      </c>
      <c r="D3" s="325" t="s">
        <v>112</v>
      </c>
      <c r="E3" s="326"/>
      <c r="F3" s="326"/>
      <c r="G3" s="326"/>
      <c r="H3" s="326"/>
      <c r="I3" s="327"/>
      <c r="J3" s="328" t="s">
        <v>113</v>
      </c>
      <c r="K3" s="76"/>
      <c r="L3" s="76"/>
      <c r="M3" s="76"/>
      <c r="Q3" s="11"/>
      <c r="R3" s="11"/>
      <c r="S3" s="11"/>
      <c r="T3" s="11"/>
      <c r="U3" s="11"/>
      <c r="V3" s="11"/>
      <c r="W3" s="11"/>
      <c r="X3" s="11"/>
      <c r="Y3" s="11"/>
      <c r="Z3" s="11"/>
      <c r="AA3" s="11"/>
      <c r="AB3" s="11"/>
      <c r="AC3" s="11"/>
      <c r="AD3" s="11"/>
      <c r="AE3" s="11"/>
      <c r="AF3" s="11"/>
      <c r="AG3" s="11"/>
      <c r="AH3" s="11"/>
      <c r="AI3" s="11"/>
      <c r="AJ3" s="11"/>
      <c r="AK3" s="11"/>
      <c r="AL3" s="11"/>
      <c r="AM3" s="11"/>
      <c r="AN3" s="11"/>
      <c r="AO3" s="11"/>
    </row>
    <row r="4" spans="1:41" ht="15" customHeight="1" x14ac:dyDescent="0.25">
      <c r="B4" s="324"/>
      <c r="C4" s="78">
        <v>2</v>
      </c>
      <c r="D4" s="79">
        <v>1</v>
      </c>
      <c r="E4" s="239">
        <v>2</v>
      </c>
      <c r="F4" s="239">
        <v>3</v>
      </c>
      <c r="G4" s="80">
        <v>4</v>
      </c>
      <c r="H4" s="248">
        <v>5</v>
      </c>
      <c r="I4" s="81">
        <v>6</v>
      </c>
      <c r="J4" s="329"/>
    </row>
    <row r="5" spans="1:41" ht="15" customHeight="1" x14ac:dyDescent="0.25">
      <c r="B5" s="324"/>
      <c r="C5" s="82" t="str">
        <f>D5</f>
        <v>Site preparation, forest, INW</v>
      </c>
      <c r="D5" s="330" t="str">
        <f>'Data Summary'!D4</f>
        <v>Site preparation, forest, INW</v>
      </c>
      <c r="E5" s="331"/>
      <c r="F5" s="331"/>
      <c r="G5" s="331"/>
      <c r="H5" s="331"/>
      <c r="I5" s="332"/>
      <c r="J5" s="329"/>
    </row>
    <row r="6" spans="1:41" ht="26.25" x14ac:dyDescent="0.25">
      <c r="B6" s="324"/>
      <c r="C6" s="83" t="str">
        <f>HLOOKUP($C$4,$D$4:$I$18,3,FALSE)</f>
        <v>State/Private Dry Steep</v>
      </c>
      <c r="D6" s="84" t="s">
        <v>432</v>
      </c>
      <c r="E6" s="240" t="s">
        <v>433</v>
      </c>
      <c r="F6" s="84" t="s">
        <v>434</v>
      </c>
      <c r="G6" s="240" t="s">
        <v>435</v>
      </c>
      <c r="H6" s="240" t="s">
        <v>440</v>
      </c>
      <c r="I6" s="85" t="s">
        <v>441</v>
      </c>
      <c r="J6" s="329"/>
    </row>
    <row r="7" spans="1:41" ht="15" customHeight="1" x14ac:dyDescent="0.25">
      <c r="B7" s="43" t="s">
        <v>236</v>
      </c>
      <c r="C7" s="249">
        <f>HLOOKUP($C$4,$D$4:$I$18,4,FALSE)</f>
        <v>692.68600672943285</v>
      </c>
      <c r="D7" s="262">
        <f>'Harvest Residue'!B41</f>
        <v>6234.1740605648947</v>
      </c>
      <c r="E7" s="263">
        <f>'Harvest Residue'!B46</f>
        <v>692.68600672943285</v>
      </c>
      <c r="F7" s="263">
        <f>'Harvest Residue'!B66</f>
        <v>5844.8737854650244</v>
      </c>
      <c r="G7" s="265">
        <f>'Harvest Residue'!B71</f>
        <v>2504.9459080564393</v>
      </c>
      <c r="H7" s="266">
        <f>'Harvest Residue'!B91</f>
        <v>14133.835971416123</v>
      </c>
      <c r="I7" s="267">
        <f>'Harvest Residue'!B96</f>
        <v>20415.540847601067</v>
      </c>
      <c r="J7" s="86" t="str">
        <f>'Data Summary'!J23:P23</f>
        <v>Kg of tree stem residue burned. Min and Max are +/- 20% based on professional judgement.</v>
      </c>
    </row>
    <row r="8" spans="1:41" ht="15" customHeight="1" x14ac:dyDescent="0.25">
      <c r="B8" s="43" t="s">
        <v>237</v>
      </c>
      <c r="C8" s="249">
        <f>HLOOKUP($C$4,$D$4:$I$18,5,FALSE)</f>
        <v>1999.8808593238221</v>
      </c>
      <c r="D8" s="262">
        <f>'Harvest Residue'!B42</f>
        <v>17998.927733914399</v>
      </c>
      <c r="E8" s="263">
        <f>'Harvest Residue'!B47</f>
        <v>1999.8808593238221</v>
      </c>
      <c r="F8" s="263">
        <f>'Harvest Residue'!B67</f>
        <v>16874.963685069612</v>
      </c>
      <c r="G8" s="265">
        <f>'Harvest Residue'!B72</f>
        <v>7232.127293601262</v>
      </c>
      <c r="H8" s="266">
        <f>'Harvest Residue'!B92</f>
        <v>7737.8653569364596</v>
      </c>
      <c r="I8" s="267">
        <f>'Harvest Residue'!B97</f>
        <v>11176.916626685997</v>
      </c>
      <c r="J8" s="86" t="str">
        <f>'Data Summary'!J24:P24</f>
        <v>Kg of tree crown burned. Min and Max are +/- 20% based on professional judgement.</v>
      </c>
    </row>
    <row r="9" spans="1:41" ht="15" customHeight="1" x14ac:dyDescent="0.25">
      <c r="B9" s="87" t="s">
        <v>445</v>
      </c>
      <c r="C9" s="249">
        <f>HLOOKUP($C$4,$D$4:$I$18,6,FALSE)</f>
        <v>3290.9150585095331</v>
      </c>
      <c r="D9" s="262">
        <f>'Harvest Residue'!B43</f>
        <v>29618.235526585795</v>
      </c>
      <c r="E9" s="263">
        <f>'Harvest Residue'!B48</f>
        <v>3290.9150585095331</v>
      </c>
      <c r="F9" s="263">
        <f>'Harvest Residue'!B68</f>
        <v>27768.690241764562</v>
      </c>
      <c r="G9" s="265">
        <f>'Harvest Residue'!B73</f>
        <v>11900.867246470523</v>
      </c>
      <c r="H9" s="266">
        <f>'Harvest Residue'!B93</f>
        <v>26732.079401319825</v>
      </c>
      <c r="I9" s="267">
        <f>'Harvest Residue'!B98</f>
        <v>17011.323255385341</v>
      </c>
      <c r="J9" s="86" t="str">
        <f>'Data Summary'!J25:P25</f>
        <v>Kg of non-root residual material that decomposes rather than burning. Min and Max are +/- 20% based on professional judgement.</v>
      </c>
    </row>
    <row r="10" spans="1:41" ht="15" customHeight="1" x14ac:dyDescent="0.25">
      <c r="B10" s="87" t="s">
        <v>458</v>
      </c>
      <c r="C10" s="250">
        <f>HLOOKUP($C$4,$D$4:$I$18,7,FALSE)</f>
        <v>0</v>
      </c>
      <c r="D10" s="257">
        <v>0</v>
      </c>
      <c r="E10" s="258">
        <v>0</v>
      </c>
      <c r="F10" s="258">
        <v>0</v>
      </c>
      <c r="G10" s="259">
        <v>0</v>
      </c>
      <c r="H10" s="260">
        <v>0</v>
      </c>
      <c r="I10" s="261">
        <v>1</v>
      </c>
      <c r="J10" s="86" t="str">
        <f>'Data Summary'!J26:P26</f>
        <v>Ha of land with a crew to burn bole slash in the woods.</v>
      </c>
    </row>
    <row r="11" spans="1:41" ht="15" customHeight="1" x14ac:dyDescent="0.25">
      <c r="B11" s="43" t="s">
        <v>461</v>
      </c>
      <c r="C11" s="251">
        <f>HLOOKUP($C$4,$D$4:$I$18,8,FALSE)</f>
        <v>0</v>
      </c>
      <c r="D11" s="257">
        <v>2</v>
      </c>
      <c r="E11" s="258">
        <v>0</v>
      </c>
      <c r="F11" s="258">
        <v>2</v>
      </c>
      <c r="G11" s="259">
        <v>0</v>
      </c>
      <c r="H11" s="260">
        <v>1</v>
      </c>
      <c r="I11" s="261">
        <v>0</v>
      </c>
      <c r="J11" s="86" t="str">
        <f>'Data Summary'!J27:P27</f>
        <v>Ha of land with a crew to pile slash from gentle slope harvests.</v>
      </c>
    </row>
    <row r="12" spans="1:41" ht="15" customHeight="1" x14ac:dyDescent="0.25">
      <c r="B12" s="256" t="s">
        <v>462</v>
      </c>
      <c r="C12" s="251">
        <f>HLOOKUP($C$4,$D$4:$I$18,9,FALSE)</f>
        <v>2</v>
      </c>
      <c r="D12" s="257">
        <v>0</v>
      </c>
      <c r="E12" s="258">
        <v>2</v>
      </c>
      <c r="F12" s="258">
        <v>0</v>
      </c>
      <c r="G12" s="259">
        <v>2</v>
      </c>
      <c r="H12" s="260">
        <v>0</v>
      </c>
      <c r="I12" s="261">
        <v>0</v>
      </c>
      <c r="J12" s="86" t="str">
        <f>'Data Summary'!J28:P28</f>
        <v>Ha of land with a crew to pile slash from steep slope harvests.</v>
      </c>
    </row>
    <row r="13" spans="1:41" ht="15" customHeight="1" x14ac:dyDescent="0.25">
      <c r="B13" s="43" t="s">
        <v>464</v>
      </c>
      <c r="C13" s="251">
        <f>HLOOKUP($C$4,$D$4:$I$18,10,FALSE)</f>
        <v>0</v>
      </c>
      <c r="D13" s="257">
        <v>1</v>
      </c>
      <c r="E13" s="257">
        <v>0</v>
      </c>
      <c r="F13" s="257">
        <v>0</v>
      </c>
      <c r="G13" s="257">
        <v>0</v>
      </c>
      <c r="H13" s="257">
        <v>0</v>
      </c>
      <c r="I13" s="257">
        <v>0</v>
      </c>
      <c r="J13" s="86" t="str">
        <f>'Data Summary'!J29:P29</f>
        <v>Reference flow</v>
      </c>
    </row>
    <row r="14" spans="1:41" ht="15" customHeight="1" x14ac:dyDescent="0.25">
      <c r="B14" s="43" t="s">
        <v>465</v>
      </c>
      <c r="C14" s="251">
        <f>HLOOKUP($C$4,$D$4:$I$18,11,FALSE)</f>
        <v>1</v>
      </c>
      <c r="D14" s="257">
        <v>0</v>
      </c>
      <c r="E14" s="258">
        <v>1</v>
      </c>
      <c r="F14" s="257">
        <v>0</v>
      </c>
      <c r="G14" s="257">
        <v>0</v>
      </c>
      <c r="H14" s="257">
        <v>0</v>
      </c>
      <c r="I14" s="257">
        <v>0</v>
      </c>
      <c r="J14" s="86" t="str">
        <f>'Data Summary'!J30:P30</f>
        <v>Reference flow</v>
      </c>
    </row>
    <row r="15" spans="1:41" ht="15" customHeight="1" x14ac:dyDescent="0.25">
      <c r="B15" s="43" t="s">
        <v>466</v>
      </c>
      <c r="C15" s="251">
        <f>HLOOKUP($C$4,$D$4:$I$18,12,FALSE)</f>
        <v>0</v>
      </c>
      <c r="D15" s="257">
        <v>0</v>
      </c>
      <c r="E15" s="257">
        <v>0</v>
      </c>
      <c r="F15" s="258">
        <v>1</v>
      </c>
      <c r="G15" s="257">
        <v>0</v>
      </c>
      <c r="H15" s="257">
        <v>0</v>
      </c>
      <c r="I15" s="257">
        <v>0</v>
      </c>
      <c r="J15" s="86" t="str">
        <f>'Data Summary'!J31:P31</f>
        <v>Reference flow</v>
      </c>
    </row>
    <row r="16" spans="1:41" ht="15" customHeight="1" thickBot="1" x14ac:dyDescent="0.3">
      <c r="B16" s="43" t="s">
        <v>467</v>
      </c>
      <c r="C16" s="252">
        <f>HLOOKUP($C$4,$D$4:$I$18,13,FALSE)</f>
        <v>0</v>
      </c>
      <c r="D16" s="257">
        <v>0</v>
      </c>
      <c r="E16" s="257">
        <v>0</v>
      </c>
      <c r="F16" s="257">
        <v>0</v>
      </c>
      <c r="G16" s="259">
        <v>1</v>
      </c>
      <c r="H16" s="257">
        <v>0</v>
      </c>
      <c r="I16" s="257">
        <v>0</v>
      </c>
      <c r="J16" s="86" t="str">
        <f>'Data Summary'!J32:P32</f>
        <v>Reference flow</v>
      </c>
    </row>
    <row r="17" spans="2:10" ht="15" customHeight="1" x14ac:dyDescent="0.25">
      <c r="B17" s="43" t="s">
        <v>468</v>
      </c>
      <c r="C17" s="251">
        <f>HLOOKUP($C$4,$D$4:$I$18,14,FALSE)</f>
        <v>0</v>
      </c>
      <c r="D17" s="257">
        <v>0</v>
      </c>
      <c r="E17" s="257">
        <v>0</v>
      </c>
      <c r="F17" s="257">
        <v>0</v>
      </c>
      <c r="G17" s="257">
        <v>0</v>
      </c>
      <c r="H17" s="260">
        <v>1</v>
      </c>
      <c r="I17" s="257">
        <v>0</v>
      </c>
      <c r="J17" s="86" t="str">
        <f>'Data Summary'!J33:P33</f>
        <v>Reference flow</v>
      </c>
    </row>
    <row r="18" spans="2:10" ht="15" customHeight="1" thickBot="1" x14ac:dyDescent="0.3">
      <c r="B18" s="43" t="s">
        <v>469</v>
      </c>
      <c r="C18" s="251">
        <f>HLOOKUP($C$4,$D$4:$I$18,15,FALSE)</f>
        <v>0</v>
      </c>
      <c r="D18" s="257">
        <v>0</v>
      </c>
      <c r="E18" s="257">
        <v>0</v>
      </c>
      <c r="F18" s="257">
        <v>0</v>
      </c>
      <c r="G18" s="257">
        <v>0</v>
      </c>
      <c r="H18" s="257">
        <v>0</v>
      </c>
      <c r="I18" s="264">
        <v>1</v>
      </c>
      <c r="J18" s="86" t="str">
        <f>'Data Summary'!J34:P34</f>
        <v>Reference flow</v>
      </c>
    </row>
    <row r="19" spans="2:10" ht="15" customHeight="1" x14ac:dyDescent="0.25"/>
    <row r="20" spans="2:10" ht="15" customHeight="1" x14ac:dyDescent="0.25"/>
    <row r="21" spans="2:10" ht="15" customHeight="1" x14ac:dyDescent="0.25"/>
    <row r="22" spans="2:10" ht="15" customHeight="1" x14ac:dyDescent="0.25"/>
    <row r="23" spans="2:10" ht="15" customHeight="1" x14ac:dyDescent="0.25"/>
    <row r="24" spans="2:10" ht="18.75" x14ac:dyDescent="0.3">
      <c r="B24" s="88" t="s">
        <v>114</v>
      </c>
    </row>
    <row r="25" spans="2:10" x14ac:dyDescent="0.25">
      <c r="B25" s="89" t="s">
        <v>112</v>
      </c>
      <c r="C25" s="321" t="s">
        <v>9</v>
      </c>
      <c r="D25" s="321"/>
      <c r="E25" s="321"/>
      <c r="F25" s="321"/>
      <c r="G25" s="321"/>
      <c r="H25" s="321"/>
      <c r="I25" s="321"/>
      <c r="J25" s="321"/>
    </row>
    <row r="26" spans="2:10" ht="30" customHeight="1" x14ac:dyDescent="0.25">
      <c r="B26" s="90">
        <v>1</v>
      </c>
      <c r="C26" s="320" t="s">
        <v>493</v>
      </c>
      <c r="D26" s="320"/>
      <c r="E26" s="320"/>
      <c r="F26" s="320"/>
      <c r="G26" s="320"/>
      <c r="H26" s="320"/>
      <c r="I26" s="320"/>
      <c r="J26" s="320"/>
    </row>
    <row r="27" spans="2:10" ht="30" customHeight="1" x14ac:dyDescent="0.25">
      <c r="B27" s="90">
        <v>2</v>
      </c>
      <c r="C27" s="320" t="s">
        <v>494</v>
      </c>
      <c r="D27" s="320"/>
      <c r="E27" s="320"/>
      <c r="F27" s="320"/>
      <c r="G27" s="320"/>
      <c r="H27" s="320"/>
      <c r="I27" s="320"/>
      <c r="J27" s="320"/>
    </row>
    <row r="28" spans="2:10" ht="30" customHeight="1" x14ac:dyDescent="0.25">
      <c r="B28" s="91">
        <v>3</v>
      </c>
      <c r="C28" s="320" t="s">
        <v>496</v>
      </c>
      <c r="D28" s="320"/>
      <c r="E28" s="320"/>
      <c r="F28" s="320"/>
      <c r="G28" s="320"/>
      <c r="H28" s="320"/>
      <c r="I28" s="320"/>
      <c r="J28" s="320"/>
    </row>
    <row r="29" spans="2:10" ht="30" customHeight="1" x14ac:dyDescent="0.25">
      <c r="B29" s="91">
        <v>4</v>
      </c>
      <c r="C29" s="320" t="s">
        <v>495</v>
      </c>
      <c r="D29" s="320"/>
      <c r="E29" s="320"/>
      <c r="F29" s="320"/>
      <c r="G29" s="320"/>
      <c r="H29" s="320"/>
      <c r="I29" s="320"/>
      <c r="J29" s="320"/>
    </row>
    <row r="30" spans="2:10" ht="30" customHeight="1" x14ac:dyDescent="0.25">
      <c r="B30" s="91">
        <v>5</v>
      </c>
      <c r="C30" s="320" t="s">
        <v>497</v>
      </c>
      <c r="D30" s="320"/>
      <c r="E30" s="320"/>
      <c r="F30" s="320"/>
      <c r="G30" s="320"/>
      <c r="H30" s="320"/>
      <c r="I30" s="320"/>
      <c r="J30" s="320"/>
    </row>
    <row r="31" spans="2:10" ht="30" customHeight="1" x14ac:dyDescent="0.25">
      <c r="B31" s="91">
        <v>6</v>
      </c>
      <c r="C31" s="320" t="s">
        <v>498</v>
      </c>
      <c r="D31" s="320"/>
      <c r="E31" s="320"/>
      <c r="F31" s="320"/>
      <c r="G31" s="320"/>
      <c r="H31" s="320"/>
      <c r="I31" s="320"/>
      <c r="J31" s="320"/>
    </row>
  </sheetData>
  <mergeCells count="12">
    <mergeCell ref="C25:J25"/>
    <mergeCell ref="A1:M1"/>
    <mergeCell ref="B3:B6"/>
    <mergeCell ref="D3:I3"/>
    <mergeCell ref="J3:J6"/>
    <mergeCell ref="D5:I5"/>
    <mergeCell ref="C29:J29"/>
    <mergeCell ref="C30:J30"/>
    <mergeCell ref="C31:J31"/>
    <mergeCell ref="C26:J26"/>
    <mergeCell ref="C27:J27"/>
    <mergeCell ref="C28:J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C34" sqref="C34"/>
    </sheetView>
  </sheetViews>
  <sheetFormatPr defaultColWidth="36.85546875" defaultRowHeight="12.75" customHeight="1" x14ac:dyDescent="0.25"/>
  <cols>
    <col min="1" max="1" width="18.5703125" style="151" customWidth="1"/>
    <col min="2" max="10" width="31.42578125" style="150" customWidth="1"/>
    <col min="11" max="27" width="36.85546875" style="150" customWidth="1"/>
    <col min="28" max="28" width="37" style="150" customWidth="1"/>
    <col min="29" max="35" width="36.85546875" style="150" customWidth="1"/>
    <col min="36" max="44" width="36.85546875" style="151" customWidth="1"/>
    <col min="45" max="45" width="37.140625" style="151" customWidth="1"/>
    <col min="46" max="47" width="36.85546875" style="151" customWidth="1"/>
    <col min="48" max="48" width="36.5703125" style="151" customWidth="1"/>
    <col min="49" max="50" width="36.85546875" style="151" customWidth="1"/>
    <col min="51" max="51" width="36.5703125" style="151" customWidth="1"/>
    <col min="52" max="52" width="37" style="151" customWidth="1"/>
    <col min="53" max="71" width="36.85546875" style="151" customWidth="1"/>
    <col min="72" max="72" width="37" style="151" customWidth="1"/>
    <col min="73" max="90" width="36.85546875" style="151" customWidth="1"/>
    <col min="91" max="91" width="36.5703125" style="151" customWidth="1"/>
    <col min="92" max="104" width="36.85546875" style="151" customWidth="1"/>
    <col min="105" max="105" width="36.5703125" style="151" customWidth="1"/>
    <col min="106" max="108" width="36.85546875" style="151" customWidth="1"/>
    <col min="109" max="109" width="36.5703125" style="151" customWidth="1"/>
    <col min="110" max="117" width="36.85546875" style="151" customWidth="1"/>
    <col min="118" max="118" width="36.5703125" style="151" customWidth="1"/>
    <col min="119" max="256" width="36.85546875" style="151"/>
    <col min="257" max="257" width="18.5703125" style="151" customWidth="1"/>
    <col min="258" max="266" width="31.42578125" style="151" customWidth="1"/>
    <col min="267" max="283" width="36.85546875" style="151" customWidth="1"/>
    <col min="284" max="284" width="37" style="151" customWidth="1"/>
    <col min="285" max="300" width="36.85546875" style="151" customWidth="1"/>
    <col min="301" max="301" width="37.140625" style="151" customWidth="1"/>
    <col min="302" max="303" width="36.85546875" style="151" customWidth="1"/>
    <col min="304" max="304" width="36.5703125" style="151" customWidth="1"/>
    <col min="305" max="306" width="36.85546875" style="151" customWidth="1"/>
    <col min="307" max="307" width="36.5703125" style="151" customWidth="1"/>
    <col min="308" max="308" width="37" style="151" customWidth="1"/>
    <col min="309" max="327" width="36.85546875" style="151" customWidth="1"/>
    <col min="328" max="328" width="37" style="151" customWidth="1"/>
    <col min="329" max="346" width="36.85546875" style="151" customWidth="1"/>
    <col min="347" max="347" width="36.5703125" style="151" customWidth="1"/>
    <col min="348" max="360" width="36.85546875" style="151" customWidth="1"/>
    <col min="361" max="361" width="36.5703125" style="151" customWidth="1"/>
    <col min="362" max="364" width="36.85546875" style="151" customWidth="1"/>
    <col min="365" max="365" width="36.5703125" style="151" customWidth="1"/>
    <col min="366" max="373" width="36.85546875" style="151" customWidth="1"/>
    <col min="374" max="374" width="36.5703125" style="151" customWidth="1"/>
    <col min="375" max="512" width="36.85546875" style="151"/>
    <col min="513" max="513" width="18.5703125" style="151" customWidth="1"/>
    <col min="514" max="522" width="31.42578125" style="151" customWidth="1"/>
    <col min="523" max="539" width="36.85546875" style="151" customWidth="1"/>
    <col min="540" max="540" width="37" style="151" customWidth="1"/>
    <col min="541" max="556" width="36.85546875" style="151" customWidth="1"/>
    <col min="557" max="557" width="37.140625" style="151" customWidth="1"/>
    <col min="558" max="559" width="36.85546875" style="151" customWidth="1"/>
    <col min="560" max="560" width="36.5703125" style="151" customWidth="1"/>
    <col min="561" max="562" width="36.85546875" style="151" customWidth="1"/>
    <col min="563" max="563" width="36.5703125" style="151" customWidth="1"/>
    <col min="564" max="564" width="37" style="151" customWidth="1"/>
    <col min="565" max="583" width="36.85546875" style="151" customWidth="1"/>
    <col min="584" max="584" width="37" style="151" customWidth="1"/>
    <col min="585" max="602" width="36.85546875" style="151" customWidth="1"/>
    <col min="603" max="603" width="36.5703125" style="151" customWidth="1"/>
    <col min="604" max="616" width="36.85546875" style="151" customWidth="1"/>
    <col min="617" max="617" width="36.5703125" style="151" customWidth="1"/>
    <col min="618" max="620" width="36.85546875" style="151" customWidth="1"/>
    <col min="621" max="621" width="36.5703125" style="151" customWidth="1"/>
    <col min="622" max="629" width="36.85546875" style="151" customWidth="1"/>
    <col min="630" max="630" width="36.5703125" style="151" customWidth="1"/>
    <col min="631" max="768" width="36.85546875" style="151"/>
    <col min="769" max="769" width="18.5703125" style="151" customWidth="1"/>
    <col min="770" max="778" width="31.42578125" style="151" customWidth="1"/>
    <col min="779" max="795" width="36.85546875" style="151" customWidth="1"/>
    <col min="796" max="796" width="37" style="151" customWidth="1"/>
    <col min="797" max="812" width="36.85546875" style="151" customWidth="1"/>
    <col min="813" max="813" width="37.140625" style="151" customWidth="1"/>
    <col min="814" max="815" width="36.85546875" style="151" customWidth="1"/>
    <col min="816" max="816" width="36.5703125" style="151" customWidth="1"/>
    <col min="817" max="818" width="36.85546875" style="151" customWidth="1"/>
    <col min="819" max="819" width="36.5703125" style="151" customWidth="1"/>
    <col min="820" max="820" width="37" style="151" customWidth="1"/>
    <col min="821" max="839" width="36.85546875" style="151" customWidth="1"/>
    <col min="840" max="840" width="37" style="151" customWidth="1"/>
    <col min="841" max="858" width="36.85546875" style="151" customWidth="1"/>
    <col min="859" max="859" width="36.5703125" style="151" customWidth="1"/>
    <col min="860" max="872" width="36.85546875" style="151" customWidth="1"/>
    <col min="873" max="873" width="36.5703125" style="151" customWidth="1"/>
    <col min="874" max="876" width="36.85546875" style="151" customWidth="1"/>
    <col min="877" max="877" width="36.5703125" style="151" customWidth="1"/>
    <col min="878" max="885" width="36.85546875" style="151" customWidth="1"/>
    <col min="886" max="886" width="36.5703125" style="151" customWidth="1"/>
    <col min="887" max="1024" width="36.85546875" style="151"/>
    <col min="1025" max="1025" width="18.5703125" style="151" customWidth="1"/>
    <col min="1026" max="1034" width="31.42578125" style="151" customWidth="1"/>
    <col min="1035" max="1051" width="36.85546875" style="151" customWidth="1"/>
    <col min="1052" max="1052" width="37" style="151" customWidth="1"/>
    <col min="1053" max="1068" width="36.85546875" style="151" customWidth="1"/>
    <col min="1069" max="1069" width="37.140625" style="151" customWidth="1"/>
    <col min="1070" max="1071" width="36.85546875" style="151" customWidth="1"/>
    <col min="1072" max="1072" width="36.5703125" style="151" customWidth="1"/>
    <col min="1073" max="1074" width="36.85546875" style="151" customWidth="1"/>
    <col min="1075" max="1075" width="36.5703125" style="151" customWidth="1"/>
    <col min="1076" max="1076" width="37" style="151" customWidth="1"/>
    <col min="1077" max="1095" width="36.85546875" style="151" customWidth="1"/>
    <col min="1096" max="1096" width="37" style="151" customWidth="1"/>
    <col min="1097" max="1114" width="36.85546875" style="151" customWidth="1"/>
    <col min="1115" max="1115" width="36.5703125" style="151" customWidth="1"/>
    <col min="1116" max="1128" width="36.85546875" style="151" customWidth="1"/>
    <col min="1129" max="1129" width="36.5703125" style="151" customWidth="1"/>
    <col min="1130" max="1132" width="36.85546875" style="151" customWidth="1"/>
    <col min="1133" max="1133" width="36.5703125" style="151" customWidth="1"/>
    <col min="1134" max="1141" width="36.85546875" style="151" customWidth="1"/>
    <col min="1142" max="1142" width="36.5703125" style="151" customWidth="1"/>
    <col min="1143" max="1280" width="36.85546875" style="151"/>
    <col min="1281" max="1281" width="18.5703125" style="151" customWidth="1"/>
    <col min="1282" max="1290" width="31.42578125" style="151" customWidth="1"/>
    <col min="1291" max="1307" width="36.85546875" style="151" customWidth="1"/>
    <col min="1308" max="1308" width="37" style="151" customWidth="1"/>
    <col min="1309" max="1324" width="36.85546875" style="151" customWidth="1"/>
    <col min="1325" max="1325" width="37.140625" style="151" customWidth="1"/>
    <col min="1326" max="1327" width="36.85546875" style="151" customWidth="1"/>
    <col min="1328" max="1328" width="36.5703125" style="151" customWidth="1"/>
    <col min="1329" max="1330" width="36.85546875" style="151" customWidth="1"/>
    <col min="1331" max="1331" width="36.5703125" style="151" customWidth="1"/>
    <col min="1332" max="1332" width="37" style="151" customWidth="1"/>
    <col min="1333" max="1351" width="36.85546875" style="151" customWidth="1"/>
    <col min="1352" max="1352" width="37" style="151" customWidth="1"/>
    <col min="1353" max="1370" width="36.85546875" style="151" customWidth="1"/>
    <col min="1371" max="1371" width="36.5703125" style="151" customWidth="1"/>
    <col min="1372" max="1384" width="36.85546875" style="151" customWidth="1"/>
    <col min="1385" max="1385" width="36.5703125" style="151" customWidth="1"/>
    <col min="1386" max="1388" width="36.85546875" style="151" customWidth="1"/>
    <col min="1389" max="1389" width="36.5703125" style="151" customWidth="1"/>
    <col min="1390" max="1397" width="36.85546875" style="151" customWidth="1"/>
    <col min="1398" max="1398" width="36.5703125" style="151" customWidth="1"/>
    <col min="1399" max="1536" width="36.85546875" style="151"/>
    <col min="1537" max="1537" width="18.5703125" style="151" customWidth="1"/>
    <col min="1538" max="1546" width="31.42578125" style="151" customWidth="1"/>
    <col min="1547" max="1563" width="36.85546875" style="151" customWidth="1"/>
    <col min="1564" max="1564" width="37" style="151" customWidth="1"/>
    <col min="1565" max="1580" width="36.85546875" style="151" customWidth="1"/>
    <col min="1581" max="1581" width="37.140625" style="151" customWidth="1"/>
    <col min="1582" max="1583" width="36.85546875" style="151" customWidth="1"/>
    <col min="1584" max="1584" width="36.5703125" style="151" customWidth="1"/>
    <col min="1585" max="1586" width="36.85546875" style="151" customWidth="1"/>
    <col min="1587" max="1587" width="36.5703125" style="151" customWidth="1"/>
    <col min="1588" max="1588" width="37" style="151" customWidth="1"/>
    <col min="1589" max="1607" width="36.85546875" style="151" customWidth="1"/>
    <col min="1608" max="1608" width="37" style="151" customWidth="1"/>
    <col min="1609" max="1626" width="36.85546875" style="151" customWidth="1"/>
    <col min="1627" max="1627" width="36.5703125" style="151" customWidth="1"/>
    <col min="1628" max="1640" width="36.85546875" style="151" customWidth="1"/>
    <col min="1641" max="1641" width="36.5703125" style="151" customWidth="1"/>
    <col min="1642" max="1644" width="36.85546875" style="151" customWidth="1"/>
    <col min="1645" max="1645" width="36.5703125" style="151" customWidth="1"/>
    <col min="1646" max="1653" width="36.85546875" style="151" customWidth="1"/>
    <col min="1654" max="1654" width="36.5703125" style="151" customWidth="1"/>
    <col min="1655" max="1792" width="36.85546875" style="151"/>
    <col min="1793" max="1793" width="18.5703125" style="151" customWidth="1"/>
    <col min="1794" max="1802" width="31.42578125" style="151" customWidth="1"/>
    <col min="1803" max="1819" width="36.85546875" style="151" customWidth="1"/>
    <col min="1820" max="1820" width="37" style="151" customWidth="1"/>
    <col min="1821" max="1836" width="36.85546875" style="151" customWidth="1"/>
    <col min="1837" max="1837" width="37.140625" style="151" customWidth="1"/>
    <col min="1838" max="1839" width="36.85546875" style="151" customWidth="1"/>
    <col min="1840" max="1840" width="36.5703125" style="151" customWidth="1"/>
    <col min="1841" max="1842" width="36.85546875" style="151" customWidth="1"/>
    <col min="1843" max="1843" width="36.5703125" style="151" customWidth="1"/>
    <col min="1844" max="1844" width="37" style="151" customWidth="1"/>
    <col min="1845" max="1863" width="36.85546875" style="151" customWidth="1"/>
    <col min="1864" max="1864" width="37" style="151" customWidth="1"/>
    <col min="1865" max="1882" width="36.85546875" style="151" customWidth="1"/>
    <col min="1883" max="1883" width="36.5703125" style="151" customWidth="1"/>
    <col min="1884" max="1896" width="36.85546875" style="151" customWidth="1"/>
    <col min="1897" max="1897" width="36.5703125" style="151" customWidth="1"/>
    <col min="1898" max="1900" width="36.85546875" style="151" customWidth="1"/>
    <col min="1901" max="1901" width="36.5703125" style="151" customWidth="1"/>
    <col min="1902" max="1909" width="36.85546875" style="151" customWidth="1"/>
    <col min="1910" max="1910" width="36.5703125" style="151" customWidth="1"/>
    <col min="1911" max="2048" width="36.85546875" style="151"/>
    <col min="2049" max="2049" width="18.5703125" style="151" customWidth="1"/>
    <col min="2050" max="2058" width="31.42578125" style="151" customWidth="1"/>
    <col min="2059" max="2075" width="36.85546875" style="151" customWidth="1"/>
    <col min="2076" max="2076" width="37" style="151" customWidth="1"/>
    <col min="2077" max="2092" width="36.85546875" style="151" customWidth="1"/>
    <col min="2093" max="2093" width="37.140625" style="151" customWidth="1"/>
    <col min="2094" max="2095" width="36.85546875" style="151" customWidth="1"/>
    <col min="2096" max="2096" width="36.5703125" style="151" customWidth="1"/>
    <col min="2097" max="2098" width="36.85546875" style="151" customWidth="1"/>
    <col min="2099" max="2099" width="36.5703125" style="151" customWidth="1"/>
    <col min="2100" max="2100" width="37" style="151" customWidth="1"/>
    <col min="2101" max="2119" width="36.85546875" style="151" customWidth="1"/>
    <col min="2120" max="2120" width="37" style="151" customWidth="1"/>
    <col min="2121" max="2138" width="36.85546875" style="151" customWidth="1"/>
    <col min="2139" max="2139" width="36.5703125" style="151" customWidth="1"/>
    <col min="2140" max="2152" width="36.85546875" style="151" customWidth="1"/>
    <col min="2153" max="2153" width="36.5703125" style="151" customWidth="1"/>
    <col min="2154" max="2156" width="36.85546875" style="151" customWidth="1"/>
    <col min="2157" max="2157" width="36.5703125" style="151" customWidth="1"/>
    <col min="2158" max="2165" width="36.85546875" style="151" customWidth="1"/>
    <col min="2166" max="2166" width="36.5703125" style="151" customWidth="1"/>
    <col min="2167" max="2304" width="36.85546875" style="151"/>
    <col min="2305" max="2305" width="18.5703125" style="151" customWidth="1"/>
    <col min="2306" max="2314" width="31.42578125" style="151" customWidth="1"/>
    <col min="2315" max="2331" width="36.85546875" style="151" customWidth="1"/>
    <col min="2332" max="2332" width="37" style="151" customWidth="1"/>
    <col min="2333" max="2348" width="36.85546875" style="151" customWidth="1"/>
    <col min="2349" max="2349" width="37.140625" style="151" customWidth="1"/>
    <col min="2350" max="2351" width="36.85546875" style="151" customWidth="1"/>
    <col min="2352" max="2352" width="36.5703125" style="151" customWidth="1"/>
    <col min="2353" max="2354" width="36.85546875" style="151" customWidth="1"/>
    <col min="2355" max="2355" width="36.5703125" style="151" customWidth="1"/>
    <col min="2356" max="2356" width="37" style="151" customWidth="1"/>
    <col min="2357" max="2375" width="36.85546875" style="151" customWidth="1"/>
    <col min="2376" max="2376" width="37" style="151" customWidth="1"/>
    <col min="2377" max="2394" width="36.85546875" style="151" customWidth="1"/>
    <col min="2395" max="2395" width="36.5703125" style="151" customWidth="1"/>
    <col min="2396" max="2408" width="36.85546875" style="151" customWidth="1"/>
    <col min="2409" max="2409" width="36.5703125" style="151" customWidth="1"/>
    <col min="2410" max="2412" width="36.85546875" style="151" customWidth="1"/>
    <col min="2413" max="2413" width="36.5703125" style="151" customWidth="1"/>
    <col min="2414" max="2421" width="36.85546875" style="151" customWidth="1"/>
    <col min="2422" max="2422" width="36.5703125" style="151" customWidth="1"/>
    <col min="2423" max="2560" width="36.85546875" style="151"/>
    <col min="2561" max="2561" width="18.5703125" style="151" customWidth="1"/>
    <col min="2562" max="2570" width="31.42578125" style="151" customWidth="1"/>
    <col min="2571" max="2587" width="36.85546875" style="151" customWidth="1"/>
    <col min="2588" max="2588" width="37" style="151" customWidth="1"/>
    <col min="2589" max="2604" width="36.85546875" style="151" customWidth="1"/>
    <col min="2605" max="2605" width="37.140625" style="151" customWidth="1"/>
    <col min="2606" max="2607" width="36.85546875" style="151" customWidth="1"/>
    <col min="2608" max="2608" width="36.5703125" style="151" customWidth="1"/>
    <col min="2609" max="2610" width="36.85546875" style="151" customWidth="1"/>
    <col min="2611" max="2611" width="36.5703125" style="151" customWidth="1"/>
    <col min="2612" max="2612" width="37" style="151" customWidth="1"/>
    <col min="2613" max="2631" width="36.85546875" style="151" customWidth="1"/>
    <col min="2632" max="2632" width="37" style="151" customWidth="1"/>
    <col min="2633" max="2650" width="36.85546875" style="151" customWidth="1"/>
    <col min="2651" max="2651" width="36.5703125" style="151" customWidth="1"/>
    <col min="2652" max="2664" width="36.85546875" style="151" customWidth="1"/>
    <col min="2665" max="2665" width="36.5703125" style="151" customWidth="1"/>
    <col min="2666" max="2668" width="36.85546875" style="151" customWidth="1"/>
    <col min="2669" max="2669" width="36.5703125" style="151" customWidth="1"/>
    <col min="2670" max="2677" width="36.85546875" style="151" customWidth="1"/>
    <col min="2678" max="2678" width="36.5703125" style="151" customWidth="1"/>
    <col min="2679" max="2816" width="36.85546875" style="151"/>
    <col min="2817" max="2817" width="18.5703125" style="151" customWidth="1"/>
    <col min="2818" max="2826" width="31.42578125" style="151" customWidth="1"/>
    <col min="2827" max="2843" width="36.85546875" style="151" customWidth="1"/>
    <col min="2844" max="2844" width="37" style="151" customWidth="1"/>
    <col min="2845" max="2860" width="36.85546875" style="151" customWidth="1"/>
    <col min="2861" max="2861" width="37.140625" style="151" customWidth="1"/>
    <col min="2862" max="2863" width="36.85546875" style="151" customWidth="1"/>
    <col min="2864" max="2864" width="36.5703125" style="151" customWidth="1"/>
    <col min="2865" max="2866" width="36.85546875" style="151" customWidth="1"/>
    <col min="2867" max="2867" width="36.5703125" style="151" customWidth="1"/>
    <col min="2868" max="2868" width="37" style="151" customWidth="1"/>
    <col min="2869" max="2887" width="36.85546875" style="151" customWidth="1"/>
    <col min="2888" max="2888" width="37" style="151" customWidth="1"/>
    <col min="2889" max="2906" width="36.85546875" style="151" customWidth="1"/>
    <col min="2907" max="2907" width="36.5703125" style="151" customWidth="1"/>
    <col min="2908" max="2920" width="36.85546875" style="151" customWidth="1"/>
    <col min="2921" max="2921" width="36.5703125" style="151" customWidth="1"/>
    <col min="2922" max="2924" width="36.85546875" style="151" customWidth="1"/>
    <col min="2925" max="2925" width="36.5703125" style="151" customWidth="1"/>
    <col min="2926" max="2933" width="36.85546875" style="151" customWidth="1"/>
    <col min="2934" max="2934" width="36.5703125" style="151" customWidth="1"/>
    <col min="2935" max="3072" width="36.85546875" style="151"/>
    <col min="3073" max="3073" width="18.5703125" style="151" customWidth="1"/>
    <col min="3074" max="3082" width="31.42578125" style="151" customWidth="1"/>
    <col min="3083" max="3099" width="36.85546875" style="151" customWidth="1"/>
    <col min="3100" max="3100" width="37" style="151" customWidth="1"/>
    <col min="3101" max="3116" width="36.85546875" style="151" customWidth="1"/>
    <col min="3117" max="3117" width="37.140625" style="151" customWidth="1"/>
    <col min="3118" max="3119" width="36.85546875" style="151" customWidth="1"/>
    <col min="3120" max="3120" width="36.5703125" style="151" customWidth="1"/>
    <col min="3121" max="3122" width="36.85546875" style="151" customWidth="1"/>
    <col min="3123" max="3123" width="36.5703125" style="151" customWidth="1"/>
    <col min="3124" max="3124" width="37" style="151" customWidth="1"/>
    <col min="3125" max="3143" width="36.85546875" style="151" customWidth="1"/>
    <col min="3144" max="3144" width="37" style="151" customWidth="1"/>
    <col min="3145" max="3162" width="36.85546875" style="151" customWidth="1"/>
    <col min="3163" max="3163" width="36.5703125" style="151" customWidth="1"/>
    <col min="3164" max="3176" width="36.85546875" style="151" customWidth="1"/>
    <col min="3177" max="3177" width="36.5703125" style="151" customWidth="1"/>
    <col min="3178" max="3180" width="36.85546875" style="151" customWidth="1"/>
    <col min="3181" max="3181" width="36.5703125" style="151" customWidth="1"/>
    <col min="3182" max="3189" width="36.85546875" style="151" customWidth="1"/>
    <col min="3190" max="3190" width="36.5703125" style="151" customWidth="1"/>
    <col min="3191" max="3328" width="36.85546875" style="151"/>
    <col min="3329" max="3329" width="18.5703125" style="151" customWidth="1"/>
    <col min="3330" max="3338" width="31.42578125" style="151" customWidth="1"/>
    <col min="3339" max="3355" width="36.85546875" style="151" customWidth="1"/>
    <col min="3356" max="3356" width="37" style="151" customWidth="1"/>
    <col min="3357" max="3372" width="36.85546875" style="151" customWidth="1"/>
    <col min="3373" max="3373" width="37.140625" style="151" customWidth="1"/>
    <col min="3374" max="3375" width="36.85546875" style="151" customWidth="1"/>
    <col min="3376" max="3376" width="36.5703125" style="151" customWidth="1"/>
    <col min="3377" max="3378" width="36.85546875" style="151" customWidth="1"/>
    <col min="3379" max="3379" width="36.5703125" style="151" customWidth="1"/>
    <col min="3380" max="3380" width="37" style="151" customWidth="1"/>
    <col min="3381" max="3399" width="36.85546875" style="151" customWidth="1"/>
    <col min="3400" max="3400" width="37" style="151" customWidth="1"/>
    <col min="3401" max="3418" width="36.85546875" style="151" customWidth="1"/>
    <col min="3419" max="3419" width="36.5703125" style="151" customWidth="1"/>
    <col min="3420" max="3432" width="36.85546875" style="151" customWidth="1"/>
    <col min="3433" max="3433" width="36.5703125" style="151" customWidth="1"/>
    <col min="3434" max="3436" width="36.85546875" style="151" customWidth="1"/>
    <col min="3437" max="3437" width="36.5703125" style="151" customWidth="1"/>
    <col min="3438" max="3445" width="36.85546875" style="151" customWidth="1"/>
    <col min="3446" max="3446" width="36.5703125" style="151" customWidth="1"/>
    <col min="3447" max="3584" width="36.85546875" style="151"/>
    <col min="3585" max="3585" width="18.5703125" style="151" customWidth="1"/>
    <col min="3586" max="3594" width="31.42578125" style="151" customWidth="1"/>
    <col min="3595" max="3611" width="36.85546875" style="151" customWidth="1"/>
    <col min="3612" max="3612" width="37" style="151" customWidth="1"/>
    <col min="3613" max="3628" width="36.85546875" style="151" customWidth="1"/>
    <col min="3629" max="3629" width="37.140625" style="151" customWidth="1"/>
    <col min="3630" max="3631" width="36.85546875" style="151" customWidth="1"/>
    <col min="3632" max="3632" width="36.5703125" style="151" customWidth="1"/>
    <col min="3633" max="3634" width="36.85546875" style="151" customWidth="1"/>
    <col min="3635" max="3635" width="36.5703125" style="151" customWidth="1"/>
    <col min="3636" max="3636" width="37" style="151" customWidth="1"/>
    <col min="3637" max="3655" width="36.85546875" style="151" customWidth="1"/>
    <col min="3656" max="3656" width="37" style="151" customWidth="1"/>
    <col min="3657" max="3674" width="36.85546875" style="151" customWidth="1"/>
    <col min="3675" max="3675" width="36.5703125" style="151" customWidth="1"/>
    <col min="3676" max="3688" width="36.85546875" style="151" customWidth="1"/>
    <col min="3689" max="3689" width="36.5703125" style="151" customWidth="1"/>
    <col min="3690" max="3692" width="36.85546875" style="151" customWidth="1"/>
    <col min="3693" max="3693" width="36.5703125" style="151" customWidth="1"/>
    <col min="3694" max="3701" width="36.85546875" style="151" customWidth="1"/>
    <col min="3702" max="3702" width="36.5703125" style="151" customWidth="1"/>
    <col min="3703" max="3840" width="36.85546875" style="151"/>
    <col min="3841" max="3841" width="18.5703125" style="151" customWidth="1"/>
    <col min="3842" max="3850" width="31.42578125" style="151" customWidth="1"/>
    <col min="3851" max="3867" width="36.85546875" style="151" customWidth="1"/>
    <col min="3868" max="3868" width="37" style="151" customWidth="1"/>
    <col min="3869" max="3884" width="36.85546875" style="151" customWidth="1"/>
    <col min="3885" max="3885" width="37.140625" style="151" customWidth="1"/>
    <col min="3886" max="3887" width="36.85546875" style="151" customWidth="1"/>
    <col min="3888" max="3888" width="36.5703125" style="151" customWidth="1"/>
    <col min="3889" max="3890" width="36.85546875" style="151" customWidth="1"/>
    <col min="3891" max="3891" width="36.5703125" style="151" customWidth="1"/>
    <col min="3892" max="3892" width="37" style="151" customWidth="1"/>
    <col min="3893" max="3911" width="36.85546875" style="151" customWidth="1"/>
    <col min="3912" max="3912" width="37" style="151" customWidth="1"/>
    <col min="3913" max="3930" width="36.85546875" style="151" customWidth="1"/>
    <col min="3931" max="3931" width="36.5703125" style="151" customWidth="1"/>
    <col min="3932" max="3944" width="36.85546875" style="151" customWidth="1"/>
    <col min="3945" max="3945" width="36.5703125" style="151" customWidth="1"/>
    <col min="3946" max="3948" width="36.85546875" style="151" customWidth="1"/>
    <col min="3949" max="3949" width="36.5703125" style="151" customWidth="1"/>
    <col min="3950" max="3957" width="36.85546875" style="151" customWidth="1"/>
    <col min="3958" max="3958" width="36.5703125" style="151" customWidth="1"/>
    <col min="3959" max="4096" width="36.85546875" style="151"/>
    <col min="4097" max="4097" width="18.5703125" style="151" customWidth="1"/>
    <col min="4098" max="4106" width="31.42578125" style="151" customWidth="1"/>
    <col min="4107" max="4123" width="36.85546875" style="151" customWidth="1"/>
    <col min="4124" max="4124" width="37" style="151" customWidth="1"/>
    <col min="4125" max="4140" width="36.85546875" style="151" customWidth="1"/>
    <col min="4141" max="4141" width="37.140625" style="151" customWidth="1"/>
    <col min="4142" max="4143" width="36.85546875" style="151" customWidth="1"/>
    <col min="4144" max="4144" width="36.5703125" style="151" customWidth="1"/>
    <col min="4145" max="4146" width="36.85546875" style="151" customWidth="1"/>
    <col min="4147" max="4147" width="36.5703125" style="151" customWidth="1"/>
    <col min="4148" max="4148" width="37" style="151" customWidth="1"/>
    <col min="4149" max="4167" width="36.85546875" style="151" customWidth="1"/>
    <col min="4168" max="4168" width="37" style="151" customWidth="1"/>
    <col min="4169" max="4186" width="36.85546875" style="151" customWidth="1"/>
    <col min="4187" max="4187" width="36.5703125" style="151" customWidth="1"/>
    <col min="4188" max="4200" width="36.85546875" style="151" customWidth="1"/>
    <col min="4201" max="4201" width="36.5703125" style="151" customWidth="1"/>
    <col min="4202" max="4204" width="36.85546875" style="151" customWidth="1"/>
    <col min="4205" max="4205" width="36.5703125" style="151" customWidth="1"/>
    <col min="4206" max="4213" width="36.85546875" style="151" customWidth="1"/>
    <col min="4214" max="4214" width="36.5703125" style="151" customWidth="1"/>
    <col min="4215" max="4352" width="36.85546875" style="151"/>
    <col min="4353" max="4353" width="18.5703125" style="151" customWidth="1"/>
    <col min="4354" max="4362" width="31.42578125" style="151" customWidth="1"/>
    <col min="4363" max="4379" width="36.85546875" style="151" customWidth="1"/>
    <col min="4380" max="4380" width="37" style="151" customWidth="1"/>
    <col min="4381" max="4396" width="36.85546875" style="151" customWidth="1"/>
    <col min="4397" max="4397" width="37.140625" style="151" customWidth="1"/>
    <col min="4398" max="4399" width="36.85546875" style="151" customWidth="1"/>
    <col min="4400" max="4400" width="36.5703125" style="151" customWidth="1"/>
    <col min="4401" max="4402" width="36.85546875" style="151" customWidth="1"/>
    <col min="4403" max="4403" width="36.5703125" style="151" customWidth="1"/>
    <col min="4404" max="4404" width="37" style="151" customWidth="1"/>
    <col min="4405" max="4423" width="36.85546875" style="151" customWidth="1"/>
    <col min="4424" max="4424" width="37" style="151" customWidth="1"/>
    <col min="4425" max="4442" width="36.85546875" style="151" customWidth="1"/>
    <col min="4443" max="4443" width="36.5703125" style="151" customWidth="1"/>
    <col min="4444" max="4456" width="36.85546875" style="151" customWidth="1"/>
    <col min="4457" max="4457" width="36.5703125" style="151" customWidth="1"/>
    <col min="4458" max="4460" width="36.85546875" style="151" customWidth="1"/>
    <col min="4461" max="4461" width="36.5703125" style="151" customWidth="1"/>
    <col min="4462" max="4469" width="36.85546875" style="151" customWidth="1"/>
    <col min="4470" max="4470" width="36.5703125" style="151" customWidth="1"/>
    <col min="4471" max="4608" width="36.85546875" style="151"/>
    <col min="4609" max="4609" width="18.5703125" style="151" customWidth="1"/>
    <col min="4610" max="4618" width="31.42578125" style="151" customWidth="1"/>
    <col min="4619" max="4635" width="36.85546875" style="151" customWidth="1"/>
    <col min="4636" max="4636" width="37" style="151" customWidth="1"/>
    <col min="4637" max="4652" width="36.85546875" style="151" customWidth="1"/>
    <col min="4653" max="4653" width="37.140625" style="151" customWidth="1"/>
    <col min="4654" max="4655" width="36.85546875" style="151" customWidth="1"/>
    <col min="4656" max="4656" width="36.5703125" style="151" customWidth="1"/>
    <col min="4657" max="4658" width="36.85546875" style="151" customWidth="1"/>
    <col min="4659" max="4659" width="36.5703125" style="151" customWidth="1"/>
    <col min="4660" max="4660" width="37" style="151" customWidth="1"/>
    <col min="4661" max="4679" width="36.85546875" style="151" customWidth="1"/>
    <col min="4680" max="4680" width="37" style="151" customWidth="1"/>
    <col min="4681" max="4698" width="36.85546875" style="151" customWidth="1"/>
    <col min="4699" max="4699" width="36.5703125" style="151" customWidth="1"/>
    <col min="4700" max="4712" width="36.85546875" style="151" customWidth="1"/>
    <col min="4713" max="4713" width="36.5703125" style="151" customWidth="1"/>
    <col min="4714" max="4716" width="36.85546875" style="151" customWidth="1"/>
    <col min="4717" max="4717" width="36.5703125" style="151" customWidth="1"/>
    <col min="4718" max="4725" width="36.85546875" style="151" customWidth="1"/>
    <col min="4726" max="4726" width="36.5703125" style="151" customWidth="1"/>
    <col min="4727" max="4864" width="36.85546875" style="151"/>
    <col min="4865" max="4865" width="18.5703125" style="151" customWidth="1"/>
    <col min="4866" max="4874" width="31.42578125" style="151" customWidth="1"/>
    <col min="4875" max="4891" width="36.85546875" style="151" customWidth="1"/>
    <col min="4892" max="4892" width="37" style="151" customWidth="1"/>
    <col min="4893" max="4908" width="36.85546875" style="151" customWidth="1"/>
    <col min="4909" max="4909" width="37.140625" style="151" customWidth="1"/>
    <col min="4910" max="4911" width="36.85546875" style="151" customWidth="1"/>
    <col min="4912" max="4912" width="36.5703125" style="151" customWidth="1"/>
    <col min="4913" max="4914" width="36.85546875" style="151" customWidth="1"/>
    <col min="4915" max="4915" width="36.5703125" style="151" customWidth="1"/>
    <col min="4916" max="4916" width="37" style="151" customWidth="1"/>
    <col min="4917" max="4935" width="36.85546875" style="151" customWidth="1"/>
    <col min="4936" max="4936" width="37" style="151" customWidth="1"/>
    <col min="4937" max="4954" width="36.85546875" style="151" customWidth="1"/>
    <col min="4955" max="4955" width="36.5703125" style="151" customWidth="1"/>
    <col min="4956" max="4968" width="36.85546875" style="151" customWidth="1"/>
    <col min="4969" max="4969" width="36.5703125" style="151" customWidth="1"/>
    <col min="4970" max="4972" width="36.85546875" style="151" customWidth="1"/>
    <col min="4973" max="4973" width="36.5703125" style="151" customWidth="1"/>
    <col min="4974" max="4981" width="36.85546875" style="151" customWidth="1"/>
    <col min="4982" max="4982" width="36.5703125" style="151" customWidth="1"/>
    <col min="4983" max="5120" width="36.85546875" style="151"/>
    <col min="5121" max="5121" width="18.5703125" style="151" customWidth="1"/>
    <col min="5122" max="5130" width="31.42578125" style="151" customWidth="1"/>
    <col min="5131" max="5147" width="36.85546875" style="151" customWidth="1"/>
    <col min="5148" max="5148" width="37" style="151" customWidth="1"/>
    <col min="5149" max="5164" width="36.85546875" style="151" customWidth="1"/>
    <col min="5165" max="5165" width="37.140625" style="151" customWidth="1"/>
    <col min="5166" max="5167" width="36.85546875" style="151" customWidth="1"/>
    <col min="5168" max="5168" width="36.5703125" style="151" customWidth="1"/>
    <col min="5169" max="5170" width="36.85546875" style="151" customWidth="1"/>
    <col min="5171" max="5171" width="36.5703125" style="151" customWidth="1"/>
    <col min="5172" max="5172" width="37" style="151" customWidth="1"/>
    <col min="5173" max="5191" width="36.85546875" style="151" customWidth="1"/>
    <col min="5192" max="5192" width="37" style="151" customWidth="1"/>
    <col min="5193" max="5210" width="36.85546875" style="151" customWidth="1"/>
    <col min="5211" max="5211" width="36.5703125" style="151" customWidth="1"/>
    <col min="5212" max="5224" width="36.85546875" style="151" customWidth="1"/>
    <col min="5225" max="5225" width="36.5703125" style="151" customWidth="1"/>
    <col min="5226" max="5228" width="36.85546875" style="151" customWidth="1"/>
    <col min="5229" max="5229" width="36.5703125" style="151" customWidth="1"/>
    <col min="5230" max="5237" width="36.85546875" style="151" customWidth="1"/>
    <col min="5238" max="5238" width="36.5703125" style="151" customWidth="1"/>
    <col min="5239" max="5376" width="36.85546875" style="151"/>
    <col min="5377" max="5377" width="18.5703125" style="151" customWidth="1"/>
    <col min="5378" max="5386" width="31.42578125" style="151" customWidth="1"/>
    <col min="5387" max="5403" width="36.85546875" style="151" customWidth="1"/>
    <col min="5404" max="5404" width="37" style="151" customWidth="1"/>
    <col min="5405" max="5420" width="36.85546875" style="151" customWidth="1"/>
    <col min="5421" max="5421" width="37.140625" style="151" customWidth="1"/>
    <col min="5422" max="5423" width="36.85546875" style="151" customWidth="1"/>
    <col min="5424" max="5424" width="36.5703125" style="151" customWidth="1"/>
    <col min="5425" max="5426" width="36.85546875" style="151" customWidth="1"/>
    <col min="5427" max="5427" width="36.5703125" style="151" customWidth="1"/>
    <col min="5428" max="5428" width="37" style="151" customWidth="1"/>
    <col min="5429" max="5447" width="36.85546875" style="151" customWidth="1"/>
    <col min="5448" max="5448" width="37" style="151" customWidth="1"/>
    <col min="5449" max="5466" width="36.85546875" style="151" customWidth="1"/>
    <col min="5467" max="5467" width="36.5703125" style="151" customWidth="1"/>
    <col min="5468" max="5480" width="36.85546875" style="151" customWidth="1"/>
    <col min="5481" max="5481" width="36.5703125" style="151" customWidth="1"/>
    <col min="5482" max="5484" width="36.85546875" style="151" customWidth="1"/>
    <col min="5485" max="5485" width="36.5703125" style="151" customWidth="1"/>
    <col min="5486" max="5493" width="36.85546875" style="151" customWidth="1"/>
    <col min="5494" max="5494" width="36.5703125" style="151" customWidth="1"/>
    <col min="5495" max="5632" width="36.85546875" style="151"/>
    <col min="5633" max="5633" width="18.5703125" style="151" customWidth="1"/>
    <col min="5634" max="5642" width="31.42578125" style="151" customWidth="1"/>
    <col min="5643" max="5659" width="36.85546875" style="151" customWidth="1"/>
    <col min="5660" max="5660" width="37" style="151" customWidth="1"/>
    <col min="5661" max="5676" width="36.85546875" style="151" customWidth="1"/>
    <col min="5677" max="5677" width="37.140625" style="151" customWidth="1"/>
    <col min="5678" max="5679" width="36.85546875" style="151" customWidth="1"/>
    <col min="5680" max="5680" width="36.5703125" style="151" customWidth="1"/>
    <col min="5681" max="5682" width="36.85546875" style="151" customWidth="1"/>
    <col min="5683" max="5683" width="36.5703125" style="151" customWidth="1"/>
    <col min="5684" max="5684" width="37" style="151" customWidth="1"/>
    <col min="5685" max="5703" width="36.85546875" style="151" customWidth="1"/>
    <col min="5704" max="5704" width="37" style="151" customWidth="1"/>
    <col min="5705" max="5722" width="36.85546875" style="151" customWidth="1"/>
    <col min="5723" max="5723" width="36.5703125" style="151" customWidth="1"/>
    <col min="5724" max="5736" width="36.85546875" style="151" customWidth="1"/>
    <col min="5737" max="5737" width="36.5703125" style="151" customWidth="1"/>
    <col min="5738" max="5740" width="36.85546875" style="151" customWidth="1"/>
    <col min="5741" max="5741" width="36.5703125" style="151" customWidth="1"/>
    <col min="5742" max="5749" width="36.85546875" style="151" customWidth="1"/>
    <col min="5750" max="5750" width="36.5703125" style="151" customWidth="1"/>
    <col min="5751" max="5888" width="36.85546875" style="151"/>
    <col min="5889" max="5889" width="18.5703125" style="151" customWidth="1"/>
    <col min="5890" max="5898" width="31.42578125" style="151" customWidth="1"/>
    <col min="5899" max="5915" width="36.85546875" style="151" customWidth="1"/>
    <col min="5916" max="5916" width="37" style="151" customWidth="1"/>
    <col min="5917" max="5932" width="36.85546875" style="151" customWidth="1"/>
    <col min="5933" max="5933" width="37.140625" style="151" customWidth="1"/>
    <col min="5934" max="5935" width="36.85546875" style="151" customWidth="1"/>
    <col min="5936" max="5936" width="36.5703125" style="151" customWidth="1"/>
    <col min="5937" max="5938" width="36.85546875" style="151" customWidth="1"/>
    <col min="5939" max="5939" width="36.5703125" style="151" customWidth="1"/>
    <col min="5940" max="5940" width="37" style="151" customWidth="1"/>
    <col min="5941" max="5959" width="36.85546875" style="151" customWidth="1"/>
    <col min="5960" max="5960" width="37" style="151" customWidth="1"/>
    <col min="5961" max="5978" width="36.85546875" style="151" customWidth="1"/>
    <col min="5979" max="5979" width="36.5703125" style="151" customWidth="1"/>
    <col min="5980" max="5992" width="36.85546875" style="151" customWidth="1"/>
    <col min="5993" max="5993" width="36.5703125" style="151" customWidth="1"/>
    <col min="5994" max="5996" width="36.85546875" style="151" customWidth="1"/>
    <col min="5997" max="5997" width="36.5703125" style="151" customWidth="1"/>
    <col min="5998" max="6005" width="36.85546875" style="151" customWidth="1"/>
    <col min="6006" max="6006" width="36.5703125" style="151" customWidth="1"/>
    <col min="6007" max="6144" width="36.85546875" style="151"/>
    <col min="6145" max="6145" width="18.5703125" style="151" customWidth="1"/>
    <col min="6146" max="6154" width="31.42578125" style="151" customWidth="1"/>
    <col min="6155" max="6171" width="36.85546875" style="151" customWidth="1"/>
    <col min="6172" max="6172" width="37" style="151" customWidth="1"/>
    <col min="6173" max="6188" width="36.85546875" style="151" customWidth="1"/>
    <col min="6189" max="6189" width="37.140625" style="151" customWidth="1"/>
    <col min="6190" max="6191" width="36.85546875" style="151" customWidth="1"/>
    <col min="6192" max="6192" width="36.5703125" style="151" customWidth="1"/>
    <col min="6193" max="6194" width="36.85546875" style="151" customWidth="1"/>
    <col min="6195" max="6195" width="36.5703125" style="151" customWidth="1"/>
    <col min="6196" max="6196" width="37" style="151" customWidth="1"/>
    <col min="6197" max="6215" width="36.85546875" style="151" customWidth="1"/>
    <col min="6216" max="6216" width="37" style="151" customWidth="1"/>
    <col min="6217" max="6234" width="36.85546875" style="151" customWidth="1"/>
    <col min="6235" max="6235" width="36.5703125" style="151" customWidth="1"/>
    <col min="6236" max="6248" width="36.85546875" style="151" customWidth="1"/>
    <col min="6249" max="6249" width="36.5703125" style="151" customWidth="1"/>
    <col min="6250" max="6252" width="36.85546875" style="151" customWidth="1"/>
    <col min="6253" max="6253" width="36.5703125" style="151" customWidth="1"/>
    <col min="6254" max="6261" width="36.85546875" style="151" customWidth="1"/>
    <col min="6262" max="6262" width="36.5703125" style="151" customWidth="1"/>
    <col min="6263" max="6400" width="36.85546875" style="151"/>
    <col min="6401" max="6401" width="18.5703125" style="151" customWidth="1"/>
    <col min="6402" max="6410" width="31.42578125" style="151" customWidth="1"/>
    <col min="6411" max="6427" width="36.85546875" style="151" customWidth="1"/>
    <col min="6428" max="6428" width="37" style="151" customWidth="1"/>
    <col min="6429" max="6444" width="36.85546875" style="151" customWidth="1"/>
    <col min="6445" max="6445" width="37.140625" style="151" customWidth="1"/>
    <col min="6446" max="6447" width="36.85546875" style="151" customWidth="1"/>
    <col min="6448" max="6448" width="36.5703125" style="151" customWidth="1"/>
    <col min="6449" max="6450" width="36.85546875" style="151" customWidth="1"/>
    <col min="6451" max="6451" width="36.5703125" style="151" customWidth="1"/>
    <col min="6452" max="6452" width="37" style="151" customWidth="1"/>
    <col min="6453" max="6471" width="36.85546875" style="151" customWidth="1"/>
    <col min="6472" max="6472" width="37" style="151" customWidth="1"/>
    <col min="6473" max="6490" width="36.85546875" style="151" customWidth="1"/>
    <col min="6491" max="6491" width="36.5703125" style="151" customWidth="1"/>
    <col min="6492" max="6504" width="36.85546875" style="151" customWidth="1"/>
    <col min="6505" max="6505" width="36.5703125" style="151" customWidth="1"/>
    <col min="6506" max="6508" width="36.85546875" style="151" customWidth="1"/>
    <col min="6509" max="6509" width="36.5703125" style="151" customWidth="1"/>
    <col min="6510" max="6517" width="36.85546875" style="151" customWidth="1"/>
    <col min="6518" max="6518" width="36.5703125" style="151" customWidth="1"/>
    <col min="6519" max="6656" width="36.85546875" style="151"/>
    <col min="6657" max="6657" width="18.5703125" style="151" customWidth="1"/>
    <col min="6658" max="6666" width="31.42578125" style="151" customWidth="1"/>
    <col min="6667" max="6683" width="36.85546875" style="151" customWidth="1"/>
    <col min="6684" max="6684" width="37" style="151" customWidth="1"/>
    <col min="6685" max="6700" width="36.85546875" style="151" customWidth="1"/>
    <col min="6701" max="6701" width="37.140625" style="151" customWidth="1"/>
    <col min="6702" max="6703" width="36.85546875" style="151" customWidth="1"/>
    <col min="6704" max="6704" width="36.5703125" style="151" customWidth="1"/>
    <col min="6705" max="6706" width="36.85546875" style="151" customWidth="1"/>
    <col min="6707" max="6707" width="36.5703125" style="151" customWidth="1"/>
    <col min="6708" max="6708" width="37" style="151" customWidth="1"/>
    <col min="6709" max="6727" width="36.85546875" style="151" customWidth="1"/>
    <col min="6728" max="6728" width="37" style="151" customWidth="1"/>
    <col min="6729" max="6746" width="36.85546875" style="151" customWidth="1"/>
    <col min="6747" max="6747" width="36.5703125" style="151" customWidth="1"/>
    <col min="6748" max="6760" width="36.85546875" style="151" customWidth="1"/>
    <col min="6761" max="6761" width="36.5703125" style="151" customWidth="1"/>
    <col min="6762" max="6764" width="36.85546875" style="151" customWidth="1"/>
    <col min="6765" max="6765" width="36.5703125" style="151" customWidth="1"/>
    <col min="6766" max="6773" width="36.85546875" style="151" customWidth="1"/>
    <col min="6774" max="6774" width="36.5703125" style="151" customWidth="1"/>
    <col min="6775" max="6912" width="36.85546875" style="151"/>
    <col min="6913" max="6913" width="18.5703125" style="151" customWidth="1"/>
    <col min="6914" max="6922" width="31.42578125" style="151" customWidth="1"/>
    <col min="6923" max="6939" width="36.85546875" style="151" customWidth="1"/>
    <col min="6940" max="6940" width="37" style="151" customWidth="1"/>
    <col min="6941" max="6956" width="36.85546875" style="151" customWidth="1"/>
    <col min="6957" max="6957" width="37.140625" style="151" customWidth="1"/>
    <col min="6958" max="6959" width="36.85546875" style="151" customWidth="1"/>
    <col min="6960" max="6960" width="36.5703125" style="151" customWidth="1"/>
    <col min="6961" max="6962" width="36.85546875" style="151" customWidth="1"/>
    <col min="6963" max="6963" width="36.5703125" style="151" customWidth="1"/>
    <col min="6964" max="6964" width="37" style="151" customWidth="1"/>
    <col min="6965" max="6983" width="36.85546875" style="151" customWidth="1"/>
    <col min="6984" max="6984" width="37" style="151" customWidth="1"/>
    <col min="6985" max="7002" width="36.85546875" style="151" customWidth="1"/>
    <col min="7003" max="7003" width="36.5703125" style="151" customWidth="1"/>
    <col min="7004" max="7016" width="36.85546875" style="151" customWidth="1"/>
    <col min="7017" max="7017" width="36.5703125" style="151" customWidth="1"/>
    <col min="7018" max="7020" width="36.85546875" style="151" customWidth="1"/>
    <col min="7021" max="7021" width="36.5703125" style="151" customWidth="1"/>
    <col min="7022" max="7029" width="36.85546875" style="151" customWidth="1"/>
    <col min="7030" max="7030" width="36.5703125" style="151" customWidth="1"/>
    <col min="7031" max="7168" width="36.85546875" style="151"/>
    <col min="7169" max="7169" width="18.5703125" style="151" customWidth="1"/>
    <col min="7170" max="7178" width="31.42578125" style="151" customWidth="1"/>
    <col min="7179" max="7195" width="36.85546875" style="151" customWidth="1"/>
    <col min="7196" max="7196" width="37" style="151" customWidth="1"/>
    <col min="7197" max="7212" width="36.85546875" style="151" customWidth="1"/>
    <col min="7213" max="7213" width="37.140625" style="151" customWidth="1"/>
    <col min="7214" max="7215" width="36.85546875" style="151" customWidth="1"/>
    <col min="7216" max="7216" width="36.5703125" style="151" customWidth="1"/>
    <col min="7217" max="7218" width="36.85546875" style="151" customWidth="1"/>
    <col min="7219" max="7219" width="36.5703125" style="151" customWidth="1"/>
    <col min="7220" max="7220" width="37" style="151" customWidth="1"/>
    <col min="7221" max="7239" width="36.85546875" style="151" customWidth="1"/>
    <col min="7240" max="7240" width="37" style="151" customWidth="1"/>
    <col min="7241" max="7258" width="36.85546875" style="151" customWidth="1"/>
    <col min="7259" max="7259" width="36.5703125" style="151" customWidth="1"/>
    <col min="7260" max="7272" width="36.85546875" style="151" customWidth="1"/>
    <col min="7273" max="7273" width="36.5703125" style="151" customWidth="1"/>
    <col min="7274" max="7276" width="36.85546875" style="151" customWidth="1"/>
    <col min="7277" max="7277" width="36.5703125" style="151" customWidth="1"/>
    <col min="7278" max="7285" width="36.85546875" style="151" customWidth="1"/>
    <col min="7286" max="7286" width="36.5703125" style="151" customWidth="1"/>
    <col min="7287" max="7424" width="36.85546875" style="151"/>
    <col min="7425" max="7425" width="18.5703125" style="151" customWidth="1"/>
    <col min="7426" max="7434" width="31.42578125" style="151" customWidth="1"/>
    <col min="7435" max="7451" width="36.85546875" style="151" customWidth="1"/>
    <col min="7452" max="7452" width="37" style="151" customWidth="1"/>
    <col min="7453" max="7468" width="36.85546875" style="151" customWidth="1"/>
    <col min="7469" max="7469" width="37.140625" style="151" customWidth="1"/>
    <col min="7470" max="7471" width="36.85546875" style="151" customWidth="1"/>
    <col min="7472" max="7472" width="36.5703125" style="151" customWidth="1"/>
    <col min="7473" max="7474" width="36.85546875" style="151" customWidth="1"/>
    <col min="7475" max="7475" width="36.5703125" style="151" customWidth="1"/>
    <col min="7476" max="7476" width="37" style="151" customWidth="1"/>
    <col min="7477" max="7495" width="36.85546875" style="151" customWidth="1"/>
    <col min="7496" max="7496" width="37" style="151" customWidth="1"/>
    <col min="7497" max="7514" width="36.85546875" style="151" customWidth="1"/>
    <col min="7515" max="7515" width="36.5703125" style="151" customWidth="1"/>
    <col min="7516" max="7528" width="36.85546875" style="151" customWidth="1"/>
    <col min="7529" max="7529" width="36.5703125" style="151" customWidth="1"/>
    <col min="7530" max="7532" width="36.85546875" style="151" customWidth="1"/>
    <col min="7533" max="7533" width="36.5703125" style="151" customWidth="1"/>
    <col min="7534" max="7541" width="36.85546875" style="151" customWidth="1"/>
    <col min="7542" max="7542" width="36.5703125" style="151" customWidth="1"/>
    <col min="7543" max="7680" width="36.85546875" style="151"/>
    <col min="7681" max="7681" width="18.5703125" style="151" customWidth="1"/>
    <col min="7682" max="7690" width="31.42578125" style="151" customWidth="1"/>
    <col min="7691" max="7707" width="36.85546875" style="151" customWidth="1"/>
    <col min="7708" max="7708" width="37" style="151" customWidth="1"/>
    <col min="7709" max="7724" width="36.85546875" style="151" customWidth="1"/>
    <col min="7725" max="7725" width="37.140625" style="151" customWidth="1"/>
    <col min="7726" max="7727" width="36.85546875" style="151" customWidth="1"/>
    <col min="7728" max="7728" width="36.5703125" style="151" customWidth="1"/>
    <col min="7729" max="7730" width="36.85546875" style="151" customWidth="1"/>
    <col min="7731" max="7731" width="36.5703125" style="151" customWidth="1"/>
    <col min="7732" max="7732" width="37" style="151" customWidth="1"/>
    <col min="7733" max="7751" width="36.85546875" style="151" customWidth="1"/>
    <col min="7752" max="7752" width="37" style="151" customWidth="1"/>
    <col min="7753" max="7770" width="36.85546875" style="151" customWidth="1"/>
    <col min="7771" max="7771" width="36.5703125" style="151" customWidth="1"/>
    <col min="7772" max="7784" width="36.85546875" style="151" customWidth="1"/>
    <col min="7785" max="7785" width="36.5703125" style="151" customWidth="1"/>
    <col min="7786" max="7788" width="36.85546875" style="151" customWidth="1"/>
    <col min="7789" max="7789" width="36.5703125" style="151" customWidth="1"/>
    <col min="7790" max="7797" width="36.85546875" style="151" customWidth="1"/>
    <col min="7798" max="7798" width="36.5703125" style="151" customWidth="1"/>
    <col min="7799" max="7936" width="36.85546875" style="151"/>
    <col min="7937" max="7937" width="18.5703125" style="151" customWidth="1"/>
    <col min="7938" max="7946" width="31.42578125" style="151" customWidth="1"/>
    <col min="7947" max="7963" width="36.85546875" style="151" customWidth="1"/>
    <col min="7964" max="7964" width="37" style="151" customWidth="1"/>
    <col min="7965" max="7980" width="36.85546875" style="151" customWidth="1"/>
    <col min="7981" max="7981" width="37.140625" style="151" customWidth="1"/>
    <col min="7982" max="7983" width="36.85546875" style="151" customWidth="1"/>
    <col min="7984" max="7984" width="36.5703125" style="151" customWidth="1"/>
    <col min="7985" max="7986" width="36.85546875" style="151" customWidth="1"/>
    <col min="7987" max="7987" width="36.5703125" style="151" customWidth="1"/>
    <col min="7988" max="7988" width="37" style="151" customWidth="1"/>
    <col min="7989" max="8007" width="36.85546875" style="151" customWidth="1"/>
    <col min="8008" max="8008" width="37" style="151" customWidth="1"/>
    <col min="8009" max="8026" width="36.85546875" style="151" customWidth="1"/>
    <col min="8027" max="8027" width="36.5703125" style="151" customWidth="1"/>
    <col min="8028" max="8040" width="36.85546875" style="151" customWidth="1"/>
    <col min="8041" max="8041" width="36.5703125" style="151" customWidth="1"/>
    <col min="8042" max="8044" width="36.85546875" style="151" customWidth="1"/>
    <col min="8045" max="8045" width="36.5703125" style="151" customWidth="1"/>
    <col min="8046" max="8053" width="36.85546875" style="151" customWidth="1"/>
    <col min="8054" max="8054" width="36.5703125" style="151" customWidth="1"/>
    <col min="8055" max="8192" width="36.85546875" style="151"/>
    <col min="8193" max="8193" width="18.5703125" style="151" customWidth="1"/>
    <col min="8194" max="8202" width="31.42578125" style="151" customWidth="1"/>
    <col min="8203" max="8219" width="36.85546875" style="151" customWidth="1"/>
    <col min="8220" max="8220" width="37" style="151" customWidth="1"/>
    <col min="8221" max="8236" width="36.85546875" style="151" customWidth="1"/>
    <col min="8237" max="8237" width="37.140625" style="151" customWidth="1"/>
    <col min="8238" max="8239" width="36.85546875" style="151" customWidth="1"/>
    <col min="8240" max="8240" width="36.5703125" style="151" customWidth="1"/>
    <col min="8241" max="8242" width="36.85546875" style="151" customWidth="1"/>
    <col min="8243" max="8243" width="36.5703125" style="151" customWidth="1"/>
    <col min="8244" max="8244" width="37" style="151" customWidth="1"/>
    <col min="8245" max="8263" width="36.85546875" style="151" customWidth="1"/>
    <col min="8264" max="8264" width="37" style="151" customWidth="1"/>
    <col min="8265" max="8282" width="36.85546875" style="151" customWidth="1"/>
    <col min="8283" max="8283" width="36.5703125" style="151" customWidth="1"/>
    <col min="8284" max="8296" width="36.85546875" style="151" customWidth="1"/>
    <col min="8297" max="8297" width="36.5703125" style="151" customWidth="1"/>
    <col min="8298" max="8300" width="36.85546875" style="151" customWidth="1"/>
    <col min="8301" max="8301" width="36.5703125" style="151" customWidth="1"/>
    <col min="8302" max="8309" width="36.85546875" style="151" customWidth="1"/>
    <col min="8310" max="8310" width="36.5703125" style="151" customWidth="1"/>
    <col min="8311" max="8448" width="36.85546875" style="151"/>
    <col min="8449" max="8449" width="18.5703125" style="151" customWidth="1"/>
    <col min="8450" max="8458" width="31.42578125" style="151" customWidth="1"/>
    <col min="8459" max="8475" width="36.85546875" style="151" customWidth="1"/>
    <col min="8476" max="8476" width="37" style="151" customWidth="1"/>
    <col min="8477" max="8492" width="36.85546875" style="151" customWidth="1"/>
    <col min="8493" max="8493" width="37.140625" style="151" customWidth="1"/>
    <col min="8494" max="8495" width="36.85546875" style="151" customWidth="1"/>
    <col min="8496" max="8496" width="36.5703125" style="151" customWidth="1"/>
    <col min="8497" max="8498" width="36.85546875" style="151" customWidth="1"/>
    <col min="8499" max="8499" width="36.5703125" style="151" customWidth="1"/>
    <col min="8500" max="8500" width="37" style="151" customWidth="1"/>
    <col min="8501" max="8519" width="36.85546875" style="151" customWidth="1"/>
    <col min="8520" max="8520" width="37" style="151" customWidth="1"/>
    <col min="8521" max="8538" width="36.85546875" style="151" customWidth="1"/>
    <col min="8539" max="8539" width="36.5703125" style="151" customWidth="1"/>
    <col min="8540" max="8552" width="36.85546875" style="151" customWidth="1"/>
    <col min="8553" max="8553" width="36.5703125" style="151" customWidth="1"/>
    <col min="8554" max="8556" width="36.85546875" style="151" customWidth="1"/>
    <col min="8557" max="8557" width="36.5703125" style="151" customWidth="1"/>
    <col min="8558" max="8565" width="36.85546875" style="151" customWidth="1"/>
    <col min="8566" max="8566" width="36.5703125" style="151" customWidth="1"/>
    <col min="8567" max="8704" width="36.85546875" style="151"/>
    <col min="8705" max="8705" width="18.5703125" style="151" customWidth="1"/>
    <col min="8706" max="8714" width="31.42578125" style="151" customWidth="1"/>
    <col min="8715" max="8731" width="36.85546875" style="151" customWidth="1"/>
    <col min="8732" max="8732" width="37" style="151" customWidth="1"/>
    <col min="8733" max="8748" width="36.85546875" style="151" customWidth="1"/>
    <col min="8749" max="8749" width="37.140625" style="151" customWidth="1"/>
    <col min="8750" max="8751" width="36.85546875" style="151" customWidth="1"/>
    <col min="8752" max="8752" width="36.5703125" style="151" customWidth="1"/>
    <col min="8753" max="8754" width="36.85546875" style="151" customWidth="1"/>
    <col min="8755" max="8755" width="36.5703125" style="151" customWidth="1"/>
    <col min="8756" max="8756" width="37" style="151" customWidth="1"/>
    <col min="8757" max="8775" width="36.85546875" style="151" customWidth="1"/>
    <col min="8776" max="8776" width="37" style="151" customWidth="1"/>
    <col min="8777" max="8794" width="36.85546875" style="151" customWidth="1"/>
    <col min="8795" max="8795" width="36.5703125" style="151" customWidth="1"/>
    <col min="8796" max="8808" width="36.85546875" style="151" customWidth="1"/>
    <col min="8809" max="8809" width="36.5703125" style="151" customWidth="1"/>
    <col min="8810" max="8812" width="36.85546875" style="151" customWidth="1"/>
    <col min="8813" max="8813" width="36.5703125" style="151" customWidth="1"/>
    <col min="8814" max="8821" width="36.85546875" style="151" customWidth="1"/>
    <col min="8822" max="8822" width="36.5703125" style="151" customWidth="1"/>
    <col min="8823" max="8960" width="36.85546875" style="151"/>
    <col min="8961" max="8961" width="18.5703125" style="151" customWidth="1"/>
    <col min="8962" max="8970" width="31.42578125" style="151" customWidth="1"/>
    <col min="8971" max="8987" width="36.85546875" style="151" customWidth="1"/>
    <col min="8988" max="8988" width="37" style="151" customWidth="1"/>
    <col min="8989" max="9004" width="36.85546875" style="151" customWidth="1"/>
    <col min="9005" max="9005" width="37.140625" style="151" customWidth="1"/>
    <col min="9006" max="9007" width="36.85546875" style="151" customWidth="1"/>
    <col min="9008" max="9008" width="36.5703125" style="151" customWidth="1"/>
    <col min="9009" max="9010" width="36.85546875" style="151" customWidth="1"/>
    <col min="9011" max="9011" width="36.5703125" style="151" customWidth="1"/>
    <col min="9012" max="9012" width="37" style="151" customWidth="1"/>
    <col min="9013" max="9031" width="36.85546875" style="151" customWidth="1"/>
    <col min="9032" max="9032" width="37" style="151" customWidth="1"/>
    <col min="9033" max="9050" width="36.85546875" style="151" customWidth="1"/>
    <col min="9051" max="9051" width="36.5703125" style="151" customWidth="1"/>
    <col min="9052" max="9064" width="36.85546875" style="151" customWidth="1"/>
    <col min="9065" max="9065" width="36.5703125" style="151" customWidth="1"/>
    <col min="9066" max="9068" width="36.85546875" style="151" customWidth="1"/>
    <col min="9069" max="9069" width="36.5703125" style="151" customWidth="1"/>
    <col min="9070" max="9077" width="36.85546875" style="151" customWidth="1"/>
    <col min="9078" max="9078" width="36.5703125" style="151" customWidth="1"/>
    <col min="9079" max="9216" width="36.85546875" style="151"/>
    <col min="9217" max="9217" width="18.5703125" style="151" customWidth="1"/>
    <col min="9218" max="9226" width="31.42578125" style="151" customWidth="1"/>
    <col min="9227" max="9243" width="36.85546875" style="151" customWidth="1"/>
    <col min="9244" max="9244" width="37" style="151" customWidth="1"/>
    <col min="9245" max="9260" width="36.85546875" style="151" customWidth="1"/>
    <col min="9261" max="9261" width="37.140625" style="151" customWidth="1"/>
    <col min="9262" max="9263" width="36.85546875" style="151" customWidth="1"/>
    <col min="9264" max="9264" width="36.5703125" style="151" customWidth="1"/>
    <col min="9265" max="9266" width="36.85546875" style="151" customWidth="1"/>
    <col min="9267" max="9267" width="36.5703125" style="151" customWidth="1"/>
    <col min="9268" max="9268" width="37" style="151" customWidth="1"/>
    <col min="9269" max="9287" width="36.85546875" style="151" customWidth="1"/>
    <col min="9288" max="9288" width="37" style="151" customWidth="1"/>
    <col min="9289" max="9306" width="36.85546875" style="151" customWidth="1"/>
    <col min="9307" max="9307" width="36.5703125" style="151" customWidth="1"/>
    <col min="9308" max="9320" width="36.85546875" style="151" customWidth="1"/>
    <col min="9321" max="9321" width="36.5703125" style="151" customWidth="1"/>
    <col min="9322" max="9324" width="36.85546875" style="151" customWidth="1"/>
    <col min="9325" max="9325" width="36.5703125" style="151" customWidth="1"/>
    <col min="9326" max="9333" width="36.85546875" style="151" customWidth="1"/>
    <col min="9334" max="9334" width="36.5703125" style="151" customWidth="1"/>
    <col min="9335" max="9472" width="36.85546875" style="151"/>
    <col min="9473" max="9473" width="18.5703125" style="151" customWidth="1"/>
    <col min="9474" max="9482" width="31.42578125" style="151" customWidth="1"/>
    <col min="9483" max="9499" width="36.85546875" style="151" customWidth="1"/>
    <col min="9500" max="9500" width="37" style="151" customWidth="1"/>
    <col min="9501" max="9516" width="36.85546875" style="151" customWidth="1"/>
    <col min="9517" max="9517" width="37.140625" style="151" customWidth="1"/>
    <col min="9518" max="9519" width="36.85546875" style="151" customWidth="1"/>
    <col min="9520" max="9520" width="36.5703125" style="151" customWidth="1"/>
    <col min="9521" max="9522" width="36.85546875" style="151" customWidth="1"/>
    <col min="9523" max="9523" width="36.5703125" style="151" customWidth="1"/>
    <col min="9524" max="9524" width="37" style="151" customWidth="1"/>
    <col min="9525" max="9543" width="36.85546875" style="151" customWidth="1"/>
    <col min="9544" max="9544" width="37" style="151" customWidth="1"/>
    <col min="9545" max="9562" width="36.85546875" style="151" customWidth="1"/>
    <col min="9563" max="9563" width="36.5703125" style="151" customWidth="1"/>
    <col min="9564" max="9576" width="36.85546875" style="151" customWidth="1"/>
    <col min="9577" max="9577" width="36.5703125" style="151" customWidth="1"/>
    <col min="9578" max="9580" width="36.85546875" style="151" customWidth="1"/>
    <col min="9581" max="9581" width="36.5703125" style="151" customWidth="1"/>
    <col min="9582" max="9589" width="36.85546875" style="151" customWidth="1"/>
    <col min="9590" max="9590" width="36.5703125" style="151" customWidth="1"/>
    <col min="9591" max="9728" width="36.85546875" style="151"/>
    <col min="9729" max="9729" width="18.5703125" style="151" customWidth="1"/>
    <col min="9730" max="9738" width="31.42578125" style="151" customWidth="1"/>
    <col min="9739" max="9755" width="36.85546875" style="151" customWidth="1"/>
    <col min="9756" max="9756" width="37" style="151" customWidth="1"/>
    <col min="9757" max="9772" width="36.85546875" style="151" customWidth="1"/>
    <col min="9773" max="9773" width="37.140625" style="151" customWidth="1"/>
    <col min="9774" max="9775" width="36.85546875" style="151" customWidth="1"/>
    <col min="9776" max="9776" width="36.5703125" style="151" customWidth="1"/>
    <col min="9777" max="9778" width="36.85546875" style="151" customWidth="1"/>
    <col min="9779" max="9779" width="36.5703125" style="151" customWidth="1"/>
    <col min="9780" max="9780" width="37" style="151" customWidth="1"/>
    <col min="9781" max="9799" width="36.85546875" style="151" customWidth="1"/>
    <col min="9800" max="9800" width="37" style="151" customWidth="1"/>
    <col min="9801" max="9818" width="36.85546875" style="151" customWidth="1"/>
    <col min="9819" max="9819" width="36.5703125" style="151" customWidth="1"/>
    <col min="9820" max="9832" width="36.85546875" style="151" customWidth="1"/>
    <col min="9833" max="9833" width="36.5703125" style="151" customWidth="1"/>
    <col min="9834" max="9836" width="36.85546875" style="151" customWidth="1"/>
    <col min="9837" max="9837" width="36.5703125" style="151" customWidth="1"/>
    <col min="9838" max="9845" width="36.85546875" style="151" customWidth="1"/>
    <col min="9846" max="9846" width="36.5703125" style="151" customWidth="1"/>
    <col min="9847" max="9984" width="36.85546875" style="151"/>
    <col min="9985" max="9985" width="18.5703125" style="151" customWidth="1"/>
    <col min="9986" max="9994" width="31.42578125" style="151" customWidth="1"/>
    <col min="9995" max="10011" width="36.85546875" style="151" customWidth="1"/>
    <col min="10012" max="10012" width="37" style="151" customWidth="1"/>
    <col min="10013" max="10028" width="36.85546875" style="151" customWidth="1"/>
    <col min="10029" max="10029" width="37.140625" style="151" customWidth="1"/>
    <col min="10030" max="10031" width="36.85546875" style="151" customWidth="1"/>
    <col min="10032" max="10032" width="36.5703125" style="151" customWidth="1"/>
    <col min="10033" max="10034" width="36.85546875" style="151" customWidth="1"/>
    <col min="10035" max="10035" width="36.5703125" style="151" customWidth="1"/>
    <col min="10036" max="10036" width="37" style="151" customWidth="1"/>
    <col min="10037" max="10055" width="36.85546875" style="151" customWidth="1"/>
    <col min="10056" max="10056" width="37" style="151" customWidth="1"/>
    <col min="10057" max="10074" width="36.85546875" style="151" customWidth="1"/>
    <col min="10075" max="10075" width="36.5703125" style="151" customWidth="1"/>
    <col min="10076" max="10088" width="36.85546875" style="151" customWidth="1"/>
    <col min="10089" max="10089" width="36.5703125" style="151" customWidth="1"/>
    <col min="10090" max="10092" width="36.85546875" style="151" customWidth="1"/>
    <col min="10093" max="10093" width="36.5703125" style="151" customWidth="1"/>
    <col min="10094" max="10101" width="36.85546875" style="151" customWidth="1"/>
    <col min="10102" max="10102" width="36.5703125" style="151" customWidth="1"/>
    <col min="10103" max="10240" width="36.85546875" style="151"/>
    <col min="10241" max="10241" width="18.5703125" style="151" customWidth="1"/>
    <col min="10242" max="10250" width="31.42578125" style="151" customWidth="1"/>
    <col min="10251" max="10267" width="36.85546875" style="151" customWidth="1"/>
    <col min="10268" max="10268" width="37" style="151" customWidth="1"/>
    <col min="10269" max="10284" width="36.85546875" style="151" customWidth="1"/>
    <col min="10285" max="10285" width="37.140625" style="151" customWidth="1"/>
    <col min="10286" max="10287" width="36.85546875" style="151" customWidth="1"/>
    <col min="10288" max="10288" width="36.5703125" style="151" customWidth="1"/>
    <col min="10289" max="10290" width="36.85546875" style="151" customWidth="1"/>
    <col min="10291" max="10291" width="36.5703125" style="151" customWidth="1"/>
    <col min="10292" max="10292" width="37" style="151" customWidth="1"/>
    <col min="10293" max="10311" width="36.85546875" style="151" customWidth="1"/>
    <col min="10312" max="10312" width="37" style="151" customWidth="1"/>
    <col min="10313" max="10330" width="36.85546875" style="151" customWidth="1"/>
    <col min="10331" max="10331" width="36.5703125" style="151" customWidth="1"/>
    <col min="10332" max="10344" width="36.85546875" style="151" customWidth="1"/>
    <col min="10345" max="10345" width="36.5703125" style="151" customWidth="1"/>
    <col min="10346" max="10348" width="36.85546875" style="151" customWidth="1"/>
    <col min="10349" max="10349" width="36.5703125" style="151" customWidth="1"/>
    <col min="10350" max="10357" width="36.85546875" style="151" customWidth="1"/>
    <col min="10358" max="10358" width="36.5703125" style="151" customWidth="1"/>
    <col min="10359" max="10496" width="36.85546875" style="151"/>
    <col min="10497" max="10497" width="18.5703125" style="151" customWidth="1"/>
    <col min="10498" max="10506" width="31.42578125" style="151" customWidth="1"/>
    <col min="10507" max="10523" width="36.85546875" style="151" customWidth="1"/>
    <col min="10524" max="10524" width="37" style="151" customWidth="1"/>
    <col min="10525" max="10540" width="36.85546875" style="151" customWidth="1"/>
    <col min="10541" max="10541" width="37.140625" style="151" customWidth="1"/>
    <col min="10542" max="10543" width="36.85546875" style="151" customWidth="1"/>
    <col min="10544" max="10544" width="36.5703125" style="151" customWidth="1"/>
    <col min="10545" max="10546" width="36.85546875" style="151" customWidth="1"/>
    <col min="10547" max="10547" width="36.5703125" style="151" customWidth="1"/>
    <col min="10548" max="10548" width="37" style="151" customWidth="1"/>
    <col min="10549" max="10567" width="36.85546875" style="151" customWidth="1"/>
    <col min="10568" max="10568" width="37" style="151" customWidth="1"/>
    <col min="10569" max="10586" width="36.85546875" style="151" customWidth="1"/>
    <col min="10587" max="10587" width="36.5703125" style="151" customWidth="1"/>
    <col min="10588" max="10600" width="36.85546875" style="151" customWidth="1"/>
    <col min="10601" max="10601" width="36.5703125" style="151" customWidth="1"/>
    <col min="10602" max="10604" width="36.85546875" style="151" customWidth="1"/>
    <col min="10605" max="10605" width="36.5703125" style="151" customWidth="1"/>
    <col min="10606" max="10613" width="36.85546875" style="151" customWidth="1"/>
    <col min="10614" max="10614" width="36.5703125" style="151" customWidth="1"/>
    <col min="10615" max="10752" width="36.85546875" style="151"/>
    <col min="10753" max="10753" width="18.5703125" style="151" customWidth="1"/>
    <col min="10754" max="10762" width="31.42578125" style="151" customWidth="1"/>
    <col min="10763" max="10779" width="36.85546875" style="151" customWidth="1"/>
    <col min="10780" max="10780" width="37" style="151" customWidth="1"/>
    <col min="10781" max="10796" width="36.85546875" style="151" customWidth="1"/>
    <col min="10797" max="10797" width="37.140625" style="151" customWidth="1"/>
    <col min="10798" max="10799" width="36.85546875" style="151" customWidth="1"/>
    <col min="10800" max="10800" width="36.5703125" style="151" customWidth="1"/>
    <col min="10801" max="10802" width="36.85546875" style="151" customWidth="1"/>
    <col min="10803" max="10803" width="36.5703125" style="151" customWidth="1"/>
    <col min="10804" max="10804" width="37" style="151" customWidth="1"/>
    <col min="10805" max="10823" width="36.85546875" style="151" customWidth="1"/>
    <col min="10824" max="10824" width="37" style="151" customWidth="1"/>
    <col min="10825" max="10842" width="36.85546875" style="151" customWidth="1"/>
    <col min="10843" max="10843" width="36.5703125" style="151" customWidth="1"/>
    <col min="10844" max="10856" width="36.85546875" style="151" customWidth="1"/>
    <col min="10857" max="10857" width="36.5703125" style="151" customWidth="1"/>
    <col min="10858" max="10860" width="36.85546875" style="151" customWidth="1"/>
    <col min="10861" max="10861" width="36.5703125" style="151" customWidth="1"/>
    <col min="10862" max="10869" width="36.85546875" style="151" customWidth="1"/>
    <col min="10870" max="10870" width="36.5703125" style="151" customWidth="1"/>
    <col min="10871" max="11008" width="36.85546875" style="151"/>
    <col min="11009" max="11009" width="18.5703125" style="151" customWidth="1"/>
    <col min="11010" max="11018" width="31.42578125" style="151" customWidth="1"/>
    <col min="11019" max="11035" width="36.85546875" style="151" customWidth="1"/>
    <col min="11036" max="11036" width="37" style="151" customWidth="1"/>
    <col min="11037" max="11052" width="36.85546875" style="151" customWidth="1"/>
    <col min="11053" max="11053" width="37.140625" style="151" customWidth="1"/>
    <col min="11054" max="11055" width="36.85546875" style="151" customWidth="1"/>
    <col min="11056" max="11056" width="36.5703125" style="151" customWidth="1"/>
    <col min="11057" max="11058" width="36.85546875" style="151" customWidth="1"/>
    <col min="11059" max="11059" width="36.5703125" style="151" customWidth="1"/>
    <col min="11060" max="11060" width="37" style="151" customWidth="1"/>
    <col min="11061" max="11079" width="36.85546875" style="151" customWidth="1"/>
    <col min="11080" max="11080" width="37" style="151" customWidth="1"/>
    <col min="11081" max="11098" width="36.85546875" style="151" customWidth="1"/>
    <col min="11099" max="11099" width="36.5703125" style="151" customWidth="1"/>
    <col min="11100" max="11112" width="36.85546875" style="151" customWidth="1"/>
    <col min="11113" max="11113" width="36.5703125" style="151" customWidth="1"/>
    <col min="11114" max="11116" width="36.85546875" style="151" customWidth="1"/>
    <col min="11117" max="11117" width="36.5703125" style="151" customWidth="1"/>
    <col min="11118" max="11125" width="36.85546875" style="151" customWidth="1"/>
    <col min="11126" max="11126" width="36.5703125" style="151" customWidth="1"/>
    <col min="11127" max="11264" width="36.85546875" style="151"/>
    <col min="11265" max="11265" width="18.5703125" style="151" customWidth="1"/>
    <col min="11266" max="11274" width="31.42578125" style="151" customWidth="1"/>
    <col min="11275" max="11291" width="36.85546875" style="151" customWidth="1"/>
    <col min="11292" max="11292" width="37" style="151" customWidth="1"/>
    <col min="11293" max="11308" width="36.85546875" style="151" customWidth="1"/>
    <col min="11309" max="11309" width="37.140625" style="151" customWidth="1"/>
    <col min="11310" max="11311" width="36.85546875" style="151" customWidth="1"/>
    <col min="11312" max="11312" width="36.5703125" style="151" customWidth="1"/>
    <col min="11313" max="11314" width="36.85546875" style="151" customWidth="1"/>
    <col min="11315" max="11315" width="36.5703125" style="151" customWidth="1"/>
    <col min="11316" max="11316" width="37" style="151" customWidth="1"/>
    <col min="11317" max="11335" width="36.85546875" style="151" customWidth="1"/>
    <col min="11336" max="11336" width="37" style="151" customWidth="1"/>
    <col min="11337" max="11354" width="36.85546875" style="151" customWidth="1"/>
    <col min="11355" max="11355" width="36.5703125" style="151" customWidth="1"/>
    <col min="11356" max="11368" width="36.85546875" style="151" customWidth="1"/>
    <col min="11369" max="11369" width="36.5703125" style="151" customWidth="1"/>
    <col min="11370" max="11372" width="36.85546875" style="151" customWidth="1"/>
    <col min="11373" max="11373" width="36.5703125" style="151" customWidth="1"/>
    <col min="11374" max="11381" width="36.85546875" style="151" customWidth="1"/>
    <col min="11382" max="11382" width="36.5703125" style="151" customWidth="1"/>
    <col min="11383" max="11520" width="36.85546875" style="151"/>
    <col min="11521" max="11521" width="18.5703125" style="151" customWidth="1"/>
    <col min="11522" max="11530" width="31.42578125" style="151" customWidth="1"/>
    <col min="11531" max="11547" width="36.85546875" style="151" customWidth="1"/>
    <col min="11548" max="11548" width="37" style="151" customWidth="1"/>
    <col min="11549" max="11564" width="36.85546875" style="151" customWidth="1"/>
    <col min="11565" max="11565" width="37.140625" style="151" customWidth="1"/>
    <col min="11566" max="11567" width="36.85546875" style="151" customWidth="1"/>
    <col min="11568" max="11568" width="36.5703125" style="151" customWidth="1"/>
    <col min="11569" max="11570" width="36.85546875" style="151" customWidth="1"/>
    <col min="11571" max="11571" width="36.5703125" style="151" customWidth="1"/>
    <col min="11572" max="11572" width="37" style="151" customWidth="1"/>
    <col min="11573" max="11591" width="36.85546875" style="151" customWidth="1"/>
    <col min="11592" max="11592" width="37" style="151" customWidth="1"/>
    <col min="11593" max="11610" width="36.85546875" style="151" customWidth="1"/>
    <col min="11611" max="11611" width="36.5703125" style="151" customWidth="1"/>
    <col min="11612" max="11624" width="36.85546875" style="151" customWidth="1"/>
    <col min="11625" max="11625" width="36.5703125" style="151" customWidth="1"/>
    <col min="11626" max="11628" width="36.85546875" style="151" customWidth="1"/>
    <col min="11629" max="11629" width="36.5703125" style="151" customWidth="1"/>
    <col min="11630" max="11637" width="36.85546875" style="151" customWidth="1"/>
    <col min="11638" max="11638" width="36.5703125" style="151" customWidth="1"/>
    <col min="11639" max="11776" width="36.85546875" style="151"/>
    <col min="11777" max="11777" width="18.5703125" style="151" customWidth="1"/>
    <col min="11778" max="11786" width="31.42578125" style="151" customWidth="1"/>
    <col min="11787" max="11803" width="36.85546875" style="151" customWidth="1"/>
    <col min="11804" max="11804" width="37" style="151" customWidth="1"/>
    <col min="11805" max="11820" width="36.85546875" style="151" customWidth="1"/>
    <col min="11821" max="11821" width="37.140625" style="151" customWidth="1"/>
    <col min="11822" max="11823" width="36.85546875" style="151" customWidth="1"/>
    <col min="11824" max="11824" width="36.5703125" style="151" customWidth="1"/>
    <col min="11825" max="11826" width="36.85546875" style="151" customWidth="1"/>
    <col min="11827" max="11827" width="36.5703125" style="151" customWidth="1"/>
    <col min="11828" max="11828" width="37" style="151" customWidth="1"/>
    <col min="11829" max="11847" width="36.85546875" style="151" customWidth="1"/>
    <col min="11848" max="11848" width="37" style="151" customWidth="1"/>
    <col min="11849" max="11866" width="36.85546875" style="151" customWidth="1"/>
    <col min="11867" max="11867" width="36.5703125" style="151" customWidth="1"/>
    <col min="11868" max="11880" width="36.85546875" style="151" customWidth="1"/>
    <col min="11881" max="11881" width="36.5703125" style="151" customWidth="1"/>
    <col min="11882" max="11884" width="36.85546875" style="151" customWidth="1"/>
    <col min="11885" max="11885" width="36.5703125" style="151" customWidth="1"/>
    <col min="11886" max="11893" width="36.85546875" style="151" customWidth="1"/>
    <col min="11894" max="11894" width="36.5703125" style="151" customWidth="1"/>
    <col min="11895" max="12032" width="36.85546875" style="151"/>
    <col min="12033" max="12033" width="18.5703125" style="151" customWidth="1"/>
    <col min="12034" max="12042" width="31.42578125" style="151" customWidth="1"/>
    <col min="12043" max="12059" width="36.85546875" style="151" customWidth="1"/>
    <col min="12060" max="12060" width="37" style="151" customWidth="1"/>
    <col min="12061" max="12076" width="36.85546875" style="151" customWidth="1"/>
    <col min="12077" max="12077" width="37.140625" style="151" customWidth="1"/>
    <col min="12078" max="12079" width="36.85546875" style="151" customWidth="1"/>
    <col min="12080" max="12080" width="36.5703125" style="151" customWidth="1"/>
    <col min="12081" max="12082" width="36.85546875" style="151" customWidth="1"/>
    <col min="12083" max="12083" width="36.5703125" style="151" customWidth="1"/>
    <col min="12084" max="12084" width="37" style="151" customWidth="1"/>
    <col min="12085" max="12103" width="36.85546875" style="151" customWidth="1"/>
    <col min="12104" max="12104" width="37" style="151" customWidth="1"/>
    <col min="12105" max="12122" width="36.85546875" style="151" customWidth="1"/>
    <col min="12123" max="12123" width="36.5703125" style="151" customWidth="1"/>
    <col min="12124" max="12136" width="36.85546875" style="151" customWidth="1"/>
    <col min="12137" max="12137" width="36.5703125" style="151" customWidth="1"/>
    <col min="12138" max="12140" width="36.85546875" style="151" customWidth="1"/>
    <col min="12141" max="12141" width="36.5703125" style="151" customWidth="1"/>
    <col min="12142" max="12149" width="36.85546875" style="151" customWidth="1"/>
    <col min="12150" max="12150" width="36.5703125" style="151" customWidth="1"/>
    <col min="12151" max="12288" width="36.85546875" style="151"/>
    <col min="12289" max="12289" width="18.5703125" style="151" customWidth="1"/>
    <col min="12290" max="12298" width="31.42578125" style="151" customWidth="1"/>
    <col min="12299" max="12315" width="36.85546875" style="151" customWidth="1"/>
    <col min="12316" max="12316" width="37" style="151" customWidth="1"/>
    <col min="12317" max="12332" width="36.85546875" style="151" customWidth="1"/>
    <col min="12333" max="12333" width="37.140625" style="151" customWidth="1"/>
    <col min="12334" max="12335" width="36.85546875" style="151" customWidth="1"/>
    <col min="12336" max="12336" width="36.5703125" style="151" customWidth="1"/>
    <col min="12337" max="12338" width="36.85546875" style="151" customWidth="1"/>
    <col min="12339" max="12339" width="36.5703125" style="151" customWidth="1"/>
    <col min="12340" max="12340" width="37" style="151" customWidth="1"/>
    <col min="12341" max="12359" width="36.85546875" style="151" customWidth="1"/>
    <col min="12360" max="12360" width="37" style="151" customWidth="1"/>
    <col min="12361" max="12378" width="36.85546875" style="151" customWidth="1"/>
    <col min="12379" max="12379" width="36.5703125" style="151" customWidth="1"/>
    <col min="12380" max="12392" width="36.85546875" style="151" customWidth="1"/>
    <col min="12393" max="12393" width="36.5703125" style="151" customWidth="1"/>
    <col min="12394" max="12396" width="36.85546875" style="151" customWidth="1"/>
    <col min="12397" max="12397" width="36.5703125" style="151" customWidth="1"/>
    <col min="12398" max="12405" width="36.85546875" style="151" customWidth="1"/>
    <col min="12406" max="12406" width="36.5703125" style="151" customWidth="1"/>
    <col min="12407" max="12544" width="36.85546875" style="151"/>
    <col min="12545" max="12545" width="18.5703125" style="151" customWidth="1"/>
    <col min="12546" max="12554" width="31.42578125" style="151" customWidth="1"/>
    <col min="12555" max="12571" width="36.85546875" style="151" customWidth="1"/>
    <col min="12572" max="12572" width="37" style="151" customWidth="1"/>
    <col min="12573" max="12588" width="36.85546875" style="151" customWidth="1"/>
    <col min="12589" max="12589" width="37.140625" style="151" customWidth="1"/>
    <col min="12590" max="12591" width="36.85546875" style="151" customWidth="1"/>
    <col min="12592" max="12592" width="36.5703125" style="151" customWidth="1"/>
    <col min="12593" max="12594" width="36.85546875" style="151" customWidth="1"/>
    <col min="12595" max="12595" width="36.5703125" style="151" customWidth="1"/>
    <col min="12596" max="12596" width="37" style="151" customWidth="1"/>
    <col min="12597" max="12615" width="36.85546875" style="151" customWidth="1"/>
    <col min="12616" max="12616" width="37" style="151" customWidth="1"/>
    <col min="12617" max="12634" width="36.85546875" style="151" customWidth="1"/>
    <col min="12635" max="12635" width="36.5703125" style="151" customWidth="1"/>
    <col min="12636" max="12648" width="36.85546875" style="151" customWidth="1"/>
    <col min="12649" max="12649" width="36.5703125" style="151" customWidth="1"/>
    <col min="12650" max="12652" width="36.85546875" style="151" customWidth="1"/>
    <col min="12653" max="12653" width="36.5703125" style="151" customWidth="1"/>
    <col min="12654" max="12661" width="36.85546875" style="151" customWidth="1"/>
    <col min="12662" max="12662" width="36.5703125" style="151" customWidth="1"/>
    <col min="12663" max="12800" width="36.85546875" style="151"/>
    <col min="12801" max="12801" width="18.5703125" style="151" customWidth="1"/>
    <col min="12802" max="12810" width="31.42578125" style="151" customWidth="1"/>
    <col min="12811" max="12827" width="36.85546875" style="151" customWidth="1"/>
    <col min="12828" max="12828" width="37" style="151" customWidth="1"/>
    <col min="12829" max="12844" width="36.85546875" style="151" customWidth="1"/>
    <col min="12845" max="12845" width="37.140625" style="151" customWidth="1"/>
    <col min="12846" max="12847" width="36.85546875" style="151" customWidth="1"/>
    <col min="12848" max="12848" width="36.5703125" style="151" customWidth="1"/>
    <col min="12849" max="12850" width="36.85546875" style="151" customWidth="1"/>
    <col min="12851" max="12851" width="36.5703125" style="151" customWidth="1"/>
    <col min="12852" max="12852" width="37" style="151" customWidth="1"/>
    <col min="12853" max="12871" width="36.85546875" style="151" customWidth="1"/>
    <col min="12872" max="12872" width="37" style="151" customWidth="1"/>
    <col min="12873" max="12890" width="36.85546875" style="151" customWidth="1"/>
    <col min="12891" max="12891" width="36.5703125" style="151" customWidth="1"/>
    <col min="12892" max="12904" width="36.85546875" style="151" customWidth="1"/>
    <col min="12905" max="12905" width="36.5703125" style="151" customWidth="1"/>
    <col min="12906" max="12908" width="36.85546875" style="151" customWidth="1"/>
    <col min="12909" max="12909" width="36.5703125" style="151" customWidth="1"/>
    <col min="12910" max="12917" width="36.85546875" style="151" customWidth="1"/>
    <col min="12918" max="12918" width="36.5703125" style="151" customWidth="1"/>
    <col min="12919" max="13056" width="36.85546875" style="151"/>
    <col min="13057" max="13057" width="18.5703125" style="151" customWidth="1"/>
    <col min="13058" max="13066" width="31.42578125" style="151" customWidth="1"/>
    <col min="13067" max="13083" width="36.85546875" style="151" customWidth="1"/>
    <col min="13084" max="13084" width="37" style="151" customWidth="1"/>
    <col min="13085" max="13100" width="36.85546875" style="151" customWidth="1"/>
    <col min="13101" max="13101" width="37.140625" style="151" customWidth="1"/>
    <col min="13102" max="13103" width="36.85546875" style="151" customWidth="1"/>
    <col min="13104" max="13104" width="36.5703125" style="151" customWidth="1"/>
    <col min="13105" max="13106" width="36.85546875" style="151" customWidth="1"/>
    <col min="13107" max="13107" width="36.5703125" style="151" customWidth="1"/>
    <col min="13108" max="13108" width="37" style="151" customWidth="1"/>
    <col min="13109" max="13127" width="36.85546875" style="151" customWidth="1"/>
    <col min="13128" max="13128" width="37" style="151" customWidth="1"/>
    <col min="13129" max="13146" width="36.85546875" style="151" customWidth="1"/>
    <col min="13147" max="13147" width="36.5703125" style="151" customWidth="1"/>
    <col min="13148" max="13160" width="36.85546875" style="151" customWidth="1"/>
    <col min="13161" max="13161" width="36.5703125" style="151" customWidth="1"/>
    <col min="13162" max="13164" width="36.85546875" style="151" customWidth="1"/>
    <col min="13165" max="13165" width="36.5703125" style="151" customWidth="1"/>
    <col min="13166" max="13173" width="36.85546875" style="151" customWidth="1"/>
    <col min="13174" max="13174" width="36.5703125" style="151" customWidth="1"/>
    <col min="13175" max="13312" width="36.85546875" style="151"/>
    <col min="13313" max="13313" width="18.5703125" style="151" customWidth="1"/>
    <col min="13314" max="13322" width="31.42578125" style="151" customWidth="1"/>
    <col min="13323" max="13339" width="36.85546875" style="151" customWidth="1"/>
    <col min="13340" max="13340" width="37" style="151" customWidth="1"/>
    <col min="13341" max="13356" width="36.85546875" style="151" customWidth="1"/>
    <col min="13357" max="13357" width="37.140625" style="151" customWidth="1"/>
    <col min="13358" max="13359" width="36.85546875" style="151" customWidth="1"/>
    <col min="13360" max="13360" width="36.5703125" style="151" customWidth="1"/>
    <col min="13361" max="13362" width="36.85546875" style="151" customWidth="1"/>
    <col min="13363" max="13363" width="36.5703125" style="151" customWidth="1"/>
    <col min="13364" max="13364" width="37" style="151" customWidth="1"/>
    <col min="13365" max="13383" width="36.85546875" style="151" customWidth="1"/>
    <col min="13384" max="13384" width="37" style="151" customWidth="1"/>
    <col min="13385" max="13402" width="36.85546875" style="151" customWidth="1"/>
    <col min="13403" max="13403" width="36.5703125" style="151" customWidth="1"/>
    <col min="13404" max="13416" width="36.85546875" style="151" customWidth="1"/>
    <col min="13417" max="13417" width="36.5703125" style="151" customWidth="1"/>
    <col min="13418" max="13420" width="36.85546875" style="151" customWidth="1"/>
    <col min="13421" max="13421" width="36.5703125" style="151" customWidth="1"/>
    <col min="13422" max="13429" width="36.85546875" style="151" customWidth="1"/>
    <col min="13430" max="13430" width="36.5703125" style="151" customWidth="1"/>
    <col min="13431" max="13568" width="36.85546875" style="151"/>
    <col min="13569" max="13569" width="18.5703125" style="151" customWidth="1"/>
    <col min="13570" max="13578" width="31.42578125" style="151" customWidth="1"/>
    <col min="13579" max="13595" width="36.85546875" style="151" customWidth="1"/>
    <col min="13596" max="13596" width="37" style="151" customWidth="1"/>
    <col min="13597" max="13612" width="36.85546875" style="151" customWidth="1"/>
    <col min="13613" max="13613" width="37.140625" style="151" customWidth="1"/>
    <col min="13614" max="13615" width="36.85546875" style="151" customWidth="1"/>
    <col min="13616" max="13616" width="36.5703125" style="151" customWidth="1"/>
    <col min="13617" max="13618" width="36.85546875" style="151" customWidth="1"/>
    <col min="13619" max="13619" width="36.5703125" style="151" customWidth="1"/>
    <col min="13620" max="13620" width="37" style="151" customWidth="1"/>
    <col min="13621" max="13639" width="36.85546875" style="151" customWidth="1"/>
    <col min="13640" max="13640" width="37" style="151" customWidth="1"/>
    <col min="13641" max="13658" width="36.85546875" style="151" customWidth="1"/>
    <col min="13659" max="13659" width="36.5703125" style="151" customWidth="1"/>
    <col min="13660" max="13672" width="36.85546875" style="151" customWidth="1"/>
    <col min="13673" max="13673" width="36.5703125" style="151" customWidth="1"/>
    <col min="13674" max="13676" width="36.85546875" style="151" customWidth="1"/>
    <col min="13677" max="13677" width="36.5703125" style="151" customWidth="1"/>
    <col min="13678" max="13685" width="36.85546875" style="151" customWidth="1"/>
    <col min="13686" max="13686" width="36.5703125" style="151" customWidth="1"/>
    <col min="13687" max="13824" width="36.85546875" style="151"/>
    <col min="13825" max="13825" width="18.5703125" style="151" customWidth="1"/>
    <col min="13826" max="13834" width="31.42578125" style="151" customWidth="1"/>
    <col min="13835" max="13851" width="36.85546875" style="151" customWidth="1"/>
    <col min="13852" max="13852" width="37" style="151" customWidth="1"/>
    <col min="13853" max="13868" width="36.85546875" style="151" customWidth="1"/>
    <col min="13869" max="13869" width="37.140625" style="151" customWidth="1"/>
    <col min="13870" max="13871" width="36.85546875" style="151" customWidth="1"/>
    <col min="13872" max="13872" width="36.5703125" style="151" customWidth="1"/>
    <col min="13873" max="13874" width="36.85546875" style="151" customWidth="1"/>
    <col min="13875" max="13875" width="36.5703125" style="151" customWidth="1"/>
    <col min="13876" max="13876" width="37" style="151" customWidth="1"/>
    <col min="13877" max="13895" width="36.85546875" style="151" customWidth="1"/>
    <col min="13896" max="13896" width="37" style="151" customWidth="1"/>
    <col min="13897" max="13914" width="36.85546875" style="151" customWidth="1"/>
    <col min="13915" max="13915" width="36.5703125" style="151" customWidth="1"/>
    <col min="13916" max="13928" width="36.85546875" style="151" customWidth="1"/>
    <col min="13929" max="13929" width="36.5703125" style="151" customWidth="1"/>
    <col min="13930" max="13932" width="36.85546875" style="151" customWidth="1"/>
    <col min="13933" max="13933" width="36.5703125" style="151" customWidth="1"/>
    <col min="13934" max="13941" width="36.85546875" style="151" customWidth="1"/>
    <col min="13942" max="13942" width="36.5703125" style="151" customWidth="1"/>
    <col min="13943" max="14080" width="36.85546875" style="151"/>
    <col min="14081" max="14081" width="18.5703125" style="151" customWidth="1"/>
    <col min="14082" max="14090" width="31.42578125" style="151" customWidth="1"/>
    <col min="14091" max="14107" width="36.85546875" style="151" customWidth="1"/>
    <col min="14108" max="14108" width="37" style="151" customWidth="1"/>
    <col min="14109" max="14124" width="36.85546875" style="151" customWidth="1"/>
    <col min="14125" max="14125" width="37.140625" style="151" customWidth="1"/>
    <col min="14126" max="14127" width="36.85546875" style="151" customWidth="1"/>
    <col min="14128" max="14128" width="36.5703125" style="151" customWidth="1"/>
    <col min="14129" max="14130" width="36.85546875" style="151" customWidth="1"/>
    <col min="14131" max="14131" width="36.5703125" style="151" customWidth="1"/>
    <col min="14132" max="14132" width="37" style="151" customWidth="1"/>
    <col min="14133" max="14151" width="36.85546875" style="151" customWidth="1"/>
    <col min="14152" max="14152" width="37" style="151" customWidth="1"/>
    <col min="14153" max="14170" width="36.85546875" style="151" customWidth="1"/>
    <col min="14171" max="14171" width="36.5703125" style="151" customWidth="1"/>
    <col min="14172" max="14184" width="36.85546875" style="151" customWidth="1"/>
    <col min="14185" max="14185" width="36.5703125" style="151" customWidth="1"/>
    <col min="14186" max="14188" width="36.85546875" style="151" customWidth="1"/>
    <col min="14189" max="14189" width="36.5703125" style="151" customWidth="1"/>
    <col min="14190" max="14197" width="36.85546875" style="151" customWidth="1"/>
    <col min="14198" max="14198" width="36.5703125" style="151" customWidth="1"/>
    <col min="14199" max="14336" width="36.85546875" style="151"/>
    <col min="14337" max="14337" width="18.5703125" style="151" customWidth="1"/>
    <col min="14338" max="14346" width="31.42578125" style="151" customWidth="1"/>
    <col min="14347" max="14363" width="36.85546875" style="151" customWidth="1"/>
    <col min="14364" max="14364" width="37" style="151" customWidth="1"/>
    <col min="14365" max="14380" width="36.85546875" style="151" customWidth="1"/>
    <col min="14381" max="14381" width="37.140625" style="151" customWidth="1"/>
    <col min="14382" max="14383" width="36.85546875" style="151" customWidth="1"/>
    <col min="14384" max="14384" width="36.5703125" style="151" customWidth="1"/>
    <col min="14385" max="14386" width="36.85546875" style="151" customWidth="1"/>
    <col min="14387" max="14387" width="36.5703125" style="151" customWidth="1"/>
    <col min="14388" max="14388" width="37" style="151" customWidth="1"/>
    <col min="14389" max="14407" width="36.85546875" style="151" customWidth="1"/>
    <col min="14408" max="14408" width="37" style="151" customWidth="1"/>
    <col min="14409" max="14426" width="36.85546875" style="151" customWidth="1"/>
    <col min="14427" max="14427" width="36.5703125" style="151" customWidth="1"/>
    <col min="14428" max="14440" width="36.85546875" style="151" customWidth="1"/>
    <col min="14441" max="14441" width="36.5703125" style="151" customWidth="1"/>
    <col min="14442" max="14444" width="36.85546875" style="151" customWidth="1"/>
    <col min="14445" max="14445" width="36.5703125" style="151" customWidth="1"/>
    <col min="14446" max="14453" width="36.85546875" style="151" customWidth="1"/>
    <col min="14454" max="14454" width="36.5703125" style="151" customWidth="1"/>
    <col min="14455" max="14592" width="36.85546875" style="151"/>
    <col min="14593" max="14593" width="18.5703125" style="151" customWidth="1"/>
    <col min="14594" max="14602" width="31.42578125" style="151" customWidth="1"/>
    <col min="14603" max="14619" width="36.85546875" style="151" customWidth="1"/>
    <col min="14620" max="14620" width="37" style="151" customWidth="1"/>
    <col min="14621" max="14636" width="36.85546875" style="151" customWidth="1"/>
    <col min="14637" max="14637" width="37.140625" style="151" customWidth="1"/>
    <col min="14638" max="14639" width="36.85546875" style="151" customWidth="1"/>
    <col min="14640" max="14640" width="36.5703125" style="151" customWidth="1"/>
    <col min="14641" max="14642" width="36.85546875" style="151" customWidth="1"/>
    <col min="14643" max="14643" width="36.5703125" style="151" customWidth="1"/>
    <col min="14644" max="14644" width="37" style="151" customWidth="1"/>
    <col min="14645" max="14663" width="36.85546875" style="151" customWidth="1"/>
    <col min="14664" max="14664" width="37" style="151" customWidth="1"/>
    <col min="14665" max="14682" width="36.85546875" style="151" customWidth="1"/>
    <col min="14683" max="14683" width="36.5703125" style="151" customWidth="1"/>
    <col min="14684" max="14696" width="36.85546875" style="151" customWidth="1"/>
    <col min="14697" max="14697" width="36.5703125" style="151" customWidth="1"/>
    <col min="14698" max="14700" width="36.85546875" style="151" customWidth="1"/>
    <col min="14701" max="14701" width="36.5703125" style="151" customWidth="1"/>
    <col min="14702" max="14709" width="36.85546875" style="151" customWidth="1"/>
    <col min="14710" max="14710" width="36.5703125" style="151" customWidth="1"/>
    <col min="14711" max="14848" width="36.85546875" style="151"/>
    <col min="14849" max="14849" width="18.5703125" style="151" customWidth="1"/>
    <col min="14850" max="14858" width="31.42578125" style="151" customWidth="1"/>
    <col min="14859" max="14875" width="36.85546875" style="151" customWidth="1"/>
    <col min="14876" max="14876" width="37" style="151" customWidth="1"/>
    <col min="14877" max="14892" width="36.85546875" style="151" customWidth="1"/>
    <col min="14893" max="14893" width="37.140625" style="151" customWidth="1"/>
    <col min="14894" max="14895" width="36.85546875" style="151" customWidth="1"/>
    <col min="14896" max="14896" width="36.5703125" style="151" customWidth="1"/>
    <col min="14897" max="14898" width="36.85546875" style="151" customWidth="1"/>
    <col min="14899" max="14899" width="36.5703125" style="151" customWidth="1"/>
    <col min="14900" max="14900" width="37" style="151" customWidth="1"/>
    <col min="14901" max="14919" width="36.85546875" style="151" customWidth="1"/>
    <col min="14920" max="14920" width="37" style="151" customWidth="1"/>
    <col min="14921" max="14938" width="36.85546875" style="151" customWidth="1"/>
    <col min="14939" max="14939" width="36.5703125" style="151" customWidth="1"/>
    <col min="14940" max="14952" width="36.85546875" style="151" customWidth="1"/>
    <col min="14953" max="14953" width="36.5703125" style="151" customWidth="1"/>
    <col min="14954" max="14956" width="36.85546875" style="151" customWidth="1"/>
    <col min="14957" max="14957" width="36.5703125" style="151" customWidth="1"/>
    <col min="14958" max="14965" width="36.85546875" style="151" customWidth="1"/>
    <col min="14966" max="14966" width="36.5703125" style="151" customWidth="1"/>
    <col min="14967" max="15104" width="36.85546875" style="151"/>
    <col min="15105" max="15105" width="18.5703125" style="151" customWidth="1"/>
    <col min="15106" max="15114" width="31.42578125" style="151" customWidth="1"/>
    <col min="15115" max="15131" width="36.85546875" style="151" customWidth="1"/>
    <col min="15132" max="15132" width="37" style="151" customWidth="1"/>
    <col min="15133" max="15148" width="36.85546875" style="151" customWidth="1"/>
    <col min="15149" max="15149" width="37.140625" style="151" customWidth="1"/>
    <col min="15150" max="15151" width="36.85546875" style="151" customWidth="1"/>
    <col min="15152" max="15152" width="36.5703125" style="151" customWidth="1"/>
    <col min="15153" max="15154" width="36.85546875" style="151" customWidth="1"/>
    <col min="15155" max="15155" width="36.5703125" style="151" customWidth="1"/>
    <col min="15156" max="15156" width="37" style="151" customWidth="1"/>
    <col min="15157" max="15175" width="36.85546875" style="151" customWidth="1"/>
    <col min="15176" max="15176" width="37" style="151" customWidth="1"/>
    <col min="15177" max="15194" width="36.85546875" style="151" customWidth="1"/>
    <col min="15195" max="15195" width="36.5703125" style="151" customWidth="1"/>
    <col min="15196" max="15208" width="36.85546875" style="151" customWidth="1"/>
    <col min="15209" max="15209" width="36.5703125" style="151" customWidth="1"/>
    <col min="15210" max="15212" width="36.85546875" style="151" customWidth="1"/>
    <col min="15213" max="15213" width="36.5703125" style="151" customWidth="1"/>
    <col min="15214" max="15221" width="36.85546875" style="151" customWidth="1"/>
    <col min="15222" max="15222" width="36.5703125" style="151" customWidth="1"/>
    <col min="15223" max="15360" width="36.85546875" style="151"/>
    <col min="15361" max="15361" width="18.5703125" style="151" customWidth="1"/>
    <col min="15362" max="15370" width="31.42578125" style="151" customWidth="1"/>
    <col min="15371" max="15387" width="36.85546875" style="151" customWidth="1"/>
    <col min="15388" max="15388" width="37" style="151" customWidth="1"/>
    <col min="15389" max="15404" width="36.85546875" style="151" customWidth="1"/>
    <col min="15405" max="15405" width="37.140625" style="151" customWidth="1"/>
    <col min="15406" max="15407" width="36.85546875" style="151" customWidth="1"/>
    <col min="15408" max="15408" width="36.5703125" style="151" customWidth="1"/>
    <col min="15409" max="15410" width="36.85546875" style="151" customWidth="1"/>
    <col min="15411" max="15411" width="36.5703125" style="151" customWidth="1"/>
    <col min="15412" max="15412" width="37" style="151" customWidth="1"/>
    <col min="15413" max="15431" width="36.85546875" style="151" customWidth="1"/>
    <col min="15432" max="15432" width="37" style="151" customWidth="1"/>
    <col min="15433" max="15450" width="36.85546875" style="151" customWidth="1"/>
    <col min="15451" max="15451" width="36.5703125" style="151" customWidth="1"/>
    <col min="15452" max="15464" width="36.85546875" style="151" customWidth="1"/>
    <col min="15465" max="15465" width="36.5703125" style="151" customWidth="1"/>
    <col min="15466" max="15468" width="36.85546875" style="151" customWidth="1"/>
    <col min="15469" max="15469" width="36.5703125" style="151" customWidth="1"/>
    <col min="15470" max="15477" width="36.85546875" style="151" customWidth="1"/>
    <col min="15478" max="15478" width="36.5703125" style="151" customWidth="1"/>
    <col min="15479" max="15616" width="36.85546875" style="151"/>
    <col min="15617" max="15617" width="18.5703125" style="151" customWidth="1"/>
    <col min="15618" max="15626" width="31.42578125" style="151" customWidth="1"/>
    <col min="15627" max="15643" width="36.85546875" style="151" customWidth="1"/>
    <col min="15644" max="15644" width="37" style="151" customWidth="1"/>
    <col min="15645" max="15660" width="36.85546875" style="151" customWidth="1"/>
    <col min="15661" max="15661" width="37.140625" style="151" customWidth="1"/>
    <col min="15662" max="15663" width="36.85546875" style="151" customWidth="1"/>
    <col min="15664" max="15664" width="36.5703125" style="151" customWidth="1"/>
    <col min="15665" max="15666" width="36.85546875" style="151" customWidth="1"/>
    <col min="15667" max="15667" width="36.5703125" style="151" customWidth="1"/>
    <col min="15668" max="15668" width="37" style="151" customWidth="1"/>
    <col min="15669" max="15687" width="36.85546875" style="151" customWidth="1"/>
    <col min="15688" max="15688" width="37" style="151" customWidth="1"/>
    <col min="15689" max="15706" width="36.85546875" style="151" customWidth="1"/>
    <col min="15707" max="15707" width="36.5703125" style="151" customWidth="1"/>
    <col min="15708" max="15720" width="36.85546875" style="151" customWidth="1"/>
    <col min="15721" max="15721" width="36.5703125" style="151" customWidth="1"/>
    <col min="15722" max="15724" width="36.85546875" style="151" customWidth="1"/>
    <col min="15725" max="15725" width="36.5703125" style="151" customWidth="1"/>
    <col min="15726" max="15733" width="36.85546875" style="151" customWidth="1"/>
    <col min="15734" max="15734" width="36.5703125" style="151" customWidth="1"/>
    <col min="15735" max="15872" width="36.85546875" style="151"/>
    <col min="15873" max="15873" width="18.5703125" style="151" customWidth="1"/>
    <col min="15874" max="15882" width="31.42578125" style="151" customWidth="1"/>
    <col min="15883" max="15899" width="36.85546875" style="151" customWidth="1"/>
    <col min="15900" max="15900" width="37" style="151" customWidth="1"/>
    <col min="15901" max="15916" width="36.85546875" style="151" customWidth="1"/>
    <col min="15917" max="15917" width="37.140625" style="151" customWidth="1"/>
    <col min="15918" max="15919" width="36.85546875" style="151" customWidth="1"/>
    <col min="15920" max="15920" width="36.5703125" style="151" customWidth="1"/>
    <col min="15921" max="15922" width="36.85546875" style="151" customWidth="1"/>
    <col min="15923" max="15923" width="36.5703125" style="151" customWidth="1"/>
    <col min="15924" max="15924" width="37" style="151" customWidth="1"/>
    <col min="15925" max="15943" width="36.85546875" style="151" customWidth="1"/>
    <col min="15944" max="15944" width="37" style="151" customWidth="1"/>
    <col min="15945" max="15962" width="36.85546875" style="151" customWidth="1"/>
    <col min="15963" max="15963" width="36.5703125" style="151" customWidth="1"/>
    <col min="15964" max="15976" width="36.85546875" style="151" customWidth="1"/>
    <col min="15977" max="15977" width="36.5703125" style="151" customWidth="1"/>
    <col min="15978" max="15980" width="36.85546875" style="151" customWidth="1"/>
    <col min="15981" max="15981" width="36.5703125" style="151" customWidth="1"/>
    <col min="15982" max="15989" width="36.85546875" style="151" customWidth="1"/>
    <col min="15990" max="15990" width="36.5703125" style="151" customWidth="1"/>
    <col min="15991" max="16128" width="36.85546875" style="151"/>
    <col min="16129" max="16129" width="18.5703125" style="151" customWidth="1"/>
    <col min="16130" max="16138" width="31.42578125" style="151" customWidth="1"/>
    <col min="16139" max="16155" width="36.85546875" style="151" customWidth="1"/>
    <col min="16156" max="16156" width="37" style="151" customWidth="1"/>
    <col min="16157" max="16172" width="36.85546875" style="151" customWidth="1"/>
    <col min="16173" max="16173" width="37.140625" style="151" customWidth="1"/>
    <col min="16174" max="16175" width="36.85546875" style="151" customWidth="1"/>
    <col min="16176" max="16176" width="36.5703125" style="151" customWidth="1"/>
    <col min="16177" max="16178" width="36.85546875" style="151" customWidth="1"/>
    <col min="16179" max="16179" width="36.5703125" style="151" customWidth="1"/>
    <col min="16180" max="16180" width="37" style="151" customWidth="1"/>
    <col min="16181" max="16199" width="36.85546875" style="151" customWidth="1"/>
    <col min="16200" max="16200" width="37" style="151" customWidth="1"/>
    <col min="16201" max="16218" width="36.85546875" style="151" customWidth="1"/>
    <col min="16219" max="16219" width="36.5703125" style="151" customWidth="1"/>
    <col min="16220" max="16232" width="36.85546875" style="151" customWidth="1"/>
    <col min="16233" max="16233" width="36.5703125" style="151" customWidth="1"/>
    <col min="16234" max="16236" width="36.85546875" style="151" customWidth="1"/>
    <col min="16237" max="16237" width="36.5703125" style="151" customWidth="1"/>
    <col min="16238" max="16245" width="36.85546875" style="151" customWidth="1"/>
    <col min="16246" max="16246" width="36.5703125" style="151" customWidth="1"/>
    <col min="16247" max="16384" width="36.85546875" style="151"/>
  </cols>
  <sheetData>
    <row r="1" spans="1:245" s="96" customFormat="1" ht="12.75" customHeight="1" x14ac:dyDescent="0.25">
      <c r="A1" s="92" t="s">
        <v>115</v>
      </c>
      <c r="B1" s="93"/>
      <c r="C1" s="94"/>
      <c r="D1" s="94"/>
      <c r="E1" s="94"/>
      <c r="F1" s="94"/>
      <c r="G1" s="94"/>
      <c r="H1" s="94"/>
      <c r="I1" s="94"/>
      <c r="J1" s="94"/>
      <c r="K1" s="95"/>
      <c r="L1" s="95"/>
      <c r="M1" s="95"/>
      <c r="N1" s="95"/>
      <c r="O1" s="95"/>
      <c r="P1" s="95"/>
      <c r="Q1" s="95"/>
      <c r="R1" s="95"/>
      <c r="S1" s="95"/>
      <c r="T1" s="95"/>
      <c r="U1" s="95"/>
      <c r="V1" s="95"/>
      <c r="W1" s="95"/>
      <c r="X1" s="95"/>
      <c r="Y1" s="95"/>
      <c r="Z1" s="95"/>
      <c r="AA1" s="95"/>
      <c r="AB1" s="95"/>
      <c r="AC1" s="95"/>
      <c r="AD1" s="95"/>
      <c r="AE1" s="95"/>
      <c r="AF1" s="95"/>
      <c r="AG1" s="95"/>
      <c r="AH1" s="95"/>
      <c r="AI1" s="95"/>
    </row>
    <row r="2" spans="1:245" s="100" customFormat="1" ht="12.75" customHeight="1" x14ac:dyDescent="0.25">
      <c r="A2" s="97" t="s">
        <v>116</v>
      </c>
      <c r="B2" s="98">
        <v>1</v>
      </c>
      <c r="C2" s="98">
        <v>2</v>
      </c>
      <c r="D2" s="98">
        <v>3</v>
      </c>
      <c r="E2" s="98">
        <v>4</v>
      </c>
      <c r="F2" s="98">
        <v>5</v>
      </c>
      <c r="G2" s="98">
        <v>6</v>
      </c>
      <c r="H2" s="98">
        <v>7</v>
      </c>
      <c r="I2" s="98">
        <v>8</v>
      </c>
      <c r="J2" s="98">
        <v>9</v>
      </c>
      <c r="K2" s="98"/>
      <c r="L2" s="98"/>
      <c r="M2" s="98"/>
      <c r="N2" s="98"/>
      <c r="O2" s="98"/>
      <c r="P2" s="98"/>
      <c r="Q2" s="98"/>
      <c r="R2" s="98"/>
      <c r="S2" s="98"/>
      <c r="T2" s="98"/>
      <c r="U2" s="98"/>
      <c r="V2" s="98"/>
      <c r="W2" s="98"/>
      <c r="X2" s="98"/>
      <c r="Y2" s="98"/>
      <c r="Z2" s="98"/>
      <c r="AA2" s="98"/>
      <c r="AB2" s="98"/>
      <c r="AC2" s="98"/>
      <c r="AD2" s="98"/>
      <c r="AE2" s="98"/>
      <c r="AF2" s="98"/>
      <c r="AG2" s="98"/>
      <c r="AH2" s="98"/>
      <c r="AI2" s="98"/>
      <c r="AJ2" s="99"/>
      <c r="AK2" s="99" t="str">
        <f t="shared" ref="AK2:CV2" si="0">IF(AK3="","",AJ2+1)</f>
        <v/>
      </c>
      <c r="AL2" s="99" t="str">
        <f t="shared" si="0"/>
        <v/>
      </c>
      <c r="AM2" s="99" t="str">
        <f t="shared" si="0"/>
        <v/>
      </c>
      <c r="AN2" s="99" t="str">
        <f t="shared" si="0"/>
        <v/>
      </c>
      <c r="AO2" s="99" t="str">
        <f t="shared" si="0"/>
        <v/>
      </c>
      <c r="AP2" s="99" t="str">
        <f t="shared" si="0"/>
        <v/>
      </c>
      <c r="AQ2" s="99" t="str">
        <f t="shared" si="0"/>
        <v/>
      </c>
      <c r="AR2" s="99" t="str">
        <f t="shared" si="0"/>
        <v/>
      </c>
      <c r="AS2" s="99" t="str">
        <f t="shared" si="0"/>
        <v/>
      </c>
      <c r="AT2" s="99" t="str">
        <f t="shared" si="0"/>
        <v/>
      </c>
      <c r="AU2" s="99" t="str">
        <f t="shared" si="0"/>
        <v/>
      </c>
      <c r="AV2" s="99" t="str">
        <f t="shared" si="0"/>
        <v/>
      </c>
      <c r="AW2" s="99" t="str">
        <f t="shared" si="0"/>
        <v/>
      </c>
      <c r="AX2" s="99" t="str">
        <f t="shared" si="0"/>
        <v/>
      </c>
      <c r="AY2" s="99" t="str">
        <f t="shared" si="0"/>
        <v/>
      </c>
      <c r="AZ2" s="99" t="str">
        <f t="shared" si="0"/>
        <v/>
      </c>
      <c r="BA2" s="99" t="str">
        <f t="shared" si="0"/>
        <v/>
      </c>
      <c r="BB2" s="99" t="str">
        <f t="shared" si="0"/>
        <v/>
      </c>
      <c r="BC2" s="99" t="str">
        <f t="shared" si="0"/>
        <v/>
      </c>
      <c r="BD2" s="99" t="str">
        <f t="shared" si="0"/>
        <v/>
      </c>
      <c r="BE2" s="99" t="str">
        <f t="shared" si="0"/>
        <v/>
      </c>
      <c r="BF2" s="99" t="str">
        <f t="shared" si="0"/>
        <v/>
      </c>
      <c r="BG2" s="99" t="str">
        <f t="shared" si="0"/>
        <v/>
      </c>
      <c r="BH2" s="99" t="str">
        <f t="shared" si="0"/>
        <v/>
      </c>
      <c r="BI2" s="99" t="str">
        <f t="shared" si="0"/>
        <v/>
      </c>
      <c r="BJ2" s="99" t="str">
        <f t="shared" si="0"/>
        <v/>
      </c>
      <c r="BK2" s="99" t="str">
        <f t="shared" si="0"/>
        <v/>
      </c>
      <c r="BL2" s="99" t="str">
        <f t="shared" si="0"/>
        <v/>
      </c>
      <c r="BM2" s="99" t="str">
        <f t="shared" si="0"/>
        <v/>
      </c>
      <c r="BN2" s="99" t="str">
        <f t="shared" si="0"/>
        <v/>
      </c>
      <c r="BO2" s="99" t="str">
        <f t="shared" si="0"/>
        <v/>
      </c>
      <c r="BP2" s="99" t="str">
        <f t="shared" si="0"/>
        <v/>
      </c>
      <c r="BQ2" s="99" t="str">
        <f t="shared" si="0"/>
        <v/>
      </c>
      <c r="BR2" s="99" t="str">
        <f t="shared" si="0"/>
        <v/>
      </c>
      <c r="BS2" s="99" t="str">
        <f t="shared" si="0"/>
        <v/>
      </c>
      <c r="BT2" s="99" t="str">
        <f t="shared" si="0"/>
        <v/>
      </c>
      <c r="BU2" s="99" t="str">
        <f t="shared" si="0"/>
        <v/>
      </c>
      <c r="BV2" s="99" t="str">
        <f t="shared" si="0"/>
        <v/>
      </c>
      <c r="BW2" s="99" t="str">
        <f t="shared" si="0"/>
        <v/>
      </c>
      <c r="BX2" s="99" t="str">
        <f t="shared" si="0"/>
        <v/>
      </c>
      <c r="BY2" s="99" t="str">
        <f t="shared" si="0"/>
        <v/>
      </c>
      <c r="BZ2" s="99" t="str">
        <f t="shared" si="0"/>
        <v/>
      </c>
      <c r="CA2" s="99" t="str">
        <f t="shared" si="0"/>
        <v/>
      </c>
      <c r="CB2" s="99" t="str">
        <f t="shared" si="0"/>
        <v/>
      </c>
      <c r="CC2" s="99" t="str">
        <f t="shared" si="0"/>
        <v/>
      </c>
      <c r="CD2" s="99" t="str">
        <f t="shared" si="0"/>
        <v/>
      </c>
      <c r="CE2" s="99" t="str">
        <f t="shared" si="0"/>
        <v/>
      </c>
      <c r="CF2" s="99" t="str">
        <f t="shared" si="0"/>
        <v/>
      </c>
      <c r="CG2" s="99" t="str">
        <f t="shared" si="0"/>
        <v/>
      </c>
      <c r="CH2" s="99" t="str">
        <f t="shared" si="0"/>
        <v/>
      </c>
      <c r="CI2" s="99" t="str">
        <f t="shared" si="0"/>
        <v/>
      </c>
      <c r="CJ2" s="99" t="str">
        <f t="shared" si="0"/>
        <v/>
      </c>
      <c r="CK2" s="99" t="str">
        <f t="shared" si="0"/>
        <v/>
      </c>
      <c r="CL2" s="99" t="str">
        <f t="shared" si="0"/>
        <v/>
      </c>
      <c r="CM2" s="99" t="str">
        <f t="shared" si="0"/>
        <v/>
      </c>
      <c r="CN2" s="99" t="str">
        <f t="shared" si="0"/>
        <v/>
      </c>
      <c r="CO2" s="99" t="str">
        <f t="shared" si="0"/>
        <v/>
      </c>
      <c r="CP2" s="99" t="str">
        <f t="shared" si="0"/>
        <v/>
      </c>
      <c r="CQ2" s="99" t="str">
        <f t="shared" si="0"/>
        <v/>
      </c>
      <c r="CR2" s="99" t="str">
        <f t="shared" si="0"/>
        <v/>
      </c>
      <c r="CS2" s="99" t="str">
        <f t="shared" si="0"/>
        <v/>
      </c>
      <c r="CT2" s="99" t="str">
        <f t="shared" si="0"/>
        <v/>
      </c>
      <c r="CU2" s="99" t="str">
        <f t="shared" si="0"/>
        <v/>
      </c>
      <c r="CV2" s="99" t="str">
        <f t="shared" si="0"/>
        <v/>
      </c>
      <c r="CW2" s="99" t="str">
        <f t="shared" ref="CW2:FH2" si="1">IF(CW3="","",CV2+1)</f>
        <v/>
      </c>
      <c r="CX2" s="99" t="str">
        <f t="shared" si="1"/>
        <v/>
      </c>
      <c r="CY2" s="99" t="str">
        <f t="shared" si="1"/>
        <v/>
      </c>
      <c r="CZ2" s="99" t="str">
        <f t="shared" si="1"/>
        <v/>
      </c>
      <c r="DA2" s="99" t="str">
        <f t="shared" si="1"/>
        <v/>
      </c>
      <c r="DB2" s="99" t="str">
        <f t="shared" si="1"/>
        <v/>
      </c>
      <c r="DC2" s="99" t="str">
        <f t="shared" si="1"/>
        <v/>
      </c>
      <c r="DD2" s="99" t="str">
        <f t="shared" si="1"/>
        <v/>
      </c>
      <c r="DE2" s="99" t="str">
        <f t="shared" si="1"/>
        <v/>
      </c>
      <c r="DF2" s="99" t="str">
        <f t="shared" si="1"/>
        <v/>
      </c>
      <c r="DG2" s="99" t="str">
        <f t="shared" si="1"/>
        <v/>
      </c>
      <c r="DH2" s="99" t="str">
        <f t="shared" si="1"/>
        <v/>
      </c>
      <c r="DI2" s="99" t="str">
        <f t="shared" si="1"/>
        <v/>
      </c>
      <c r="DJ2" s="99" t="str">
        <f t="shared" si="1"/>
        <v/>
      </c>
      <c r="DK2" s="99" t="str">
        <f t="shared" si="1"/>
        <v/>
      </c>
      <c r="DL2" s="99" t="str">
        <f t="shared" si="1"/>
        <v/>
      </c>
      <c r="DM2" s="99" t="str">
        <f t="shared" si="1"/>
        <v/>
      </c>
      <c r="DN2" s="99" t="str">
        <f t="shared" si="1"/>
        <v/>
      </c>
      <c r="DO2" s="99" t="str">
        <f t="shared" si="1"/>
        <v/>
      </c>
      <c r="DP2" s="99" t="str">
        <f t="shared" si="1"/>
        <v/>
      </c>
      <c r="DQ2" s="99" t="str">
        <f t="shared" si="1"/>
        <v/>
      </c>
      <c r="DR2" s="99" t="str">
        <f t="shared" si="1"/>
        <v/>
      </c>
      <c r="DS2" s="99" t="str">
        <f t="shared" si="1"/>
        <v/>
      </c>
      <c r="DT2" s="99" t="str">
        <f t="shared" si="1"/>
        <v/>
      </c>
      <c r="DU2" s="99" t="str">
        <f t="shared" si="1"/>
        <v/>
      </c>
      <c r="DV2" s="99" t="str">
        <f t="shared" si="1"/>
        <v/>
      </c>
      <c r="DW2" s="99" t="str">
        <f t="shared" si="1"/>
        <v/>
      </c>
      <c r="DX2" s="99" t="str">
        <f t="shared" si="1"/>
        <v/>
      </c>
      <c r="DY2" s="99" t="str">
        <f t="shared" si="1"/>
        <v/>
      </c>
      <c r="DZ2" s="99" t="str">
        <f t="shared" si="1"/>
        <v/>
      </c>
      <c r="EA2" s="99" t="str">
        <f t="shared" si="1"/>
        <v/>
      </c>
      <c r="EB2" s="99" t="str">
        <f t="shared" si="1"/>
        <v/>
      </c>
      <c r="EC2" s="99" t="str">
        <f t="shared" si="1"/>
        <v/>
      </c>
      <c r="ED2" s="99" t="str">
        <f t="shared" si="1"/>
        <v/>
      </c>
      <c r="EE2" s="99" t="str">
        <f t="shared" si="1"/>
        <v/>
      </c>
      <c r="EF2" s="99" t="str">
        <f t="shared" si="1"/>
        <v/>
      </c>
      <c r="EG2" s="99" t="str">
        <f t="shared" si="1"/>
        <v/>
      </c>
      <c r="EH2" s="99" t="str">
        <f t="shared" si="1"/>
        <v/>
      </c>
      <c r="EI2" s="99" t="str">
        <f t="shared" si="1"/>
        <v/>
      </c>
      <c r="EJ2" s="99" t="str">
        <f t="shared" si="1"/>
        <v/>
      </c>
      <c r="EK2" s="99" t="str">
        <f t="shared" si="1"/>
        <v/>
      </c>
      <c r="EL2" s="99" t="str">
        <f t="shared" si="1"/>
        <v/>
      </c>
      <c r="EM2" s="99" t="str">
        <f t="shared" si="1"/>
        <v/>
      </c>
      <c r="EN2" s="99" t="str">
        <f t="shared" si="1"/>
        <v/>
      </c>
      <c r="EO2" s="99" t="str">
        <f t="shared" si="1"/>
        <v/>
      </c>
      <c r="EP2" s="99" t="str">
        <f t="shared" si="1"/>
        <v/>
      </c>
      <c r="EQ2" s="99" t="str">
        <f t="shared" si="1"/>
        <v/>
      </c>
      <c r="ER2" s="99" t="str">
        <f t="shared" si="1"/>
        <v/>
      </c>
      <c r="ES2" s="99" t="str">
        <f t="shared" si="1"/>
        <v/>
      </c>
      <c r="ET2" s="99" t="str">
        <f t="shared" si="1"/>
        <v/>
      </c>
      <c r="EU2" s="99" t="str">
        <f t="shared" si="1"/>
        <v/>
      </c>
      <c r="EV2" s="99" t="str">
        <f t="shared" si="1"/>
        <v/>
      </c>
      <c r="EW2" s="99" t="str">
        <f t="shared" si="1"/>
        <v/>
      </c>
      <c r="EX2" s="99" t="str">
        <f t="shared" si="1"/>
        <v/>
      </c>
      <c r="EY2" s="99" t="str">
        <f t="shared" si="1"/>
        <v/>
      </c>
      <c r="EZ2" s="99" t="str">
        <f t="shared" si="1"/>
        <v/>
      </c>
      <c r="FA2" s="99" t="str">
        <f t="shared" si="1"/>
        <v/>
      </c>
      <c r="FB2" s="99" t="str">
        <f t="shared" si="1"/>
        <v/>
      </c>
      <c r="FC2" s="99" t="str">
        <f t="shared" si="1"/>
        <v/>
      </c>
      <c r="FD2" s="99" t="str">
        <f t="shared" si="1"/>
        <v/>
      </c>
      <c r="FE2" s="99" t="str">
        <f t="shared" si="1"/>
        <v/>
      </c>
      <c r="FF2" s="99" t="str">
        <f t="shared" si="1"/>
        <v/>
      </c>
      <c r="FG2" s="99" t="str">
        <f t="shared" si="1"/>
        <v/>
      </c>
      <c r="FH2" s="99" t="str">
        <f t="shared" si="1"/>
        <v/>
      </c>
      <c r="FI2" s="99" t="str">
        <f t="shared" ref="FI2:HT2" si="2">IF(FI3="","",FH2+1)</f>
        <v/>
      </c>
      <c r="FJ2" s="99" t="str">
        <f t="shared" si="2"/>
        <v/>
      </c>
      <c r="FK2" s="99" t="str">
        <f t="shared" si="2"/>
        <v/>
      </c>
      <c r="FL2" s="99" t="str">
        <f t="shared" si="2"/>
        <v/>
      </c>
      <c r="FM2" s="99" t="str">
        <f t="shared" si="2"/>
        <v/>
      </c>
      <c r="FN2" s="99" t="str">
        <f t="shared" si="2"/>
        <v/>
      </c>
      <c r="FO2" s="99" t="str">
        <f t="shared" si="2"/>
        <v/>
      </c>
      <c r="FP2" s="99" t="str">
        <f t="shared" si="2"/>
        <v/>
      </c>
      <c r="FQ2" s="99" t="str">
        <f t="shared" si="2"/>
        <v/>
      </c>
      <c r="FR2" s="99" t="str">
        <f t="shared" si="2"/>
        <v/>
      </c>
      <c r="FS2" s="99" t="str">
        <f t="shared" si="2"/>
        <v/>
      </c>
      <c r="FT2" s="99" t="str">
        <f t="shared" si="2"/>
        <v/>
      </c>
      <c r="FU2" s="99" t="str">
        <f t="shared" si="2"/>
        <v/>
      </c>
      <c r="FV2" s="99" t="str">
        <f t="shared" si="2"/>
        <v/>
      </c>
      <c r="FW2" s="99" t="str">
        <f t="shared" si="2"/>
        <v/>
      </c>
      <c r="FX2" s="99" t="str">
        <f t="shared" si="2"/>
        <v/>
      </c>
      <c r="FY2" s="99" t="str">
        <f t="shared" si="2"/>
        <v/>
      </c>
      <c r="FZ2" s="99" t="str">
        <f t="shared" si="2"/>
        <v/>
      </c>
      <c r="GA2" s="99" t="str">
        <f t="shared" si="2"/>
        <v/>
      </c>
      <c r="GB2" s="99" t="str">
        <f t="shared" si="2"/>
        <v/>
      </c>
      <c r="GC2" s="99" t="str">
        <f t="shared" si="2"/>
        <v/>
      </c>
      <c r="GD2" s="99" t="str">
        <f t="shared" si="2"/>
        <v/>
      </c>
      <c r="GE2" s="99" t="str">
        <f t="shared" si="2"/>
        <v/>
      </c>
      <c r="GF2" s="99" t="str">
        <f t="shared" si="2"/>
        <v/>
      </c>
      <c r="GG2" s="99" t="str">
        <f t="shared" si="2"/>
        <v/>
      </c>
      <c r="GH2" s="99" t="str">
        <f t="shared" si="2"/>
        <v/>
      </c>
      <c r="GI2" s="99" t="str">
        <f t="shared" si="2"/>
        <v/>
      </c>
      <c r="GJ2" s="99" t="str">
        <f t="shared" si="2"/>
        <v/>
      </c>
      <c r="GK2" s="99" t="str">
        <f t="shared" si="2"/>
        <v/>
      </c>
      <c r="GL2" s="99" t="str">
        <f t="shared" si="2"/>
        <v/>
      </c>
      <c r="GM2" s="99" t="str">
        <f t="shared" si="2"/>
        <v/>
      </c>
      <c r="GN2" s="99" t="str">
        <f t="shared" si="2"/>
        <v/>
      </c>
      <c r="GO2" s="99" t="str">
        <f t="shared" si="2"/>
        <v/>
      </c>
      <c r="GP2" s="99" t="str">
        <f t="shared" si="2"/>
        <v/>
      </c>
      <c r="GQ2" s="99" t="str">
        <f t="shared" si="2"/>
        <v/>
      </c>
      <c r="GR2" s="99" t="str">
        <f t="shared" si="2"/>
        <v/>
      </c>
      <c r="GS2" s="99" t="str">
        <f t="shared" si="2"/>
        <v/>
      </c>
      <c r="GT2" s="99" t="str">
        <f t="shared" si="2"/>
        <v/>
      </c>
      <c r="GU2" s="99" t="str">
        <f t="shared" si="2"/>
        <v/>
      </c>
      <c r="GV2" s="99" t="str">
        <f t="shared" si="2"/>
        <v/>
      </c>
      <c r="GW2" s="99" t="str">
        <f t="shared" si="2"/>
        <v/>
      </c>
      <c r="GX2" s="99" t="str">
        <f t="shared" si="2"/>
        <v/>
      </c>
      <c r="GY2" s="99" t="str">
        <f t="shared" si="2"/>
        <v/>
      </c>
      <c r="GZ2" s="99" t="str">
        <f t="shared" si="2"/>
        <v/>
      </c>
      <c r="HA2" s="99" t="str">
        <f t="shared" si="2"/>
        <v/>
      </c>
      <c r="HB2" s="99" t="str">
        <f t="shared" si="2"/>
        <v/>
      </c>
      <c r="HC2" s="99" t="str">
        <f t="shared" si="2"/>
        <v/>
      </c>
      <c r="HD2" s="99" t="str">
        <f t="shared" si="2"/>
        <v/>
      </c>
      <c r="HE2" s="99" t="str">
        <f t="shared" si="2"/>
        <v/>
      </c>
      <c r="HF2" s="99" t="str">
        <f t="shared" si="2"/>
        <v/>
      </c>
      <c r="HG2" s="99" t="str">
        <f t="shared" si="2"/>
        <v/>
      </c>
      <c r="HH2" s="99" t="str">
        <f t="shared" si="2"/>
        <v/>
      </c>
      <c r="HI2" s="99" t="str">
        <f t="shared" si="2"/>
        <v/>
      </c>
      <c r="HJ2" s="99" t="str">
        <f t="shared" si="2"/>
        <v/>
      </c>
      <c r="HK2" s="99" t="str">
        <f t="shared" si="2"/>
        <v/>
      </c>
      <c r="HL2" s="99" t="str">
        <f t="shared" si="2"/>
        <v/>
      </c>
      <c r="HM2" s="99" t="str">
        <f t="shared" si="2"/>
        <v/>
      </c>
      <c r="HN2" s="99" t="str">
        <f t="shared" si="2"/>
        <v/>
      </c>
      <c r="HO2" s="99" t="str">
        <f t="shared" si="2"/>
        <v/>
      </c>
      <c r="HP2" s="99" t="str">
        <f t="shared" si="2"/>
        <v/>
      </c>
      <c r="HQ2" s="99" t="str">
        <f t="shared" si="2"/>
        <v/>
      </c>
      <c r="HR2" s="99" t="str">
        <f t="shared" si="2"/>
        <v/>
      </c>
      <c r="HS2" s="99" t="str">
        <f t="shared" si="2"/>
        <v/>
      </c>
      <c r="HT2" s="99" t="str">
        <f t="shared" si="2"/>
        <v/>
      </c>
      <c r="HU2" s="99" t="str">
        <f t="shared" ref="HU2:IK2" si="3">IF(HU3="","",HT2+1)</f>
        <v/>
      </c>
      <c r="HV2" s="99" t="str">
        <f t="shared" si="3"/>
        <v/>
      </c>
      <c r="HW2" s="99" t="str">
        <f t="shared" si="3"/>
        <v/>
      </c>
      <c r="HX2" s="99" t="str">
        <f t="shared" si="3"/>
        <v/>
      </c>
      <c r="HY2" s="99" t="str">
        <f t="shared" si="3"/>
        <v/>
      </c>
      <c r="HZ2" s="99" t="str">
        <f t="shared" si="3"/>
        <v/>
      </c>
      <c r="IA2" s="99" t="str">
        <f t="shared" si="3"/>
        <v/>
      </c>
      <c r="IB2" s="99" t="str">
        <f t="shared" si="3"/>
        <v/>
      </c>
      <c r="IC2" s="99" t="str">
        <f t="shared" si="3"/>
        <v/>
      </c>
      <c r="ID2" s="99" t="str">
        <f t="shared" si="3"/>
        <v/>
      </c>
      <c r="IE2" s="99" t="str">
        <f t="shared" si="3"/>
        <v/>
      </c>
      <c r="IF2" s="99" t="str">
        <f t="shared" si="3"/>
        <v/>
      </c>
      <c r="IG2" s="99" t="str">
        <f t="shared" si="3"/>
        <v/>
      </c>
      <c r="IH2" s="99" t="str">
        <f t="shared" si="3"/>
        <v/>
      </c>
      <c r="II2" s="99" t="str">
        <f t="shared" si="3"/>
        <v/>
      </c>
      <c r="IJ2" s="99" t="str">
        <f t="shared" si="3"/>
        <v/>
      </c>
      <c r="IK2" s="99" t="str">
        <f t="shared" si="3"/>
        <v/>
      </c>
    </row>
    <row r="3" spans="1:245" s="105" customFormat="1" x14ac:dyDescent="0.2">
      <c r="A3" s="101" t="s">
        <v>117</v>
      </c>
      <c r="B3" s="102"/>
      <c r="C3" s="102"/>
      <c r="D3" s="103"/>
      <c r="E3" s="103"/>
      <c r="F3" s="104"/>
      <c r="G3" s="102"/>
      <c r="H3" s="102"/>
      <c r="I3" s="102"/>
      <c r="J3" s="102"/>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GC3" s="106"/>
      <c r="GD3" s="106"/>
      <c r="GE3" s="106"/>
      <c r="GF3" s="106"/>
      <c r="GG3" s="106"/>
      <c r="GH3" s="106"/>
      <c r="GI3" s="106"/>
      <c r="GJ3" s="106"/>
      <c r="GK3" s="106"/>
      <c r="GL3" s="106"/>
      <c r="GM3" s="106"/>
      <c r="GN3" s="106"/>
      <c r="GO3" s="106"/>
      <c r="GP3" s="106"/>
      <c r="GQ3" s="106"/>
      <c r="GR3" s="106"/>
      <c r="GS3" s="106"/>
      <c r="GT3" s="106"/>
      <c r="GU3" s="106"/>
      <c r="GV3" s="106"/>
      <c r="GW3" s="106"/>
      <c r="GX3" s="106"/>
      <c r="GY3" s="106"/>
      <c r="GZ3" s="106"/>
      <c r="HA3" s="106"/>
      <c r="HB3" s="106"/>
    </row>
    <row r="4" spans="1:245" s="105" customFormat="1" ht="38.25" x14ac:dyDescent="0.2">
      <c r="A4" s="101" t="s">
        <v>118</v>
      </c>
      <c r="B4" s="102" t="s">
        <v>470</v>
      </c>
      <c r="C4" s="102" t="s">
        <v>471</v>
      </c>
      <c r="D4" s="102"/>
      <c r="E4" s="102"/>
      <c r="F4" s="104"/>
      <c r="G4" s="102"/>
      <c r="H4" s="102"/>
      <c r="I4" s="102"/>
      <c r="J4" s="102"/>
      <c r="K4" s="103"/>
      <c r="L4" s="102"/>
      <c r="M4" s="102"/>
      <c r="N4" s="102"/>
      <c r="O4" s="103"/>
      <c r="P4" s="103"/>
      <c r="Q4" s="102"/>
      <c r="R4" s="102"/>
      <c r="S4" s="102"/>
      <c r="T4" s="102"/>
      <c r="U4" s="102"/>
      <c r="V4" s="102"/>
      <c r="W4" s="102"/>
      <c r="X4" s="107"/>
      <c r="Y4" s="102"/>
      <c r="Z4" s="103"/>
      <c r="AA4" s="102"/>
      <c r="AB4" s="102"/>
      <c r="AC4" s="103"/>
      <c r="AD4" s="103"/>
      <c r="AE4" s="103"/>
      <c r="AF4" s="103"/>
      <c r="AG4" s="103"/>
      <c r="AH4" s="103"/>
      <c r="AI4" s="103"/>
      <c r="AQ4" s="108"/>
      <c r="AR4" s="108"/>
      <c r="AS4" s="108"/>
      <c r="AT4" s="108"/>
      <c r="AU4" s="108"/>
      <c r="AV4" s="108"/>
      <c r="AW4" s="108"/>
      <c r="GA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row>
    <row r="5" spans="1:245" s="113" customFormat="1" x14ac:dyDescent="0.2">
      <c r="A5" s="109" t="s">
        <v>119</v>
      </c>
      <c r="B5" s="110" t="s">
        <v>472</v>
      </c>
      <c r="C5" s="110" t="s">
        <v>473</v>
      </c>
      <c r="D5" s="110"/>
      <c r="E5" s="111"/>
      <c r="F5" s="112"/>
      <c r="G5" s="110"/>
      <c r="H5" s="110"/>
      <c r="I5" s="110"/>
      <c r="J5" s="110"/>
      <c r="K5" s="110"/>
      <c r="L5" s="111"/>
      <c r="M5" s="110"/>
      <c r="N5" s="111"/>
      <c r="O5" s="111"/>
      <c r="P5" s="111"/>
      <c r="Q5" s="110"/>
      <c r="R5" s="111"/>
      <c r="S5" s="110"/>
      <c r="T5" s="111"/>
      <c r="U5" s="110"/>
      <c r="V5" s="111"/>
      <c r="W5" s="110"/>
      <c r="X5" s="111"/>
      <c r="Y5" s="110"/>
      <c r="Z5" s="110"/>
      <c r="AA5" s="111"/>
      <c r="AB5" s="111"/>
      <c r="AC5" s="111"/>
      <c r="AD5" s="111"/>
      <c r="AE5" s="111"/>
      <c r="AF5" s="111"/>
      <c r="AG5" s="111"/>
      <c r="AH5" s="111"/>
      <c r="AI5" s="111"/>
      <c r="DO5" s="114"/>
      <c r="GC5" s="115"/>
      <c r="GD5" s="115"/>
      <c r="GE5" s="115"/>
      <c r="GF5" s="115"/>
      <c r="GG5" s="115"/>
      <c r="GH5" s="115"/>
      <c r="GI5" s="115"/>
      <c r="GJ5" s="115"/>
      <c r="GK5" s="115"/>
      <c r="GL5" s="115"/>
      <c r="GM5" s="115"/>
      <c r="GN5" s="115"/>
      <c r="GO5" s="115"/>
      <c r="GP5" s="115"/>
      <c r="GQ5" s="115"/>
      <c r="GR5" s="115"/>
      <c r="GS5" s="115"/>
      <c r="GT5" s="115"/>
      <c r="GU5" s="115"/>
      <c r="GV5" s="115"/>
      <c r="GW5" s="116"/>
      <c r="GX5" s="115"/>
      <c r="GY5" s="115"/>
      <c r="GZ5" s="115"/>
      <c r="HA5" s="115"/>
      <c r="HB5" s="115"/>
    </row>
    <row r="6" spans="1:245" s="113" customFormat="1" ht="38.25" x14ac:dyDescent="0.2">
      <c r="A6" s="109" t="s">
        <v>120</v>
      </c>
      <c r="B6" s="110" t="s">
        <v>474</v>
      </c>
      <c r="C6" s="110" t="s">
        <v>475</v>
      </c>
      <c r="D6" s="111"/>
      <c r="E6" s="111"/>
      <c r="F6" s="112"/>
      <c r="G6" s="110"/>
      <c r="H6" s="110"/>
      <c r="I6" s="110"/>
      <c r="J6" s="110"/>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GC6" s="115"/>
      <c r="GD6" s="115"/>
      <c r="GE6" s="115"/>
      <c r="GF6" s="115"/>
      <c r="GG6" s="115"/>
      <c r="GH6" s="115"/>
      <c r="GI6" s="115"/>
      <c r="GJ6" s="115"/>
      <c r="GK6" s="115"/>
      <c r="GL6" s="115"/>
      <c r="GM6" s="115"/>
      <c r="GN6" s="115"/>
      <c r="GO6" s="115"/>
      <c r="GP6" s="115"/>
      <c r="GQ6" s="115"/>
      <c r="GR6" s="115"/>
      <c r="GS6" s="115"/>
      <c r="GT6" s="115"/>
      <c r="GU6" s="115"/>
      <c r="GV6" s="115"/>
      <c r="GW6" s="115"/>
      <c r="GX6" s="115"/>
      <c r="GY6" s="115"/>
      <c r="GZ6" s="115"/>
      <c r="HA6" s="115"/>
      <c r="HB6" s="115"/>
    </row>
    <row r="7" spans="1:245" s="120" customFormat="1" x14ac:dyDescent="0.2">
      <c r="A7" s="101" t="s">
        <v>121</v>
      </c>
      <c r="B7" s="117" t="s">
        <v>476</v>
      </c>
      <c r="C7" s="117" t="s">
        <v>477</v>
      </c>
      <c r="D7" s="117"/>
      <c r="E7" s="118"/>
      <c r="F7" s="119"/>
      <c r="G7" s="117"/>
      <c r="H7" s="117"/>
      <c r="I7" s="117"/>
      <c r="J7" s="117"/>
      <c r="K7" s="118"/>
      <c r="L7" s="118"/>
      <c r="M7" s="117"/>
      <c r="N7" s="118"/>
      <c r="O7" s="118"/>
      <c r="P7" s="118"/>
      <c r="Q7" s="117"/>
      <c r="R7" s="118"/>
      <c r="S7" s="117"/>
      <c r="T7" s="118"/>
      <c r="U7" s="118"/>
      <c r="V7" s="118"/>
      <c r="W7" s="118"/>
      <c r="X7" s="118"/>
      <c r="Y7" s="118"/>
      <c r="Z7" s="118"/>
      <c r="AA7" s="118"/>
      <c r="AB7" s="118"/>
      <c r="AC7" s="118"/>
      <c r="AD7" s="118"/>
      <c r="AE7" s="118"/>
      <c r="AF7" s="118"/>
      <c r="AG7" s="118"/>
      <c r="AH7" s="118"/>
      <c r="AI7" s="118"/>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row>
    <row r="8" spans="1:245" s="120" customFormat="1" x14ac:dyDescent="0.2">
      <c r="A8" s="101" t="s">
        <v>122</v>
      </c>
      <c r="B8" s="117"/>
      <c r="C8" s="117"/>
      <c r="D8" s="118"/>
      <c r="E8" s="118"/>
      <c r="F8" s="119"/>
      <c r="G8" s="117"/>
      <c r="H8" s="117"/>
      <c r="I8" s="117"/>
      <c r="J8" s="117"/>
      <c r="K8" s="118"/>
      <c r="L8" s="118"/>
      <c r="M8" s="118"/>
      <c r="N8" s="117"/>
      <c r="O8" s="118"/>
      <c r="P8" s="118"/>
      <c r="Q8" s="118"/>
      <c r="R8" s="118"/>
      <c r="S8" s="117"/>
      <c r="T8" s="118"/>
      <c r="U8" s="118"/>
      <c r="V8" s="118"/>
      <c r="W8" s="118"/>
      <c r="X8" s="118"/>
      <c r="Y8" s="118"/>
      <c r="Z8" s="118"/>
      <c r="AA8" s="118"/>
      <c r="AB8" s="118"/>
      <c r="AC8" s="118"/>
      <c r="AD8" s="118"/>
      <c r="AE8" s="118"/>
      <c r="AF8" s="118"/>
      <c r="AG8" s="118"/>
      <c r="AH8" s="118"/>
      <c r="AI8" s="118"/>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row>
    <row r="9" spans="1:245" s="113" customFormat="1" x14ac:dyDescent="0.2">
      <c r="A9" s="109" t="s">
        <v>123</v>
      </c>
      <c r="B9" s="110"/>
      <c r="C9" s="110"/>
      <c r="D9" s="122"/>
      <c r="E9" s="111"/>
      <c r="F9" s="112"/>
      <c r="G9" s="110"/>
      <c r="H9" s="110"/>
      <c r="I9" s="110"/>
      <c r="J9" s="110"/>
      <c r="K9" s="111"/>
      <c r="L9" s="110"/>
      <c r="M9" s="110"/>
      <c r="N9" s="111"/>
      <c r="O9" s="111"/>
      <c r="P9" s="111"/>
      <c r="Q9" s="122"/>
      <c r="R9" s="111"/>
      <c r="S9" s="110"/>
      <c r="T9" s="110"/>
      <c r="U9" s="110"/>
      <c r="V9" s="111"/>
      <c r="W9" s="111"/>
      <c r="X9" s="111"/>
      <c r="Y9" s="111"/>
      <c r="Z9" s="111"/>
      <c r="AA9" s="111"/>
      <c r="AB9" s="111"/>
      <c r="AC9" s="111"/>
      <c r="AD9" s="111"/>
      <c r="AE9" s="111"/>
      <c r="AF9" s="111"/>
      <c r="AG9" s="111"/>
      <c r="AH9" s="111"/>
      <c r="AI9" s="111"/>
      <c r="AY9" s="114"/>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row>
    <row r="10" spans="1:245" s="113" customFormat="1" x14ac:dyDescent="0.2">
      <c r="A10" s="109" t="s">
        <v>124</v>
      </c>
      <c r="B10" s="110"/>
      <c r="C10" s="110"/>
      <c r="D10" s="110"/>
      <c r="E10" s="111"/>
      <c r="F10" s="112"/>
      <c r="G10" s="110"/>
      <c r="H10" s="110"/>
      <c r="I10" s="110"/>
      <c r="J10" s="110"/>
      <c r="K10" s="111"/>
      <c r="L10" s="111"/>
      <c r="M10" s="111"/>
      <c r="N10" s="111"/>
      <c r="O10" s="111"/>
      <c r="P10" s="111"/>
      <c r="Q10" s="110"/>
      <c r="R10" s="111"/>
      <c r="S10" s="111"/>
      <c r="T10" s="111"/>
      <c r="U10" s="111"/>
      <c r="V10" s="111"/>
      <c r="W10" s="111"/>
      <c r="X10" s="111"/>
      <c r="Y10" s="111"/>
      <c r="Z10" s="111"/>
      <c r="AA10" s="111"/>
      <c r="AB10" s="111"/>
      <c r="AC10" s="111"/>
      <c r="AD10" s="111"/>
      <c r="AE10" s="111"/>
      <c r="AF10" s="111"/>
      <c r="AG10" s="111"/>
      <c r="AH10" s="111"/>
      <c r="AI10" s="111"/>
      <c r="GC10" s="115"/>
      <c r="GD10" s="115"/>
      <c r="GE10" s="115"/>
      <c r="GF10" s="115"/>
      <c r="GG10" s="115"/>
      <c r="GH10" s="115"/>
      <c r="GI10" s="115"/>
      <c r="GJ10" s="115"/>
      <c r="GK10" s="115"/>
      <c r="GL10" s="115"/>
      <c r="GM10" s="115"/>
      <c r="GN10" s="115"/>
      <c r="GO10" s="115"/>
      <c r="GP10" s="115"/>
      <c r="GQ10" s="115"/>
      <c r="GR10" s="115"/>
      <c r="GS10" s="115"/>
      <c r="GT10" s="115"/>
      <c r="GU10" s="115"/>
      <c r="GV10" s="115"/>
      <c r="GW10" s="115"/>
      <c r="GX10" s="115"/>
      <c r="GY10" s="115"/>
      <c r="GZ10" s="115"/>
      <c r="HA10" s="115"/>
      <c r="HB10" s="115"/>
    </row>
    <row r="11" spans="1:245" s="120" customFormat="1" x14ac:dyDescent="0.2">
      <c r="A11" s="101" t="s">
        <v>125</v>
      </c>
      <c r="B11" s="117" t="s">
        <v>478</v>
      </c>
      <c r="C11" s="117"/>
      <c r="D11" s="118"/>
      <c r="E11" s="118"/>
      <c r="F11" s="119"/>
      <c r="G11" s="117"/>
      <c r="H11" s="117"/>
      <c r="I11" s="117"/>
      <c r="J11" s="117"/>
      <c r="K11" s="118"/>
      <c r="L11" s="118"/>
      <c r="M11" s="118"/>
      <c r="N11" s="118"/>
      <c r="O11" s="118"/>
      <c r="P11" s="118"/>
      <c r="Q11" s="118"/>
      <c r="R11" s="118"/>
      <c r="S11" s="117"/>
      <c r="T11" s="118"/>
      <c r="U11" s="118"/>
      <c r="V11" s="118"/>
      <c r="W11" s="118"/>
      <c r="X11" s="117"/>
      <c r="Y11" s="118"/>
      <c r="Z11" s="118"/>
      <c r="AA11" s="118"/>
      <c r="AB11" s="118"/>
      <c r="AC11" s="118"/>
      <c r="AD11" s="118"/>
      <c r="AE11" s="118"/>
      <c r="AF11" s="118"/>
      <c r="AG11" s="118"/>
      <c r="AH11" s="118"/>
      <c r="AI11" s="118"/>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row>
    <row r="12" spans="1:245" s="120" customFormat="1" ht="25.5" x14ac:dyDescent="0.2">
      <c r="A12" s="101" t="s">
        <v>126</v>
      </c>
      <c r="B12" s="117"/>
      <c r="C12" s="117"/>
      <c r="D12" s="118"/>
      <c r="E12" s="118"/>
      <c r="F12" s="119"/>
      <c r="G12" s="117"/>
      <c r="H12" s="117"/>
      <c r="I12" s="117"/>
      <c r="J12" s="117"/>
      <c r="K12" s="118"/>
      <c r="L12" s="118"/>
      <c r="M12" s="118"/>
      <c r="N12" s="118"/>
      <c r="O12" s="118"/>
      <c r="P12" s="118"/>
      <c r="Q12" s="118"/>
      <c r="R12" s="118"/>
      <c r="S12" s="117"/>
      <c r="T12" s="118"/>
      <c r="U12" s="118"/>
      <c r="V12" s="118"/>
      <c r="W12" s="118"/>
      <c r="X12" s="117"/>
      <c r="Y12" s="118"/>
      <c r="Z12" s="118"/>
      <c r="AA12" s="118"/>
      <c r="AB12" s="118"/>
      <c r="AC12" s="118"/>
      <c r="AD12" s="118"/>
      <c r="AE12" s="118"/>
      <c r="AF12" s="118"/>
      <c r="AG12" s="118"/>
      <c r="AH12" s="118"/>
      <c r="AI12" s="118"/>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row>
    <row r="13" spans="1:245" s="113" customFormat="1" x14ac:dyDescent="0.2">
      <c r="A13" s="109" t="s">
        <v>127</v>
      </c>
      <c r="B13" s="110"/>
      <c r="C13" s="110"/>
      <c r="D13" s="111"/>
      <c r="E13" s="111"/>
      <c r="F13" s="112"/>
      <c r="G13" s="110"/>
      <c r="H13" s="110"/>
      <c r="I13" s="110"/>
      <c r="J13" s="110"/>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row>
    <row r="14" spans="1:245" s="113" customFormat="1" x14ac:dyDescent="0.2">
      <c r="A14" s="109" t="s">
        <v>128</v>
      </c>
      <c r="B14" s="110"/>
      <c r="C14" s="110"/>
      <c r="D14" s="111"/>
      <c r="E14" s="111"/>
      <c r="F14" s="112"/>
      <c r="G14" s="110"/>
      <c r="H14" s="110"/>
      <c r="I14" s="110"/>
      <c r="J14" s="110"/>
      <c r="K14" s="111"/>
      <c r="L14" s="111"/>
      <c r="M14" s="111"/>
      <c r="N14" s="110"/>
      <c r="O14" s="111"/>
      <c r="P14" s="111"/>
      <c r="Q14" s="111"/>
      <c r="R14" s="111"/>
      <c r="S14" s="111"/>
      <c r="T14" s="111"/>
      <c r="U14" s="111"/>
      <c r="V14" s="111"/>
      <c r="W14" s="111"/>
      <c r="X14" s="111"/>
      <c r="Y14" s="111"/>
      <c r="Z14" s="111"/>
      <c r="AA14" s="111"/>
      <c r="AB14" s="111"/>
      <c r="AC14" s="111"/>
      <c r="AD14" s="111"/>
      <c r="AE14" s="111"/>
      <c r="AF14" s="111"/>
      <c r="AG14" s="111"/>
      <c r="AH14" s="111"/>
      <c r="AI14" s="111"/>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row>
    <row r="15" spans="1:245" s="105" customFormat="1" x14ac:dyDescent="0.2">
      <c r="A15" s="101" t="s">
        <v>129</v>
      </c>
      <c r="B15" s="102" t="s">
        <v>479</v>
      </c>
      <c r="C15" s="102" t="s">
        <v>480</v>
      </c>
      <c r="D15" s="103"/>
      <c r="E15" s="103"/>
      <c r="F15" s="104"/>
      <c r="G15" s="102"/>
      <c r="H15" s="102"/>
      <c r="I15" s="102"/>
      <c r="J15" s="102"/>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row>
    <row r="16" spans="1:245" s="120" customFormat="1" x14ac:dyDescent="0.2">
      <c r="A16" s="101" t="s">
        <v>130</v>
      </c>
      <c r="B16" s="117" t="s">
        <v>481</v>
      </c>
      <c r="C16" s="117" t="s">
        <v>482</v>
      </c>
      <c r="D16" s="118"/>
      <c r="E16" s="118"/>
      <c r="F16" s="119"/>
      <c r="G16" s="117"/>
      <c r="H16" s="117"/>
      <c r="I16" s="117"/>
      <c r="J16" s="117"/>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CC16" s="105"/>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row>
    <row r="17" spans="1:210" s="126" customFormat="1" x14ac:dyDescent="0.2">
      <c r="A17" s="109" t="s">
        <v>131</v>
      </c>
      <c r="B17" s="123"/>
      <c r="C17" s="123" t="s">
        <v>483</v>
      </c>
      <c r="D17" s="124"/>
      <c r="E17" s="124"/>
      <c r="F17" s="125"/>
      <c r="G17" s="123"/>
      <c r="H17" s="123"/>
      <c r="I17" s="123"/>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row>
    <row r="18" spans="1:210" s="126" customFormat="1" x14ac:dyDescent="0.2">
      <c r="A18" s="109" t="s">
        <v>132</v>
      </c>
      <c r="B18" s="123"/>
      <c r="C18" s="123"/>
      <c r="D18" s="124"/>
      <c r="E18" s="124"/>
      <c r="F18" s="125"/>
      <c r="G18" s="123"/>
      <c r="H18" s="123"/>
      <c r="I18" s="123"/>
      <c r="J18" s="123"/>
      <c r="K18" s="124"/>
      <c r="L18" s="124"/>
      <c r="M18" s="124"/>
      <c r="N18" s="124"/>
      <c r="O18" s="124"/>
      <c r="P18" s="124"/>
      <c r="Q18" s="124"/>
      <c r="R18" s="124"/>
      <c r="S18" s="124"/>
      <c r="T18" s="124"/>
      <c r="U18" s="124"/>
      <c r="V18" s="124"/>
      <c r="W18" s="124"/>
      <c r="X18" s="128"/>
      <c r="Y18" s="124"/>
      <c r="Z18" s="124"/>
      <c r="AA18" s="124"/>
      <c r="AB18" s="124"/>
      <c r="AC18" s="124"/>
      <c r="AD18" s="124"/>
      <c r="AE18" s="124"/>
      <c r="AF18" s="124"/>
      <c r="AG18" s="124"/>
      <c r="AH18" s="124"/>
      <c r="AI18" s="124"/>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row>
    <row r="19" spans="1:210" s="105" customFormat="1" x14ac:dyDescent="0.2">
      <c r="A19" s="101" t="s">
        <v>133</v>
      </c>
      <c r="B19" s="102"/>
      <c r="C19" s="102"/>
      <c r="D19" s="103"/>
      <c r="E19" s="103"/>
      <c r="F19" s="104"/>
      <c r="G19" s="102"/>
      <c r="H19" s="102"/>
      <c r="I19" s="102"/>
      <c r="J19" s="102"/>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row>
    <row r="20" spans="1:210" s="134" customFormat="1" x14ac:dyDescent="0.25">
      <c r="A20" s="129" t="s">
        <v>134</v>
      </c>
      <c r="B20" s="130"/>
      <c r="C20" s="130"/>
      <c r="D20" s="131"/>
      <c r="E20" s="130"/>
      <c r="F20" s="132"/>
      <c r="G20" s="130"/>
      <c r="H20" s="130"/>
      <c r="I20" s="130"/>
      <c r="J20" s="130"/>
      <c r="K20" s="131"/>
      <c r="L20" s="131"/>
      <c r="M20" s="133"/>
      <c r="N20" s="131"/>
      <c r="P20" s="135"/>
      <c r="Q20" s="131"/>
      <c r="R20" s="131"/>
      <c r="T20" s="131"/>
      <c r="U20" s="131"/>
      <c r="V20" s="131"/>
      <c r="W20" s="131"/>
      <c r="X20" s="131"/>
      <c r="Y20" s="131"/>
      <c r="Z20" s="131"/>
      <c r="AA20" s="135"/>
      <c r="AB20" s="135"/>
      <c r="AC20" s="135"/>
      <c r="AD20" s="135"/>
      <c r="AE20" s="135"/>
      <c r="AF20" s="135"/>
      <c r="AG20" s="135"/>
      <c r="AH20" s="135"/>
      <c r="AI20" s="135"/>
      <c r="AJ20" s="135"/>
      <c r="AK20" s="135"/>
      <c r="AL20" s="135"/>
      <c r="AM20" s="135"/>
      <c r="AN20" s="135"/>
      <c r="AO20" s="135"/>
      <c r="AP20" s="135"/>
      <c r="AQ20" s="135"/>
      <c r="AR20" s="135"/>
      <c r="AS20" s="135"/>
      <c r="AU20" s="135"/>
      <c r="AV20" s="135"/>
      <c r="AW20" s="135"/>
      <c r="AX20" s="135"/>
      <c r="AY20" s="135"/>
      <c r="AZ20" s="135"/>
      <c r="BA20" s="135"/>
      <c r="BB20" s="135"/>
      <c r="BC20" s="135"/>
      <c r="BD20" s="135"/>
      <c r="BE20" s="135"/>
      <c r="BF20" s="135"/>
      <c r="BG20" s="135"/>
      <c r="BH20" s="135"/>
      <c r="BI20" s="135"/>
      <c r="BJ20" s="135"/>
      <c r="BK20" s="135"/>
      <c r="BL20" s="135"/>
      <c r="BM20" s="135"/>
      <c r="BN20" s="135"/>
      <c r="BO20" s="135"/>
      <c r="BX20" s="135"/>
      <c r="BY20" s="135"/>
      <c r="BZ20" s="135"/>
      <c r="CA20" s="135"/>
      <c r="CB20" s="135"/>
      <c r="CC20" s="135"/>
      <c r="CD20" s="135"/>
      <c r="CE20" s="135"/>
      <c r="CF20" s="135"/>
      <c r="CG20" s="135"/>
      <c r="CH20" s="135"/>
      <c r="CI20" s="135"/>
      <c r="CK20" s="135"/>
      <c r="CL20" s="135"/>
      <c r="CN20" s="135"/>
      <c r="CO20" s="135"/>
      <c r="CP20" s="135"/>
      <c r="CQ20" s="135"/>
      <c r="CR20" s="135"/>
      <c r="CS20" s="135"/>
      <c r="CT20" s="135"/>
      <c r="CU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GC20" s="133"/>
      <c r="GE20" s="133"/>
      <c r="GI20" s="133"/>
      <c r="GJ20" s="133"/>
      <c r="GK20" s="133"/>
      <c r="GM20" s="133"/>
      <c r="GN20" s="133"/>
      <c r="GO20" s="133"/>
      <c r="GP20" s="133"/>
      <c r="GQ20" s="133"/>
      <c r="GR20" s="133"/>
      <c r="GS20" s="133"/>
      <c r="GT20" s="133"/>
      <c r="GU20" s="133"/>
      <c r="GV20" s="133"/>
      <c r="GW20" s="133"/>
      <c r="GX20" s="133"/>
      <c r="GY20" s="133"/>
      <c r="GZ20" s="133"/>
      <c r="HA20" s="133"/>
      <c r="HB20" s="133"/>
    </row>
    <row r="21" spans="1:210" s="117" customFormat="1" ht="25.5" x14ac:dyDescent="0.25">
      <c r="A21" s="136" t="s">
        <v>135</v>
      </c>
      <c r="B21" s="137"/>
      <c r="C21" s="137"/>
      <c r="D21" s="138"/>
      <c r="E21" s="137"/>
      <c r="F21" s="139"/>
      <c r="G21" s="137"/>
      <c r="H21" s="137"/>
      <c r="I21" s="137"/>
      <c r="J21" s="137"/>
      <c r="K21" s="138"/>
      <c r="L21" s="138"/>
      <c r="M21" s="140"/>
      <c r="N21" s="138"/>
      <c r="P21" s="141"/>
      <c r="Q21" s="138"/>
      <c r="R21" s="138"/>
      <c r="T21" s="138"/>
      <c r="U21" s="138"/>
      <c r="V21" s="138"/>
      <c r="W21" s="138"/>
      <c r="X21" s="138"/>
      <c r="Y21" s="138"/>
      <c r="Z21" s="138"/>
      <c r="AA21" s="141"/>
      <c r="AB21" s="141"/>
      <c r="AC21" s="141"/>
      <c r="AD21" s="141"/>
      <c r="AE21" s="141"/>
      <c r="AF21" s="141"/>
      <c r="AG21" s="141"/>
      <c r="AH21" s="141"/>
      <c r="AI21" s="141"/>
      <c r="AJ21" s="141"/>
      <c r="AK21" s="141"/>
      <c r="AL21" s="141"/>
      <c r="AM21" s="141"/>
      <c r="AN21" s="141"/>
      <c r="AO21" s="141"/>
      <c r="AP21" s="141"/>
      <c r="AQ21" s="141"/>
      <c r="AR21" s="141"/>
      <c r="AS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X21" s="141"/>
      <c r="BY21" s="141"/>
      <c r="BZ21" s="141"/>
      <c r="CA21" s="141"/>
      <c r="CB21" s="141"/>
      <c r="CC21" s="141"/>
      <c r="CD21" s="141"/>
      <c r="CE21" s="141"/>
      <c r="CF21" s="141"/>
      <c r="CG21" s="141"/>
      <c r="CH21" s="141"/>
      <c r="CI21" s="141"/>
      <c r="CK21" s="141"/>
      <c r="CL21" s="141"/>
      <c r="CN21" s="141"/>
      <c r="CO21" s="141"/>
      <c r="CP21" s="141"/>
      <c r="CQ21" s="141"/>
      <c r="CR21" s="141"/>
      <c r="CS21" s="141"/>
      <c r="CT21" s="141"/>
      <c r="CU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GC21" s="140"/>
      <c r="GE21" s="140"/>
      <c r="GI21" s="140"/>
      <c r="GJ21" s="140"/>
      <c r="GK21" s="140"/>
      <c r="GM21" s="140"/>
      <c r="GN21" s="140"/>
      <c r="GO21" s="140"/>
      <c r="GP21" s="140"/>
      <c r="GQ21" s="140"/>
      <c r="GR21" s="140"/>
      <c r="GS21" s="140"/>
      <c r="GT21" s="140"/>
      <c r="GU21" s="140"/>
      <c r="GV21" s="140"/>
      <c r="GW21" s="140"/>
      <c r="GX21" s="140"/>
      <c r="GY21" s="140"/>
      <c r="GZ21" s="140"/>
      <c r="HA21" s="140"/>
      <c r="HB21" s="140"/>
    </row>
    <row r="22" spans="1:210" s="113" customFormat="1" x14ac:dyDescent="0.2">
      <c r="A22" s="109" t="s">
        <v>136</v>
      </c>
      <c r="B22" s="110"/>
      <c r="C22" s="110"/>
      <c r="D22" s="111"/>
      <c r="E22" s="111"/>
      <c r="F22" s="112"/>
      <c r="G22" s="110"/>
      <c r="H22" s="110"/>
      <c r="I22" s="110"/>
      <c r="J22" s="110"/>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row>
    <row r="23" spans="1:210" s="126" customFormat="1" ht="25.5" x14ac:dyDescent="0.2">
      <c r="A23" s="109" t="s">
        <v>137</v>
      </c>
      <c r="B23" s="123"/>
      <c r="C23" s="123"/>
      <c r="D23" s="123"/>
      <c r="E23" s="124"/>
      <c r="F23" s="125"/>
      <c r="G23" s="110"/>
      <c r="H23" s="123"/>
      <c r="I23" s="123"/>
      <c r="J23" s="123"/>
      <c r="K23" s="111"/>
      <c r="L23" s="124"/>
      <c r="M23" s="110"/>
      <c r="N23" s="124"/>
      <c r="O23" s="124"/>
      <c r="P23" s="124"/>
      <c r="Q23" s="123"/>
      <c r="R23" s="124"/>
      <c r="S23" s="123"/>
      <c r="T23" s="124"/>
      <c r="U23" s="124"/>
      <c r="V23" s="124"/>
      <c r="W23" s="124"/>
      <c r="X23" s="123"/>
      <c r="Y23" s="124"/>
      <c r="Z23" s="124"/>
      <c r="AA23" s="124"/>
      <c r="AB23" s="124"/>
      <c r="AC23" s="124"/>
      <c r="AD23" s="124"/>
      <c r="AE23" s="124"/>
      <c r="AF23" s="124"/>
      <c r="AG23" s="124"/>
      <c r="AH23" s="124"/>
      <c r="AI23" s="124"/>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row>
    <row r="24" spans="1:210" s="120" customFormat="1" ht="25.5" x14ac:dyDescent="0.2">
      <c r="A24" s="101" t="s">
        <v>138</v>
      </c>
      <c r="B24" s="117" t="s">
        <v>484</v>
      </c>
      <c r="C24" s="117" t="s">
        <v>484</v>
      </c>
      <c r="D24" s="103"/>
      <c r="E24" s="118"/>
      <c r="F24" s="119"/>
      <c r="G24" s="102"/>
      <c r="H24" s="117"/>
      <c r="I24" s="117"/>
      <c r="J24" s="117"/>
      <c r="K24" s="103"/>
      <c r="L24" s="118"/>
      <c r="M24" s="102"/>
      <c r="N24" s="118"/>
      <c r="O24" s="118"/>
      <c r="P24" s="118"/>
      <c r="Q24" s="103"/>
      <c r="R24" s="118"/>
      <c r="S24" s="102"/>
      <c r="T24" s="118"/>
      <c r="U24" s="118"/>
      <c r="V24" s="118"/>
      <c r="W24" s="118"/>
      <c r="X24" s="118"/>
      <c r="Y24" s="118"/>
      <c r="Z24" s="118"/>
      <c r="AA24" s="118"/>
      <c r="AB24" s="118"/>
      <c r="AC24" s="118"/>
      <c r="AD24" s="118"/>
      <c r="AE24" s="118"/>
      <c r="AF24" s="118"/>
      <c r="AG24" s="118"/>
      <c r="AH24" s="118"/>
      <c r="AI24" s="118"/>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row>
    <row r="25" spans="1:210" s="105" customFormat="1" x14ac:dyDescent="0.2">
      <c r="A25" s="101" t="s">
        <v>139</v>
      </c>
      <c r="B25" s="102"/>
      <c r="C25" s="102"/>
      <c r="D25" s="102"/>
      <c r="E25" s="103"/>
      <c r="F25" s="104"/>
      <c r="G25" s="102"/>
      <c r="H25" s="102"/>
      <c r="I25" s="102"/>
      <c r="J25" s="102"/>
      <c r="K25" s="103"/>
      <c r="L25" s="103"/>
      <c r="M25" s="102"/>
      <c r="N25" s="103"/>
      <c r="O25" s="103"/>
      <c r="P25" s="103"/>
      <c r="Q25" s="102"/>
      <c r="R25" s="103"/>
      <c r="S25" s="102"/>
      <c r="T25" s="103"/>
      <c r="U25" s="103"/>
      <c r="V25" s="103"/>
      <c r="W25" s="103"/>
      <c r="X25" s="103"/>
      <c r="Y25" s="103"/>
      <c r="Z25" s="103"/>
      <c r="AA25" s="103"/>
      <c r="AB25" s="103"/>
      <c r="AC25" s="103"/>
      <c r="AD25" s="103"/>
      <c r="AE25" s="103"/>
      <c r="AF25" s="103"/>
      <c r="AG25" s="103"/>
      <c r="AH25" s="103"/>
      <c r="AI25" s="103"/>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row>
    <row r="26" spans="1:210" s="113" customFormat="1" ht="103.5" customHeight="1" x14ac:dyDescent="0.2">
      <c r="A26" s="114" t="s">
        <v>140</v>
      </c>
      <c r="B26" s="110" t="s">
        <v>485</v>
      </c>
      <c r="C26" s="110" t="s">
        <v>486</v>
      </c>
      <c r="D26" s="110"/>
      <c r="E26" s="110"/>
      <c r="F26" s="142"/>
      <c r="G26" s="110"/>
      <c r="H26" s="110"/>
      <c r="I26" s="110"/>
      <c r="J26" s="110"/>
      <c r="K26" s="143"/>
      <c r="L26" s="110"/>
      <c r="M26" s="110"/>
      <c r="N26" s="110"/>
      <c r="O26" s="110"/>
      <c r="P26" s="110"/>
      <c r="Q26" s="110"/>
      <c r="R26" s="110"/>
      <c r="S26" s="110"/>
      <c r="T26" s="110"/>
      <c r="U26" s="110"/>
      <c r="V26" s="110"/>
      <c r="W26" s="110"/>
      <c r="X26" s="110"/>
      <c r="Y26" s="110"/>
      <c r="Z26" s="110"/>
      <c r="AA26" s="144"/>
      <c r="AB26" s="144"/>
      <c r="AC26" s="144"/>
      <c r="AD26" s="110"/>
      <c r="AE26" s="144"/>
      <c r="AF26" s="144"/>
      <c r="AG26" s="144"/>
      <c r="AH26" s="144"/>
      <c r="AI26" s="144"/>
      <c r="AJ26" s="114"/>
      <c r="AK26" s="145"/>
      <c r="AL26" s="145"/>
      <c r="AM26" s="145"/>
      <c r="AN26" s="145"/>
      <c r="AO26" s="145"/>
      <c r="AP26" s="145"/>
      <c r="AQ26" s="145"/>
      <c r="AR26" s="145"/>
      <c r="AS26" s="145"/>
      <c r="AU26" s="114"/>
      <c r="AV26" s="114"/>
      <c r="AW26" s="114"/>
      <c r="AX26" s="114"/>
      <c r="BL26" s="145"/>
      <c r="DS26" s="114"/>
      <c r="DT26" s="114"/>
      <c r="GC26" s="115"/>
      <c r="GD26" s="115"/>
      <c r="GE26" s="115"/>
      <c r="GF26" s="115"/>
      <c r="GG26" s="115"/>
      <c r="GH26" s="115"/>
      <c r="GI26" s="115"/>
      <c r="GJ26" s="115"/>
      <c r="GK26" s="116"/>
      <c r="GL26" s="115"/>
      <c r="GM26" s="115"/>
      <c r="GN26" s="115"/>
      <c r="GO26" s="115"/>
      <c r="GP26" s="115"/>
      <c r="GQ26" s="115"/>
      <c r="GR26" s="115"/>
      <c r="GS26" s="115"/>
      <c r="GT26" s="115"/>
      <c r="GU26" s="115"/>
      <c r="GV26" s="115"/>
      <c r="GW26" s="115"/>
      <c r="GX26" s="115"/>
      <c r="GY26" s="115"/>
      <c r="GZ26" s="115"/>
      <c r="HA26" s="146"/>
      <c r="HB26" s="146"/>
    </row>
    <row r="27" spans="1:210" s="113" customFormat="1" x14ac:dyDescent="0.25">
      <c r="A27" s="109" t="s">
        <v>141</v>
      </c>
      <c r="B27" s="110"/>
      <c r="C27" s="110"/>
      <c r="D27" s="111"/>
      <c r="E27" s="111"/>
      <c r="F27" s="112"/>
      <c r="G27" s="110"/>
      <c r="H27" s="110"/>
      <c r="I27" s="110"/>
      <c r="J27" s="110"/>
      <c r="K27" s="111"/>
      <c r="L27" s="111"/>
      <c r="M27" s="111"/>
      <c r="N27" s="111"/>
      <c r="O27" s="111"/>
      <c r="P27" s="111"/>
      <c r="Q27" s="111"/>
      <c r="R27" s="111"/>
      <c r="S27" s="110"/>
      <c r="T27" s="111"/>
      <c r="U27" s="111"/>
      <c r="V27" s="111"/>
      <c r="W27" s="111"/>
      <c r="X27" s="110"/>
      <c r="Y27" s="111"/>
      <c r="Z27" s="111"/>
      <c r="AA27" s="111"/>
      <c r="AB27" s="111"/>
      <c r="AC27" s="111"/>
      <c r="AD27" s="111"/>
      <c r="AE27" s="111"/>
      <c r="AF27" s="111"/>
      <c r="AG27" s="111"/>
      <c r="AH27" s="111"/>
      <c r="AI27" s="111"/>
    </row>
    <row r="28" spans="1:210" s="147" customFormat="1" ht="12.75" customHeight="1" x14ac:dyDescent="0.25">
      <c r="B28" s="148"/>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row>
    <row r="29" spans="1:210" s="147" customFormat="1" ht="12.75" customHeight="1" x14ac:dyDescent="0.25">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row>
    <row r="30" spans="1:210" s="147" customFormat="1" ht="12.75" customHeight="1" x14ac:dyDescent="0.25">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row>
    <row r="31" spans="1:210" s="147" customFormat="1" ht="12.75" customHeight="1" x14ac:dyDescent="0.25">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row>
    <row r="32" spans="1:210" s="147" customFormat="1" ht="12.75" customHeight="1" x14ac:dyDescent="0.25">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row>
    <row r="33" spans="2:35" s="147" customFormat="1" ht="12.75" customHeight="1" x14ac:dyDescent="0.25">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row>
    <row r="34" spans="2:35" s="147" customFormat="1" ht="12.75" customHeight="1" x14ac:dyDescent="0.25">
      <c r="B34" s="148"/>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row>
    <row r="35" spans="2:35" s="147" customFormat="1" ht="12.75" customHeight="1" x14ac:dyDescent="0.25">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row>
    <row r="36" spans="2:35" s="147" customFormat="1" ht="12.75" customHeight="1" x14ac:dyDescent="0.25">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row>
    <row r="37" spans="2:35" s="147" customFormat="1" ht="12.75" customHeight="1" x14ac:dyDescent="0.2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row>
    <row r="38" spans="2:35" s="147" customFormat="1" ht="12.75" customHeight="1" x14ac:dyDescent="0.25">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row>
    <row r="39" spans="2:35" s="147" customFormat="1" ht="12.75" customHeight="1" x14ac:dyDescent="0.25">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row>
    <row r="40" spans="2:35" s="147" customFormat="1" ht="12.75" customHeight="1" x14ac:dyDescent="0.25">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row>
    <row r="50" spans="1:35" ht="12.75" customHeight="1" x14ac:dyDescent="0.2">
      <c r="A50" s="149" t="s">
        <v>142</v>
      </c>
    </row>
    <row r="51" spans="1:35" s="152" customFormat="1" ht="12.75" customHeight="1" x14ac:dyDescent="0.25">
      <c r="B51" s="153" t="s">
        <v>143</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row>
    <row r="52" spans="1:35" ht="12.75" customHeight="1" x14ac:dyDescent="0.2">
      <c r="B52" s="154" t="s">
        <v>79</v>
      </c>
    </row>
    <row r="53" spans="1:35" ht="12.75" customHeight="1" x14ac:dyDescent="0.2">
      <c r="B53" s="155" t="s">
        <v>144</v>
      </c>
    </row>
    <row r="54" spans="1:35" ht="12.75" customHeight="1" x14ac:dyDescent="0.2">
      <c r="B54" s="155" t="s">
        <v>145</v>
      </c>
    </row>
    <row r="55" spans="1:35" ht="12.75" customHeight="1" x14ac:dyDescent="0.2">
      <c r="B55" s="155" t="s">
        <v>146</v>
      </c>
    </row>
    <row r="56" spans="1:35" ht="12.75" customHeight="1" x14ac:dyDescent="0.2">
      <c r="B56" s="155" t="s">
        <v>147</v>
      </c>
    </row>
    <row r="57" spans="1:35" ht="12.75" customHeight="1" x14ac:dyDescent="0.2">
      <c r="B57" s="155" t="s">
        <v>148</v>
      </c>
    </row>
    <row r="58" spans="1:35" ht="12.75" customHeight="1" x14ac:dyDescent="0.2">
      <c r="B58" s="155" t="s">
        <v>149</v>
      </c>
    </row>
    <row r="59" spans="1:35" ht="12.75" customHeight="1" x14ac:dyDescent="0.2">
      <c r="B59" s="155" t="s">
        <v>150</v>
      </c>
    </row>
    <row r="60" spans="1:35" ht="12.75" customHeight="1" x14ac:dyDescent="0.2">
      <c r="B60" s="155" t="s">
        <v>151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6.710937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2" t="s">
        <v>18</v>
      </c>
      <c r="B1" s="322"/>
      <c r="C1" s="322"/>
      <c r="D1" s="322"/>
      <c r="E1" s="322"/>
      <c r="F1" s="322"/>
      <c r="G1" s="322"/>
      <c r="H1" s="322"/>
      <c r="I1" s="322"/>
      <c r="J1" s="322"/>
      <c r="K1" s="322"/>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56" t="s">
        <v>152</v>
      </c>
      <c r="C2" s="157"/>
      <c r="D2" s="157"/>
      <c r="E2" s="157"/>
      <c r="F2" s="157"/>
      <c r="G2" s="157"/>
      <c r="H2" s="157"/>
    </row>
    <row r="3" spans="1:39" s="155" customFormat="1" ht="40.5" customHeight="1" x14ac:dyDescent="0.2">
      <c r="B3" s="158" t="s">
        <v>153</v>
      </c>
      <c r="C3" s="159" t="s">
        <v>154</v>
      </c>
      <c r="D3" s="159" t="s">
        <v>155</v>
      </c>
      <c r="E3" s="159" t="s">
        <v>86</v>
      </c>
      <c r="F3" s="159" t="s">
        <v>156</v>
      </c>
      <c r="G3" s="159" t="s">
        <v>157</v>
      </c>
      <c r="H3" s="159" t="s">
        <v>158</v>
      </c>
      <c r="I3" s="160" t="s">
        <v>17</v>
      </c>
      <c r="J3" s="159" t="s">
        <v>159</v>
      </c>
      <c r="K3" s="159" t="s">
        <v>160</v>
      </c>
    </row>
    <row r="4" spans="1:39" s="155" customFormat="1" x14ac:dyDescent="0.2">
      <c r="B4" s="62" t="s">
        <v>487</v>
      </c>
      <c r="C4" s="48" t="s">
        <v>488</v>
      </c>
      <c r="D4" s="161">
        <v>3</v>
      </c>
      <c r="E4" s="161">
        <v>3</v>
      </c>
      <c r="F4" s="161">
        <v>5</v>
      </c>
      <c r="G4" s="161">
        <v>1</v>
      </c>
      <c r="H4" s="162">
        <v>1</v>
      </c>
      <c r="I4" s="163" t="str">
        <f t="shared" ref="I4:I6" si="0">IF(D4&lt;&gt;"",D4&amp;","&amp;E4&amp;","&amp;F4&amp;","&amp;G4&amp;","&amp;H4,"0,0,0,0,0")</f>
        <v>3,3,5,1,1</v>
      </c>
      <c r="J4" s="164" t="s">
        <v>161</v>
      </c>
      <c r="K4" s="165" t="s">
        <v>162</v>
      </c>
    </row>
    <row r="5" spans="1:39" s="155" customFormat="1" x14ac:dyDescent="0.2">
      <c r="B5" s="62"/>
      <c r="C5" s="48"/>
      <c r="D5" s="161"/>
      <c r="E5" s="161"/>
      <c r="F5" s="161"/>
      <c r="G5" s="161"/>
      <c r="H5" s="162"/>
      <c r="I5" s="163" t="str">
        <f t="shared" si="0"/>
        <v>0,0,0,0,0</v>
      </c>
      <c r="J5" s="164" t="s">
        <v>161</v>
      </c>
      <c r="K5" s="165" t="s">
        <v>162</v>
      </c>
    </row>
    <row r="6" spans="1:39" s="155" customFormat="1" x14ac:dyDescent="0.2">
      <c r="B6" s="62"/>
      <c r="C6" s="48"/>
      <c r="D6" s="161"/>
      <c r="E6" s="161"/>
      <c r="F6" s="161"/>
      <c r="G6" s="161"/>
      <c r="H6" s="162"/>
      <c r="I6" s="163" t="str">
        <f t="shared" si="0"/>
        <v>0,0,0,0,0</v>
      </c>
      <c r="J6" s="164" t="s">
        <v>161</v>
      </c>
      <c r="K6" s="165" t="s">
        <v>162</v>
      </c>
    </row>
    <row r="7" spans="1:39" s="155" customFormat="1" x14ac:dyDescent="0.2">
      <c r="B7" s="64"/>
      <c r="C7" s="166"/>
      <c r="D7" s="161"/>
      <c r="E7" s="161"/>
      <c r="F7" s="161"/>
      <c r="G7" s="161"/>
      <c r="H7" s="162"/>
      <c r="I7" s="163" t="str">
        <f>IF(D7&lt;&gt;"",D7&amp;","&amp;E7&amp;","&amp;F7&amp;","&amp;G7&amp;","&amp;H7,"0,0,0,0,0")</f>
        <v>0,0,0,0,0</v>
      </c>
      <c r="J7" s="164" t="s">
        <v>161</v>
      </c>
      <c r="K7" s="165" t="s">
        <v>162</v>
      </c>
    </row>
    <row r="8" spans="1:39" s="155" customFormat="1" ht="12.75" customHeight="1" x14ac:dyDescent="0.2">
      <c r="B8" s="167" t="s">
        <v>73</v>
      </c>
      <c r="C8" s="168"/>
      <c r="D8" s="168"/>
      <c r="E8" s="168"/>
      <c r="F8" s="168"/>
      <c r="G8" s="168"/>
      <c r="H8" s="168"/>
      <c r="I8" s="169" t="str">
        <f>MAX(D4:D7)&amp;","&amp;MAX(E4:E7)&amp;","&amp;MAX(F4:F7)&amp;","&amp;MAX(G4:G7)&amp;","&amp;MAX(H4:H7)</f>
        <v>3,3,5,1,1</v>
      </c>
      <c r="J8" s="353"/>
      <c r="K8" s="353"/>
    </row>
    <row r="9" spans="1:39" ht="20.25" x14ac:dyDescent="0.3">
      <c r="B9" s="11"/>
      <c r="C9" s="11"/>
      <c r="D9" s="11"/>
      <c r="E9" s="11"/>
      <c r="F9" s="11"/>
      <c r="G9" s="11"/>
      <c r="H9" s="11"/>
      <c r="I9" s="76"/>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56" t="s">
        <v>163</v>
      </c>
      <c r="C10" s="11"/>
      <c r="D10" s="11"/>
      <c r="E10" s="11"/>
      <c r="F10" s="11"/>
      <c r="G10" s="11"/>
      <c r="H10" s="76"/>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171" customFormat="1" ht="13.5" thickBot="1" x14ac:dyDescent="0.25">
      <c r="A11" s="170" t="s">
        <v>164</v>
      </c>
    </row>
    <row r="12" spans="1:39" ht="17.25" customHeight="1" thickBot="1" x14ac:dyDescent="0.25">
      <c r="B12" s="354" t="s">
        <v>165</v>
      </c>
      <c r="C12" s="356" t="s">
        <v>166</v>
      </c>
      <c r="D12" s="357"/>
      <c r="E12" s="357"/>
      <c r="F12" s="357"/>
      <c r="G12" s="358"/>
    </row>
    <row r="13" spans="1:39" ht="13.5" thickBot="1" x14ac:dyDescent="0.25">
      <c r="B13" s="355"/>
      <c r="C13" s="172">
        <v>1</v>
      </c>
      <c r="D13" s="172">
        <v>2</v>
      </c>
      <c r="E13" s="172">
        <v>3</v>
      </c>
      <c r="F13" s="172">
        <v>4</v>
      </c>
      <c r="G13" s="172">
        <v>5</v>
      </c>
    </row>
    <row r="14" spans="1:39" ht="72.75" thickBot="1" x14ac:dyDescent="0.25">
      <c r="B14" s="359" t="s">
        <v>167</v>
      </c>
      <c r="C14" s="173" t="s">
        <v>168</v>
      </c>
      <c r="D14" s="173" t="s">
        <v>169</v>
      </c>
      <c r="E14" s="173" t="s">
        <v>170</v>
      </c>
      <c r="F14" s="173" t="s">
        <v>171</v>
      </c>
      <c r="G14" s="173" t="s">
        <v>172</v>
      </c>
    </row>
    <row r="15" spans="1:39" ht="24" customHeight="1" thickBot="1" x14ac:dyDescent="0.25">
      <c r="B15" s="360"/>
      <c r="C15" s="362" t="s">
        <v>173</v>
      </c>
      <c r="D15" s="363"/>
      <c r="E15" s="362" t="s">
        <v>174</v>
      </c>
      <c r="F15" s="364"/>
      <c r="G15" s="363"/>
    </row>
    <row r="16" spans="1:39" ht="36.75" thickBot="1" x14ac:dyDescent="0.25">
      <c r="B16" s="361"/>
      <c r="C16" s="174" t="s">
        <v>175</v>
      </c>
      <c r="D16" s="365" t="s">
        <v>176</v>
      </c>
      <c r="E16" s="366"/>
      <c r="F16" s="367" t="s">
        <v>177</v>
      </c>
      <c r="G16" s="368"/>
    </row>
    <row r="17" spans="1:18" ht="60.75" thickBot="1" x14ac:dyDescent="0.25">
      <c r="B17" s="175" t="s">
        <v>86</v>
      </c>
      <c r="C17" s="173" t="s">
        <v>178</v>
      </c>
      <c r="D17" s="173" t="s">
        <v>179</v>
      </c>
      <c r="E17" s="173" t="s">
        <v>180</v>
      </c>
      <c r="F17" s="173" t="s">
        <v>181</v>
      </c>
      <c r="G17" s="173" t="s">
        <v>182</v>
      </c>
    </row>
    <row r="18" spans="1:18" ht="44.25" customHeight="1" thickBot="1" x14ac:dyDescent="0.25">
      <c r="B18" s="175" t="s">
        <v>156</v>
      </c>
      <c r="C18" s="173" t="s">
        <v>183</v>
      </c>
      <c r="D18" s="173" t="s">
        <v>184</v>
      </c>
      <c r="E18" s="173" t="s">
        <v>185</v>
      </c>
      <c r="F18" s="173" t="s">
        <v>186</v>
      </c>
      <c r="G18" s="173" t="s">
        <v>187</v>
      </c>
    </row>
    <row r="19" spans="1:18" ht="44.25" customHeight="1" thickBot="1" x14ac:dyDescent="0.25">
      <c r="B19" s="175" t="s">
        <v>157</v>
      </c>
      <c r="C19" s="173" t="s">
        <v>188</v>
      </c>
      <c r="D19" s="173" t="s">
        <v>189</v>
      </c>
      <c r="E19" s="173" t="s">
        <v>190</v>
      </c>
      <c r="F19" s="173" t="s">
        <v>191</v>
      </c>
      <c r="G19" s="173" t="s">
        <v>192</v>
      </c>
    </row>
    <row r="20" spans="1:18" ht="44.25" customHeight="1" thickBot="1" x14ac:dyDescent="0.25">
      <c r="B20" s="175" t="s">
        <v>193</v>
      </c>
      <c r="C20" s="173" t="s">
        <v>194</v>
      </c>
      <c r="D20" s="362" t="s">
        <v>195</v>
      </c>
      <c r="E20" s="363"/>
      <c r="F20" s="173" t="s">
        <v>196</v>
      </c>
      <c r="G20" s="173" t="s">
        <v>197</v>
      </c>
    </row>
    <row r="21" spans="1:18" x14ac:dyDescent="0.2">
      <c r="B21" s="176"/>
      <c r="C21" s="177"/>
      <c r="D21" s="177"/>
      <c r="E21" s="177"/>
      <c r="F21" s="177"/>
      <c r="G21" s="177"/>
    </row>
    <row r="22" spans="1:18" customFormat="1" ht="15" x14ac:dyDescent="0.25">
      <c r="A22" s="178" t="s">
        <v>198</v>
      </c>
      <c r="C22" s="179"/>
      <c r="D22" s="179"/>
      <c r="E22" s="179"/>
      <c r="F22" s="179"/>
      <c r="G22" s="179"/>
      <c r="H22" s="179"/>
      <c r="I22" s="179"/>
      <c r="J22" s="179"/>
      <c r="K22" s="179"/>
      <c r="L22" s="179"/>
      <c r="M22" s="179"/>
      <c r="N22" s="179"/>
      <c r="O22" s="179"/>
      <c r="P22" s="179"/>
      <c r="Q22" s="179"/>
      <c r="R22" s="179"/>
    </row>
    <row r="23" spans="1:18" customFormat="1" ht="15" x14ac:dyDescent="0.25">
      <c r="B23" s="180" t="s">
        <v>199</v>
      </c>
      <c r="C23" s="181"/>
      <c r="D23" s="181"/>
      <c r="E23" s="181"/>
      <c r="F23" s="181"/>
      <c r="G23" s="181"/>
      <c r="H23" s="182"/>
      <c r="I23" s="179"/>
      <c r="J23" s="179"/>
      <c r="K23" s="179"/>
      <c r="L23" s="179"/>
      <c r="M23" s="179"/>
      <c r="N23" s="179"/>
      <c r="O23" s="179"/>
      <c r="P23" s="179"/>
      <c r="Q23" s="179"/>
      <c r="R23" s="179"/>
    </row>
    <row r="24" spans="1:18" customFormat="1" ht="65.25" customHeight="1" x14ac:dyDescent="0.25">
      <c r="B24" s="183"/>
      <c r="C24" s="334" t="s">
        <v>200</v>
      </c>
      <c r="D24" s="335"/>
      <c r="E24" s="335"/>
      <c r="F24" s="335"/>
      <c r="G24" s="335"/>
      <c r="H24" s="336"/>
      <c r="N24" s="184"/>
      <c r="O24" s="184"/>
      <c r="P24" s="184"/>
      <c r="Q24" s="184"/>
      <c r="R24" s="184"/>
    </row>
    <row r="25" spans="1:18" customFormat="1" ht="15" x14ac:dyDescent="0.25">
      <c r="B25" s="183"/>
      <c r="C25" s="185" t="s">
        <v>201</v>
      </c>
      <c r="D25" s="186"/>
      <c r="E25" s="186"/>
      <c r="F25" s="186"/>
      <c r="G25" s="186"/>
      <c r="H25" s="187"/>
      <c r="I25" s="179"/>
      <c r="J25" s="179"/>
      <c r="K25" s="179"/>
      <c r="L25" s="179"/>
      <c r="M25" s="179"/>
      <c r="N25" s="179"/>
      <c r="O25" s="179"/>
      <c r="P25" s="179"/>
      <c r="Q25" s="179"/>
      <c r="R25" s="179"/>
    </row>
    <row r="26" spans="1:18" customFormat="1" ht="15" x14ac:dyDescent="0.25">
      <c r="B26" s="183"/>
      <c r="C26" s="188" t="s">
        <v>202</v>
      </c>
      <c r="D26" s="189"/>
      <c r="E26" s="189"/>
      <c r="F26" s="189"/>
      <c r="G26" s="189"/>
      <c r="H26" s="190"/>
      <c r="I26" s="179"/>
      <c r="J26" s="179"/>
      <c r="K26" s="179"/>
      <c r="L26" s="179"/>
      <c r="M26" s="179"/>
      <c r="N26" s="179"/>
      <c r="O26" s="179"/>
      <c r="P26" s="179"/>
      <c r="Q26" s="179"/>
      <c r="R26" s="179"/>
    </row>
    <row r="27" spans="1:18" customFormat="1" ht="15" x14ac:dyDescent="0.25">
      <c r="B27" s="183"/>
      <c r="C27" s="188" t="s">
        <v>203</v>
      </c>
      <c r="D27" s="189"/>
      <c r="E27" s="189"/>
      <c r="F27" s="189"/>
      <c r="G27" s="189"/>
      <c r="H27" s="190"/>
      <c r="I27" s="179"/>
      <c r="J27" s="179"/>
      <c r="K27" s="179"/>
      <c r="L27" s="179"/>
      <c r="M27" s="179"/>
      <c r="N27" s="179"/>
      <c r="O27" s="179"/>
      <c r="P27" s="179"/>
      <c r="Q27" s="179"/>
      <c r="R27" s="179"/>
    </row>
    <row r="28" spans="1:18" customFormat="1" ht="15" x14ac:dyDescent="0.25">
      <c r="B28" s="183"/>
      <c r="C28" s="188" t="s">
        <v>204</v>
      </c>
      <c r="D28" s="189"/>
      <c r="E28" s="189"/>
      <c r="F28" s="189"/>
      <c r="G28" s="189"/>
      <c r="H28" s="190"/>
      <c r="I28" s="179"/>
      <c r="J28" s="179"/>
      <c r="K28" s="179"/>
      <c r="L28" s="179"/>
      <c r="M28" s="179"/>
      <c r="N28" s="179"/>
      <c r="O28" s="179"/>
      <c r="P28" s="179"/>
      <c r="Q28" s="179"/>
      <c r="R28" s="179"/>
    </row>
    <row r="29" spans="1:18" customFormat="1" ht="15" x14ac:dyDescent="0.25">
      <c r="B29" s="183"/>
      <c r="C29" s="188" t="s">
        <v>205</v>
      </c>
      <c r="D29" s="189"/>
      <c r="E29" s="189"/>
      <c r="F29" s="189"/>
      <c r="G29" s="189"/>
      <c r="H29" s="190"/>
      <c r="I29" s="179"/>
      <c r="J29" s="179"/>
      <c r="K29" s="179"/>
      <c r="L29" s="179"/>
      <c r="M29" s="179"/>
      <c r="N29" s="179"/>
      <c r="O29" s="179"/>
      <c r="P29" s="179"/>
      <c r="Q29" s="179"/>
      <c r="R29" s="179"/>
    </row>
    <row r="30" spans="1:18" customFormat="1" ht="41.25" customHeight="1" x14ac:dyDescent="0.25">
      <c r="B30" s="183"/>
      <c r="C30" s="350" t="s">
        <v>206</v>
      </c>
      <c r="D30" s="351"/>
      <c r="E30" s="351"/>
      <c r="F30" s="351"/>
      <c r="G30" s="351"/>
      <c r="H30" s="352"/>
      <c r="N30" s="191"/>
      <c r="O30" s="191"/>
      <c r="P30" s="191"/>
      <c r="Q30" s="179"/>
      <c r="R30" s="179"/>
    </row>
    <row r="31" spans="1:18" customFormat="1" ht="38.25" customHeight="1" x14ac:dyDescent="0.25">
      <c r="B31" s="192"/>
      <c r="C31" s="334" t="s">
        <v>207</v>
      </c>
      <c r="D31" s="335"/>
      <c r="E31" s="335"/>
      <c r="F31" s="335"/>
      <c r="G31" s="335"/>
      <c r="H31" s="336"/>
      <c r="N31" s="184"/>
      <c r="O31" s="184"/>
      <c r="P31" s="184"/>
      <c r="Q31" s="184"/>
      <c r="R31" s="179"/>
    </row>
    <row r="32" spans="1:18" customFormat="1" ht="43.5" customHeight="1" x14ac:dyDescent="0.25">
      <c r="B32" s="334" t="s">
        <v>208</v>
      </c>
      <c r="C32" s="335"/>
      <c r="D32" s="335"/>
      <c r="E32" s="335"/>
      <c r="F32" s="335"/>
      <c r="G32" s="335"/>
      <c r="H32" s="336"/>
      <c r="I32" s="179"/>
      <c r="J32" s="179"/>
      <c r="K32" s="179"/>
      <c r="L32" s="179"/>
      <c r="M32" s="179"/>
      <c r="N32" s="179"/>
      <c r="O32" s="179"/>
      <c r="P32" s="179"/>
      <c r="Q32" s="179"/>
      <c r="R32" s="179"/>
    </row>
    <row r="33" spans="1:9" customFormat="1" ht="49.5" customHeight="1" x14ac:dyDescent="0.25">
      <c r="B33" s="334" t="s">
        <v>209</v>
      </c>
      <c r="C33" s="335"/>
      <c r="D33" s="335"/>
      <c r="E33" s="335"/>
      <c r="F33" s="335"/>
      <c r="G33" s="335"/>
      <c r="H33" s="336"/>
      <c r="I33" s="193"/>
    </row>
    <row r="34" spans="1:9" customFormat="1" ht="46.5" customHeight="1" x14ac:dyDescent="0.25">
      <c r="B34" s="334" t="s">
        <v>210</v>
      </c>
      <c r="C34" s="335"/>
      <c r="D34" s="335"/>
      <c r="E34" s="335"/>
      <c r="F34" s="335"/>
      <c r="G34" s="335"/>
      <c r="H34" s="336"/>
      <c r="I34" s="193"/>
    </row>
    <row r="35" spans="1:9" customFormat="1" ht="30" customHeight="1" x14ac:dyDescent="0.25">
      <c r="B35" s="334" t="s">
        <v>211</v>
      </c>
      <c r="C35" s="335"/>
      <c r="D35" s="335"/>
      <c r="E35" s="335"/>
      <c r="F35" s="335"/>
      <c r="G35" s="335"/>
      <c r="H35" s="336"/>
      <c r="I35" s="193"/>
    </row>
    <row r="36" spans="1:9" customFormat="1" ht="15" customHeight="1" x14ac:dyDescent="0.25">
      <c r="A36" s="194" t="s">
        <v>212</v>
      </c>
      <c r="B36" s="194"/>
      <c r="I36" s="195"/>
    </row>
    <row r="37" spans="1:9" customFormat="1" ht="30" customHeight="1" x14ac:dyDescent="0.25">
      <c r="B37" s="337" t="s">
        <v>213</v>
      </c>
      <c r="C37" s="338"/>
      <c r="D37" s="338"/>
      <c r="E37" s="338"/>
      <c r="F37" s="338"/>
      <c r="G37" s="338"/>
      <c r="H37" s="339"/>
    </row>
    <row r="38" spans="1:9" customFormat="1" ht="12.75" customHeight="1" x14ac:dyDescent="0.25">
      <c r="B38" s="340" t="s">
        <v>214</v>
      </c>
      <c r="C38" s="341"/>
      <c r="D38" s="341"/>
      <c r="E38" s="341"/>
      <c r="F38" s="341"/>
      <c r="G38" s="196"/>
      <c r="H38" s="197"/>
    </row>
    <row r="39" spans="1:9" customFormat="1" ht="29.25" customHeight="1" x14ac:dyDescent="0.25">
      <c r="B39" s="342" t="s">
        <v>215</v>
      </c>
      <c r="C39" s="343"/>
      <c r="D39" s="343"/>
      <c r="E39" s="343"/>
      <c r="F39" s="343"/>
      <c r="G39" s="343"/>
      <c r="H39" s="344"/>
    </row>
    <row r="40" spans="1:9" customFormat="1" ht="15" customHeight="1" x14ac:dyDescent="0.25">
      <c r="B40" s="198" t="s">
        <v>216</v>
      </c>
      <c r="C40" s="196"/>
      <c r="D40" s="196"/>
      <c r="E40" s="196"/>
      <c r="F40" s="196"/>
      <c r="G40" s="196"/>
      <c r="H40" s="197"/>
    </row>
    <row r="41" spans="1:9" customFormat="1" ht="30.75" customHeight="1" x14ac:dyDescent="0.25">
      <c r="B41" s="342" t="s">
        <v>217</v>
      </c>
      <c r="C41" s="343"/>
      <c r="D41" s="343"/>
      <c r="E41" s="343"/>
      <c r="F41" s="343"/>
      <c r="G41" s="343"/>
      <c r="H41" s="344"/>
    </row>
    <row r="42" spans="1:9" customFormat="1" ht="12.75" customHeight="1" x14ac:dyDescent="0.25">
      <c r="B42" s="345" t="s">
        <v>218</v>
      </c>
      <c r="C42" s="346"/>
      <c r="D42" s="346"/>
      <c r="E42" s="346"/>
      <c r="F42" s="346"/>
      <c r="G42" s="346"/>
      <c r="H42" s="197"/>
    </row>
    <row r="43" spans="1:9" customFormat="1" ht="35.25" customHeight="1" x14ac:dyDescent="0.25">
      <c r="B43" s="342" t="s">
        <v>219</v>
      </c>
      <c r="C43" s="343"/>
      <c r="D43" s="343"/>
      <c r="E43" s="343"/>
      <c r="F43" s="343"/>
      <c r="G43" s="343"/>
      <c r="H43" s="344"/>
    </row>
    <row r="44" spans="1:9" customFormat="1" ht="24.75" customHeight="1" x14ac:dyDescent="0.25">
      <c r="B44" s="347" t="s">
        <v>220</v>
      </c>
      <c r="C44" s="348"/>
      <c r="D44" s="348"/>
      <c r="E44" s="348"/>
      <c r="F44" s="348"/>
      <c r="G44" s="348"/>
      <c r="H44" s="349"/>
    </row>
    <row r="45" spans="1:9" customFormat="1" ht="27.75" customHeight="1" x14ac:dyDescent="0.25">
      <c r="B45" s="350" t="s">
        <v>221</v>
      </c>
      <c r="C45" s="351"/>
      <c r="D45" s="351"/>
      <c r="E45" s="351"/>
      <c r="F45" s="351"/>
      <c r="G45" s="351"/>
      <c r="H45" s="352"/>
    </row>
    <row r="46" spans="1:9" customFormat="1" ht="21" customHeight="1" x14ac:dyDescent="0.25">
      <c r="B46" s="334" t="s">
        <v>222</v>
      </c>
      <c r="C46" s="335"/>
      <c r="D46" s="335"/>
      <c r="E46" s="335"/>
      <c r="F46" s="335"/>
      <c r="G46" s="335"/>
      <c r="H46" s="336"/>
    </row>
    <row r="47" spans="1:9" customFormat="1" ht="26.25" customHeight="1" x14ac:dyDescent="0.25">
      <c r="B47" s="333" t="s">
        <v>223</v>
      </c>
      <c r="C47" s="333"/>
      <c r="D47" s="333"/>
      <c r="E47" s="333"/>
      <c r="F47" s="333"/>
      <c r="G47" s="333"/>
      <c r="H47" s="333"/>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98"/>
  <sheetViews>
    <sheetView zoomScale="70" zoomScaleNormal="70" workbookViewId="0">
      <selection activeCell="I31" sqref="I31"/>
    </sheetView>
  </sheetViews>
  <sheetFormatPr defaultRowHeight="15" x14ac:dyDescent="0.25"/>
  <cols>
    <col min="1" max="1" width="30.5703125" style="215" bestFit="1" customWidth="1"/>
    <col min="2" max="3" width="11" style="215" customWidth="1"/>
    <col min="4" max="4" width="22.85546875" style="215" customWidth="1"/>
    <col min="5" max="6" width="11" style="215" customWidth="1"/>
    <col min="7" max="8" width="9.140625" style="215" customWidth="1"/>
    <col min="9" max="9" width="19" style="213"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6" t="s">
        <v>19</v>
      </c>
      <c r="I1" s="199"/>
    </row>
    <row r="2" spans="1:9" s="205" customFormat="1" ht="18" customHeight="1" x14ac:dyDescent="0.25">
      <c r="A2" s="200" t="s">
        <v>19</v>
      </c>
      <c r="B2" s="201" t="s">
        <v>224</v>
      </c>
      <c r="C2" s="202"/>
      <c r="D2" s="203"/>
      <c r="E2" s="203"/>
      <c r="F2" s="203"/>
      <c r="G2" s="203"/>
      <c r="H2" s="203"/>
      <c r="I2" s="204" t="s">
        <v>64</v>
      </c>
    </row>
    <row r="3" spans="1:9" s="205" customFormat="1" x14ac:dyDescent="0.2">
      <c r="A3" s="206" t="s">
        <v>225</v>
      </c>
      <c r="C3" s="207"/>
      <c r="I3" s="208"/>
    </row>
    <row r="4" spans="1:9" s="205" customFormat="1" ht="12.75" x14ac:dyDescent="0.2">
      <c r="A4" s="209" t="s">
        <v>226</v>
      </c>
      <c r="B4" s="209" t="s">
        <v>60</v>
      </c>
      <c r="C4" s="209" t="s">
        <v>72</v>
      </c>
      <c r="D4" s="209" t="s">
        <v>227</v>
      </c>
      <c r="E4" s="210"/>
      <c r="F4" s="211"/>
      <c r="G4" s="210" t="s">
        <v>22</v>
      </c>
      <c r="H4" s="211"/>
      <c r="I4" s="212"/>
    </row>
    <row r="5" spans="1:9" x14ac:dyDescent="0.25">
      <c r="A5"/>
      <c r="B5"/>
      <c r="C5"/>
      <c r="D5"/>
      <c r="E5"/>
      <c r="F5"/>
      <c r="G5"/>
      <c r="H5"/>
    </row>
    <row r="7" spans="1:9" x14ac:dyDescent="0.25">
      <c r="A7" s="214" t="s">
        <v>396</v>
      </c>
    </row>
    <row r="8" spans="1:9" x14ac:dyDescent="0.25">
      <c r="A8" s="245" t="s">
        <v>397</v>
      </c>
      <c r="B8" s="242">
        <v>0.873</v>
      </c>
    </row>
    <row r="9" spans="1:9" x14ac:dyDescent="0.25">
      <c r="A9" s="245" t="s">
        <v>398</v>
      </c>
      <c r="B9" s="242">
        <v>0.32600000000000001</v>
      </c>
    </row>
    <row r="11" spans="1:9" x14ac:dyDescent="0.25">
      <c r="A11" s="214" t="s">
        <v>401</v>
      </c>
    </row>
    <row r="12" spans="1:9" x14ac:dyDescent="0.25">
      <c r="B12" s="215" t="s">
        <v>402</v>
      </c>
      <c r="C12" s="215" t="s">
        <v>403</v>
      </c>
      <c r="D12" s="215" t="s">
        <v>237</v>
      </c>
      <c r="E12" s="215" t="s">
        <v>73</v>
      </c>
    </row>
    <row r="13" spans="1:9" x14ac:dyDescent="0.25">
      <c r="A13" s="245" t="s">
        <v>408</v>
      </c>
      <c r="B13" s="244">
        <v>0.6</v>
      </c>
      <c r="C13" s="244">
        <v>0.18</v>
      </c>
      <c r="D13" s="244">
        <v>0.22</v>
      </c>
      <c r="E13" s="244">
        <v>1</v>
      </c>
    </row>
    <row r="14" spans="1:9" x14ac:dyDescent="0.25">
      <c r="A14" s="245" t="s">
        <v>398</v>
      </c>
      <c r="B14" s="244">
        <v>0.59954111154757794</v>
      </c>
      <c r="C14" s="244">
        <v>0.17923039622635409</v>
      </c>
      <c r="D14" s="244">
        <v>0.22122794590025635</v>
      </c>
      <c r="E14" s="244">
        <v>1</v>
      </c>
    </row>
    <row r="16" spans="1:9" x14ac:dyDescent="0.25">
      <c r="A16" s="214" t="s">
        <v>416</v>
      </c>
    </row>
    <row r="17" spans="1:3" x14ac:dyDescent="0.25">
      <c r="A17" s="215" t="s">
        <v>417</v>
      </c>
      <c r="B17" s="215">
        <v>28</v>
      </c>
      <c r="C17" s="215" t="s">
        <v>418</v>
      </c>
    </row>
    <row r="19" spans="1:3" x14ac:dyDescent="0.25">
      <c r="A19" s="214" t="s">
        <v>415</v>
      </c>
    </row>
    <row r="20" spans="1:3" x14ac:dyDescent="0.25">
      <c r="A20" s="215" t="s">
        <v>419</v>
      </c>
      <c r="B20" s="241">
        <v>0.5</v>
      </c>
    </row>
    <row r="21" spans="1:3" x14ac:dyDescent="0.25">
      <c r="A21" s="215" t="s">
        <v>420</v>
      </c>
      <c r="B21" s="241">
        <v>0.9</v>
      </c>
    </row>
    <row r="22" spans="1:3" x14ac:dyDescent="0.25">
      <c r="A22" s="215" t="s">
        <v>421</v>
      </c>
      <c r="B22" s="241">
        <v>0.65</v>
      </c>
    </row>
    <row r="26" spans="1:3" x14ac:dyDescent="0.25">
      <c r="A26" s="214" t="s">
        <v>391</v>
      </c>
    </row>
    <row r="27" spans="1:3" x14ac:dyDescent="0.25">
      <c r="A27" s="245" t="s">
        <v>392</v>
      </c>
      <c r="B27" s="215">
        <v>3096</v>
      </c>
      <c r="C27" s="215" t="s">
        <v>394</v>
      </c>
    </row>
    <row r="28" spans="1:3" x14ac:dyDescent="0.25">
      <c r="A28" s="245" t="s">
        <v>393</v>
      </c>
      <c r="B28" s="241">
        <v>0.9</v>
      </c>
    </row>
    <row r="29" spans="1:3" x14ac:dyDescent="0.25">
      <c r="A29" s="245" t="s">
        <v>395</v>
      </c>
      <c r="B29" s="241">
        <v>0.1</v>
      </c>
    </row>
    <row r="30" spans="1:3" x14ac:dyDescent="0.25">
      <c r="A30" s="245" t="s">
        <v>399</v>
      </c>
      <c r="B30" s="242">
        <v>8.8999999999999996E-2</v>
      </c>
    </row>
    <row r="31" spans="1:3" x14ac:dyDescent="0.25">
      <c r="A31" s="245"/>
    </row>
    <row r="32" spans="1:3" x14ac:dyDescent="0.25">
      <c r="A32" s="245" t="s">
        <v>404</v>
      </c>
      <c r="B32" s="243">
        <f>B33/$B$13</f>
        <v>6436.7010309278348</v>
      </c>
      <c r="C32" s="215" t="s">
        <v>394</v>
      </c>
    </row>
    <row r="33" spans="1:5" x14ac:dyDescent="0.25">
      <c r="A33" s="245" t="s">
        <v>400</v>
      </c>
      <c r="B33" s="243">
        <f>B27/$B$8*(1+B30)</f>
        <v>3862.0206185567008</v>
      </c>
      <c r="C33" s="215" t="s">
        <v>394</v>
      </c>
    </row>
    <row r="34" spans="1:5" x14ac:dyDescent="0.25">
      <c r="A34" s="215" t="s">
        <v>405</v>
      </c>
      <c r="B34" s="243">
        <f>B27*(1+B30)</f>
        <v>3371.5439999999999</v>
      </c>
      <c r="C34" s="215" t="s">
        <v>394</v>
      </c>
    </row>
    <row r="35" spans="1:5" x14ac:dyDescent="0.25">
      <c r="A35" s="215" t="s">
        <v>406</v>
      </c>
      <c r="B35" s="243">
        <f>B33-B34</f>
        <v>490.47661855670094</v>
      </c>
      <c r="C35" s="215" t="s">
        <v>394</v>
      </c>
    </row>
    <row r="36" spans="1:5" x14ac:dyDescent="0.25">
      <c r="A36" s="215" t="s">
        <v>237</v>
      </c>
      <c r="B36" s="243">
        <f>B32*$D$13</f>
        <v>1416.0742268041238</v>
      </c>
      <c r="C36" s="215" t="s">
        <v>394</v>
      </c>
    </row>
    <row r="37" spans="1:5" x14ac:dyDescent="0.25">
      <c r="A37" s="215" t="s">
        <v>407</v>
      </c>
      <c r="B37" s="243">
        <f>B32*$C$13</f>
        <v>1158.6061855670102</v>
      </c>
      <c r="C37" s="215" t="s">
        <v>394</v>
      </c>
    </row>
    <row r="38" spans="1:5" x14ac:dyDescent="0.25">
      <c r="A38" s="215" t="s">
        <v>409</v>
      </c>
      <c r="B38" s="243">
        <f>B36+B35</f>
        <v>1906.5508453608247</v>
      </c>
      <c r="C38" s="215" t="s">
        <v>394</v>
      </c>
    </row>
    <row r="40" spans="1:5" x14ac:dyDescent="0.25">
      <c r="A40" s="246" t="s">
        <v>422</v>
      </c>
      <c r="B40" s="243"/>
      <c r="D40" s="215" t="s">
        <v>423</v>
      </c>
    </row>
    <row r="41" spans="1:5" x14ac:dyDescent="0.25">
      <c r="A41" s="215" t="s">
        <v>426</v>
      </c>
      <c r="B41" s="247">
        <f>B35*$B$17*Conversions!$D$6*$B$28*$B$20*$B$21</f>
        <v>6234.1740605648947</v>
      </c>
      <c r="C41" s="215" t="s">
        <v>425</v>
      </c>
      <c r="D41" s="215">
        <v>5610.7559092252395</v>
      </c>
      <c r="E41" s="254">
        <f>(B41-D41)/B41</f>
        <v>0.10000011954802007</v>
      </c>
    </row>
    <row r="42" spans="1:5" x14ac:dyDescent="0.25">
      <c r="A42" s="215" t="s">
        <v>424</v>
      </c>
      <c r="B42" s="247">
        <f>B36*$B$17*Conversions!$D$6*$B$28*$B$20*$B$21</f>
        <v>17998.927733914399</v>
      </c>
      <c r="C42" s="215" t="s">
        <v>425</v>
      </c>
      <c r="D42" s="215">
        <v>16199.032808786787</v>
      </c>
      <c r="E42" s="244">
        <f t="shared" ref="E42:E43" si="0">(B42-D42)/B42</f>
        <v>0.10000011954801995</v>
      </c>
    </row>
    <row r="43" spans="1:5" x14ac:dyDescent="0.25">
      <c r="A43" s="215" t="s">
        <v>444</v>
      </c>
      <c r="B43" s="247">
        <f>(B38*B28*$B$17*Conversions!$D$6)-(B41+B42)</f>
        <v>29618.235526585795</v>
      </c>
      <c r="C43" s="215" t="s">
        <v>425</v>
      </c>
      <c r="D43" s="215">
        <v>32041.541449918896</v>
      </c>
      <c r="E43" s="253">
        <f t="shared" si="0"/>
        <v>-8.1818038119046727E-2</v>
      </c>
    </row>
    <row r="45" spans="1:5" x14ac:dyDescent="0.25">
      <c r="A45" s="246" t="s">
        <v>427</v>
      </c>
      <c r="D45" s="215" t="s">
        <v>423</v>
      </c>
    </row>
    <row r="46" spans="1:5" x14ac:dyDescent="0.25">
      <c r="A46" s="215" t="s">
        <v>426</v>
      </c>
      <c r="B46" s="247">
        <f>B35*$B$17*Conversions!$D$6*$B$29*$B$20*$B$21</f>
        <v>692.68600672943285</v>
      </c>
      <c r="C46" s="215" t="s">
        <v>425</v>
      </c>
      <c r="D46" s="215" t="s">
        <v>428</v>
      </c>
    </row>
    <row r="47" spans="1:5" x14ac:dyDescent="0.25">
      <c r="A47" s="215" t="s">
        <v>424</v>
      </c>
      <c r="B47" s="247">
        <f>B36*$B$17*Conversions!$D$6*$B$29*$B$20*$B$21</f>
        <v>1999.8808593238221</v>
      </c>
      <c r="C47" s="215" t="s">
        <v>425</v>
      </c>
    </row>
    <row r="48" spans="1:5" x14ac:dyDescent="0.25">
      <c r="A48" s="215" t="s">
        <v>444</v>
      </c>
      <c r="B48" s="247">
        <f>(B38*B29*$B$17*Conversions!$D$6)-(B46+B47)</f>
        <v>3290.9150585095331</v>
      </c>
      <c r="C48" s="215" t="s">
        <v>425</v>
      </c>
    </row>
    <row r="51" spans="1:3" x14ac:dyDescent="0.25">
      <c r="A51" s="214" t="s">
        <v>429</v>
      </c>
    </row>
    <row r="52" spans="1:3" x14ac:dyDescent="0.25">
      <c r="A52" s="245" t="s">
        <v>392</v>
      </c>
      <c r="B52" s="215">
        <v>3732</v>
      </c>
      <c r="C52" s="215" t="s">
        <v>394</v>
      </c>
    </row>
    <row r="53" spans="1:3" x14ac:dyDescent="0.25">
      <c r="A53" s="245" t="s">
        <v>393</v>
      </c>
      <c r="B53" s="241">
        <v>0.7</v>
      </c>
    </row>
    <row r="54" spans="1:3" x14ac:dyDescent="0.25">
      <c r="A54" s="245" t="s">
        <v>395</v>
      </c>
      <c r="B54" s="241">
        <v>0.3</v>
      </c>
    </row>
    <row r="55" spans="1:3" x14ac:dyDescent="0.25">
      <c r="A55" s="245" t="s">
        <v>399</v>
      </c>
      <c r="B55" s="242">
        <v>8.8999999999999996E-2</v>
      </c>
    </row>
    <row r="56" spans="1:3" x14ac:dyDescent="0.25">
      <c r="A56" s="245"/>
    </row>
    <row r="57" spans="1:3" x14ac:dyDescent="0.25">
      <c r="A57" s="245" t="s">
        <v>404</v>
      </c>
      <c r="B57" s="243">
        <f>B58/$B$13</f>
        <v>7758.9690721649495</v>
      </c>
      <c r="C57" s="215" t="s">
        <v>394</v>
      </c>
    </row>
    <row r="58" spans="1:3" x14ac:dyDescent="0.25">
      <c r="A58" s="245" t="s">
        <v>400</v>
      </c>
      <c r="B58" s="243">
        <f>B52/$B$8*(1+B55)</f>
        <v>4655.3814432989693</v>
      </c>
      <c r="C58" s="215" t="s">
        <v>394</v>
      </c>
    </row>
    <row r="59" spans="1:3" x14ac:dyDescent="0.25">
      <c r="A59" s="215" t="s">
        <v>405</v>
      </c>
      <c r="B59" s="243">
        <f>B52*(1+B55)</f>
        <v>4064.1479999999997</v>
      </c>
      <c r="C59" s="215" t="s">
        <v>394</v>
      </c>
    </row>
    <row r="60" spans="1:3" x14ac:dyDescent="0.25">
      <c r="A60" s="215" t="s">
        <v>406</v>
      </c>
      <c r="B60" s="243">
        <f>B58-B59</f>
        <v>591.23344329896963</v>
      </c>
      <c r="C60" s="215" t="s">
        <v>394</v>
      </c>
    </row>
    <row r="61" spans="1:3" x14ac:dyDescent="0.25">
      <c r="A61" s="215" t="s">
        <v>237</v>
      </c>
      <c r="B61" s="243">
        <f>B57*$D$13</f>
        <v>1706.9731958762889</v>
      </c>
      <c r="C61" s="215" t="s">
        <v>394</v>
      </c>
    </row>
    <row r="62" spans="1:3" x14ac:dyDescent="0.25">
      <c r="A62" s="215" t="s">
        <v>407</v>
      </c>
      <c r="B62" s="243">
        <f>B57*$C$13</f>
        <v>1396.6144329896908</v>
      </c>
      <c r="C62" s="215" t="s">
        <v>394</v>
      </c>
    </row>
    <row r="63" spans="1:3" x14ac:dyDescent="0.25">
      <c r="A63" s="215" t="s">
        <v>409</v>
      </c>
      <c r="B63" s="243">
        <f>B61+B60</f>
        <v>2298.2066391752587</v>
      </c>
      <c r="C63" s="215" t="s">
        <v>394</v>
      </c>
    </row>
    <row r="65" spans="1:4" x14ac:dyDescent="0.25">
      <c r="A65" s="246" t="s">
        <v>430</v>
      </c>
      <c r="D65" s="215" t="s">
        <v>423</v>
      </c>
    </row>
    <row r="66" spans="1:4" x14ac:dyDescent="0.25">
      <c r="A66" s="215" t="s">
        <v>426</v>
      </c>
      <c r="B66" s="247">
        <f>B60*$B$17*Conversions!$D$6*B53*$B$20*$B$21</f>
        <v>5844.8737854650244</v>
      </c>
      <c r="C66" s="215" t="s">
        <v>425</v>
      </c>
    </row>
    <row r="67" spans="1:4" x14ac:dyDescent="0.25">
      <c r="A67" s="215" t="s">
        <v>424</v>
      </c>
      <c r="B67" s="247">
        <f>B61*$B$17*Conversions!$D$6*B53*$B$20*$B$21</f>
        <v>16874.963685069612</v>
      </c>
      <c r="C67" s="215" t="s">
        <v>425</v>
      </c>
    </row>
    <row r="68" spans="1:4" x14ac:dyDescent="0.25">
      <c r="A68" s="215" t="s">
        <v>444</v>
      </c>
      <c r="B68" s="247">
        <f>(B63*B53*$B$17*Conversions!$D$6)-(B66+B67)</f>
        <v>27768.690241764562</v>
      </c>
      <c r="C68" s="215" t="s">
        <v>425</v>
      </c>
    </row>
    <row r="70" spans="1:4" x14ac:dyDescent="0.25">
      <c r="A70" s="246" t="s">
        <v>431</v>
      </c>
      <c r="D70" s="215" t="s">
        <v>423</v>
      </c>
    </row>
    <row r="71" spans="1:4" x14ac:dyDescent="0.25">
      <c r="A71" s="215" t="s">
        <v>426</v>
      </c>
      <c r="B71" s="247">
        <f>B60*$B$17*Conversions!$D$6*B54*$B$20*$B$21</f>
        <v>2504.9459080564393</v>
      </c>
      <c r="C71" s="215" t="s">
        <v>425</v>
      </c>
      <c r="D71" s="215" t="s">
        <v>428</v>
      </c>
    </row>
    <row r="72" spans="1:4" x14ac:dyDescent="0.25">
      <c r="A72" s="215" t="s">
        <v>424</v>
      </c>
      <c r="B72" s="247">
        <f>B61*$B$17*Conversions!$D$6*B54*$B$20*$B$21</f>
        <v>7232.127293601262</v>
      </c>
      <c r="C72" s="215" t="s">
        <v>425</v>
      </c>
    </row>
    <row r="73" spans="1:4" x14ac:dyDescent="0.25">
      <c r="A73" s="215" t="s">
        <v>444</v>
      </c>
      <c r="B73" s="247">
        <f>(B63*B54*$B$17*Conversions!$D$6)-(B71+B72)</f>
        <v>11900.867246470523</v>
      </c>
      <c r="C73" s="215" t="s">
        <v>425</v>
      </c>
    </row>
    <row r="76" spans="1:4" x14ac:dyDescent="0.25">
      <c r="A76" s="214" t="s">
        <v>436</v>
      </c>
    </row>
    <row r="77" spans="1:4" x14ac:dyDescent="0.25">
      <c r="A77" s="245" t="s">
        <v>392</v>
      </c>
      <c r="B77" s="215">
        <v>889</v>
      </c>
      <c r="C77" s="215" t="s">
        <v>394</v>
      </c>
    </row>
    <row r="78" spans="1:4" x14ac:dyDescent="0.25">
      <c r="A78" s="245" t="s">
        <v>393</v>
      </c>
      <c r="B78" s="241">
        <v>0.5</v>
      </c>
    </row>
    <row r="79" spans="1:4" x14ac:dyDescent="0.25">
      <c r="A79" s="245" t="s">
        <v>395</v>
      </c>
      <c r="B79" s="241">
        <v>0.5</v>
      </c>
    </row>
    <row r="80" spans="1:4" x14ac:dyDescent="0.25">
      <c r="A80" s="245" t="s">
        <v>399</v>
      </c>
      <c r="B80" s="242">
        <v>8.8999999999999996E-2</v>
      </c>
    </row>
    <row r="81" spans="1:4" x14ac:dyDescent="0.25">
      <c r="A81" s="245"/>
    </row>
    <row r="82" spans="1:4" x14ac:dyDescent="0.25">
      <c r="A82" s="245" t="s">
        <v>404</v>
      </c>
      <c r="B82" s="243">
        <f>B83/$B$14</f>
        <v>4953.2822050398081</v>
      </c>
      <c r="C82" s="215" t="s">
        <v>394</v>
      </c>
    </row>
    <row r="83" spans="1:4" x14ac:dyDescent="0.25">
      <c r="A83" s="245" t="s">
        <v>400</v>
      </c>
      <c r="B83" s="243">
        <f>B77/$B$9*(1+B80)</f>
        <v>2969.6963190184047</v>
      </c>
      <c r="C83" s="215" t="s">
        <v>394</v>
      </c>
    </row>
    <row r="84" spans="1:4" x14ac:dyDescent="0.25">
      <c r="A84" s="215" t="s">
        <v>405</v>
      </c>
      <c r="B84" s="243">
        <f>B77*(1+B80)</f>
        <v>968.12099999999998</v>
      </c>
      <c r="C84" s="215" t="s">
        <v>394</v>
      </c>
    </row>
    <row r="85" spans="1:4" x14ac:dyDescent="0.25">
      <c r="A85" s="215" t="s">
        <v>406</v>
      </c>
      <c r="B85" s="243">
        <f>B83-B84</f>
        <v>2001.5753190184046</v>
      </c>
      <c r="C85" s="215" t="s">
        <v>394</v>
      </c>
    </row>
    <row r="86" spans="1:4" x14ac:dyDescent="0.25">
      <c r="A86" s="215" t="s">
        <v>237</v>
      </c>
      <c r="B86" s="243">
        <f>B82*$D$14</f>
        <v>1095.8044476852492</v>
      </c>
      <c r="C86" s="215" t="s">
        <v>394</v>
      </c>
    </row>
    <row r="87" spans="1:4" x14ac:dyDescent="0.25">
      <c r="A87" s="215" t="s">
        <v>407</v>
      </c>
      <c r="B87" s="243">
        <f>B82*$C$14</f>
        <v>887.77873223023369</v>
      </c>
      <c r="C87" s="215" t="s">
        <v>394</v>
      </c>
    </row>
    <row r="88" spans="1:4" x14ac:dyDescent="0.25">
      <c r="A88" s="215" t="s">
        <v>409</v>
      </c>
      <c r="B88" s="243">
        <f>B86+B85</f>
        <v>3097.3797667036538</v>
      </c>
      <c r="C88" s="215" t="s">
        <v>394</v>
      </c>
    </row>
    <row r="90" spans="1:4" x14ac:dyDescent="0.25">
      <c r="A90" s="246" t="s">
        <v>437</v>
      </c>
      <c r="D90" s="215" t="s">
        <v>423</v>
      </c>
    </row>
    <row r="91" spans="1:4" x14ac:dyDescent="0.25">
      <c r="A91" s="215" t="s">
        <v>426</v>
      </c>
      <c r="B91" s="247">
        <f>B85*$B$17*Conversions!$D$6*B78*$B$20*$B$21</f>
        <v>14133.835971416123</v>
      </c>
      <c r="C91" s="215" t="s">
        <v>425</v>
      </c>
    </row>
    <row r="92" spans="1:4" x14ac:dyDescent="0.25">
      <c r="A92" s="215" t="s">
        <v>424</v>
      </c>
      <c r="B92" s="247">
        <f>B86*$B$17*Conversions!$D$6*B78*$B$20*$B$21</f>
        <v>7737.8653569364596</v>
      </c>
      <c r="C92" s="215" t="s">
        <v>425</v>
      </c>
    </row>
    <row r="93" spans="1:4" x14ac:dyDescent="0.25">
      <c r="A93" s="215" t="s">
        <v>444</v>
      </c>
      <c r="B93" s="247">
        <f>(B88*B78*$B$17*Conversions!$D$6)-(B91+B92)</f>
        <v>26732.079401319825</v>
      </c>
      <c r="C93" s="215" t="s">
        <v>425</v>
      </c>
    </row>
    <row r="95" spans="1:4" x14ac:dyDescent="0.25">
      <c r="A95" s="246" t="s">
        <v>438</v>
      </c>
      <c r="D95" s="215" t="s">
        <v>439</v>
      </c>
    </row>
    <row r="96" spans="1:4" x14ac:dyDescent="0.25">
      <c r="A96" s="215" t="s">
        <v>426</v>
      </c>
      <c r="B96" s="247">
        <f>B85*$B$17*Conversions!$D$6*B79*$B$22</f>
        <v>20415.540847601067</v>
      </c>
      <c r="C96" s="215" t="s">
        <v>425</v>
      </c>
    </row>
    <row r="97" spans="1:3" x14ac:dyDescent="0.25">
      <c r="A97" s="215" t="s">
        <v>424</v>
      </c>
      <c r="B97" s="247">
        <f>B86*$B$17*Conversions!$D$6*B79*$B$22</f>
        <v>11176.916626685997</v>
      </c>
      <c r="C97" s="215" t="s">
        <v>425</v>
      </c>
    </row>
    <row r="98" spans="1:3" x14ac:dyDescent="0.25">
      <c r="A98" s="215" t="s">
        <v>444</v>
      </c>
      <c r="B98" s="247">
        <f>(B88*B79*$B$17*Conversions!$D$6)-(B96+B97)</f>
        <v>17011.323255385341</v>
      </c>
      <c r="C98" s="215" t="s">
        <v>425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215"/>
    <col min="4" max="4" width="13.42578125" style="215" bestFit="1" customWidth="1"/>
    <col min="5" max="5" width="16.42578125" style="215" bestFit="1" customWidth="1"/>
    <col min="6" max="6" width="23.42578125" style="215" customWidth="1"/>
    <col min="7" max="7" width="11" style="215" bestFit="1" customWidth="1"/>
    <col min="8" max="259" width="9.140625" style="215"/>
    <col min="260" max="260" width="13.42578125" style="215" bestFit="1" customWidth="1"/>
    <col min="261" max="261" width="16.42578125" style="215" bestFit="1" customWidth="1"/>
    <col min="262" max="262" width="23.42578125" style="215" customWidth="1"/>
    <col min="263" max="263" width="11" style="215" bestFit="1" customWidth="1"/>
    <col min="264" max="515" width="9.140625" style="215"/>
    <col min="516" max="516" width="13.42578125" style="215" bestFit="1" customWidth="1"/>
    <col min="517" max="517" width="16.42578125" style="215" bestFit="1" customWidth="1"/>
    <col min="518" max="518" width="23.42578125" style="215" customWidth="1"/>
    <col min="519" max="519" width="11" style="215" bestFit="1" customWidth="1"/>
    <col min="520" max="771" width="9.140625" style="215"/>
    <col min="772" max="772" width="13.42578125" style="215" bestFit="1" customWidth="1"/>
    <col min="773" max="773" width="16.42578125" style="215" bestFit="1" customWidth="1"/>
    <col min="774" max="774" width="23.42578125" style="215" customWidth="1"/>
    <col min="775" max="775" width="11" style="215" bestFit="1" customWidth="1"/>
    <col min="776" max="1027" width="9.140625" style="215"/>
    <col min="1028" max="1028" width="13.42578125" style="215" bestFit="1" customWidth="1"/>
    <col min="1029" max="1029" width="16.42578125" style="215" bestFit="1" customWidth="1"/>
    <col min="1030" max="1030" width="23.42578125" style="215" customWidth="1"/>
    <col min="1031" max="1031" width="11" style="215" bestFit="1" customWidth="1"/>
    <col min="1032" max="1283" width="9.140625" style="215"/>
    <col min="1284" max="1284" width="13.42578125" style="215" bestFit="1" customWidth="1"/>
    <col min="1285" max="1285" width="16.42578125" style="215" bestFit="1" customWidth="1"/>
    <col min="1286" max="1286" width="23.42578125" style="215" customWidth="1"/>
    <col min="1287" max="1287" width="11" style="215" bestFit="1" customWidth="1"/>
    <col min="1288" max="1539" width="9.140625" style="215"/>
    <col min="1540" max="1540" width="13.42578125" style="215" bestFit="1" customWidth="1"/>
    <col min="1541" max="1541" width="16.42578125" style="215" bestFit="1" customWidth="1"/>
    <col min="1542" max="1542" width="23.42578125" style="215" customWidth="1"/>
    <col min="1543" max="1543" width="11" style="215" bestFit="1" customWidth="1"/>
    <col min="1544" max="1795" width="9.140625" style="215"/>
    <col min="1796" max="1796" width="13.42578125" style="215" bestFit="1" customWidth="1"/>
    <col min="1797" max="1797" width="16.42578125" style="215" bestFit="1" customWidth="1"/>
    <col min="1798" max="1798" width="23.42578125" style="215" customWidth="1"/>
    <col min="1799" max="1799" width="11" style="215" bestFit="1" customWidth="1"/>
    <col min="1800" max="2051" width="9.140625" style="215"/>
    <col min="2052" max="2052" width="13.42578125" style="215" bestFit="1" customWidth="1"/>
    <col min="2053" max="2053" width="16.42578125" style="215" bestFit="1" customWidth="1"/>
    <col min="2054" max="2054" width="23.42578125" style="215" customWidth="1"/>
    <col min="2055" max="2055" width="11" style="215" bestFit="1" customWidth="1"/>
    <col min="2056" max="2307" width="9.140625" style="215"/>
    <col min="2308" max="2308" width="13.42578125" style="215" bestFit="1" customWidth="1"/>
    <col min="2309" max="2309" width="16.42578125" style="215" bestFit="1" customWidth="1"/>
    <col min="2310" max="2310" width="23.42578125" style="215" customWidth="1"/>
    <col min="2311" max="2311" width="11" style="215" bestFit="1" customWidth="1"/>
    <col min="2312" max="2563" width="9.140625" style="215"/>
    <col min="2564" max="2564" width="13.42578125" style="215" bestFit="1" customWidth="1"/>
    <col min="2565" max="2565" width="16.42578125" style="215" bestFit="1" customWidth="1"/>
    <col min="2566" max="2566" width="23.42578125" style="215" customWidth="1"/>
    <col min="2567" max="2567" width="11" style="215" bestFit="1" customWidth="1"/>
    <col min="2568" max="2819" width="9.140625" style="215"/>
    <col min="2820" max="2820" width="13.42578125" style="215" bestFit="1" customWidth="1"/>
    <col min="2821" max="2821" width="16.42578125" style="215" bestFit="1" customWidth="1"/>
    <col min="2822" max="2822" width="23.42578125" style="215" customWidth="1"/>
    <col min="2823" max="2823" width="11" style="215" bestFit="1" customWidth="1"/>
    <col min="2824" max="3075" width="9.140625" style="215"/>
    <col min="3076" max="3076" width="13.42578125" style="215" bestFit="1" customWidth="1"/>
    <col min="3077" max="3077" width="16.42578125" style="215" bestFit="1" customWidth="1"/>
    <col min="3078" max="3078" width="23.42578125" style="215" customWidth="1"/>
    <col min="3079" max="3079" width="11" style="215" bestFit="1" customWidth="1"/>
    <col min="3080" max="3331" width="9.140625" style="215"/>
    <col min="3332" max="3332" width="13.42578125" style="215" bestFit="1" customWidth="1"/>
    <col min="3333" max="3333" width="16.42578125" style="215" bestFit="1" customWidth="1"/>
    <col min="3334" max="3334" width="23.42578125" style="215" customWidth="1"/>
    <col min="3335" max="3335" width="11" style="215" bestFit="1" customWidth="1"/>
    <col min="3336" max="3587" width="9.140625" style="215"/>
    <col min="3588" max="3588" width="13.42578125" style="215" bestFit="1" customWidth="1"/>
    <col min="3589" max="3589" width="16.42578125" style="215" bestFit="1" customWidth="1"/>
    <col min="3590" max="3590" width="23.42578125" style="215" customWidth="1"/>
    <col min="3591" max="3591" width="11" style="215" bestFit="1" customWidth="1"/>
    <col min="3592" max="3843" width="9.140625" style="215"/>
    <col min="3844" max="3844" width="13.42578125" style="215" bestFit="1" customWidth="1"/>
    <col min="3845" max="3845" width="16.42578125" style="215" bestFit="1" customWidth="1"/>
    <col min="3846" max="3846" width="23.42578125" style="215" customWidth="1"/>
    <col min="3847" max="3847" width="11" style="215" bestFit="1" customWidth="1"/>
    <col min="3848" max="4099" width="9.140625" style="215"/>
    <col min="4100" max="4100" width="13.42578125" style="215" bestFit="1" customWidth="1"/>
    <col min="4101" max="4101" width="16.42578125" style="215" bestFit="1" customWidth="1"/>
    <col min="4102" max="4102" width="23.42578125" style="215" customWidth="1"/>
    <col min="4103" max="4103" width="11" style="215" bestFit="1" customWidth="1"/>
    <col min="4104" max="4355" width="9.140625" style="215"/>
    <col min="4356" max="4356" width="13.42578125" style="215" bestFit="1" customWidth="1"/>
    <col min="4357" max="4357" width="16.42578125" style="215" bestFit="1" customWidth="1"/>
    <col min="4358" max="4358" width="23.42578125" style="215" customWidth="1"/>
    <col min="4359" max="4359" width="11" style="215" bestFit="1" customWidth="1"/>
    <col min="4360" max="4611" width="9.140625" style="215"/>
    <col min="4612" max="4612" width="13.42578125" style="215" bestFit="1" customWidth="1"/>
    <col min="4613" max="4613" width="16.42578125" style="215" bestFit="1" customWidth="1"/>
    <col min="4614" max="4614" width="23.42578125" style="215" customWidth="1"/>
    <col min="4615" max="4615" width="11" style="215" bestFit="1" customWidth="1"/>
    <col min="4616" max="4867" width="9.140625" style="215"/>
    <col min="4868" max="4868" width="13.42578125" style="215" bestFit="1" customWidth="1"/>
    <col min="4869" max="4869" width="16.42578125" style="215" bestFit="1" customWidth="1"/>
    <col min="4870" max="4870" width="23.42578125" style="215" customWidth="1"/>
    <col min="4871" max="4871" width="11" style="215" bestFit="1" customWidth="1"/>
    <col min="4872" max="5123" width="9.140625" style="215"/>
    <col min="5124" max="5124" width="13.42578125" style="215" bestFit="1" customWidth="1"/>
    <col min="5125" max="5125" width="16.42578125" style="215" bestFit="1" customWidth="1"/>
    <col min="5126" max="5126" width="23.42578125" style="215" customWidth="1"/>
    <col min="5127" max="5127" width="11" style="215" bestFit="1" customWidth="1"/>
    <col min="5128" max="5379" width="9.140625" style="215"/>
    <col min="5380" max="5380" width="13.42578125" style="215" bestFit="1" customWidth="1"/>
    <col min="5381" max="5381" width="16.42578125" style="215" bestFit="1" customWidth="1"/>
    <col min="5382" max="5382" width="23.42578125" style="215" customWidth="1"/>
    <col min="5383" max="5383" width="11" style="215" bestFit="1" customWidth="1"/>
    <col min="5384" max="5635" width="9.140625" style="215"/>
    <col min="5636" max="5636" width="13.42578125" style="215" bestFit="1" customWidth="1"/>
    <col min="5637" max="5637" width="16.42578125" style="215" bestFit="1" customWidth="1"/>
    <col min="5638" max="5638" width="23.42578125" style="215" customWidth="1"/>
    <col min="5639" max="5639" width="11" style="215" bestFit="1" customWidth="1"/>
    <col min="5640" max="5891" width="9.140625" style="215"/>
    <col min="5892" max="5892" width="13.42578125" style="215" bestFit="1" customWidth="1"/>
    <col min="5893" max="5893" width="16.42578125" style="215" bestFit="1" customWidth="1"/>
    <col min="5894" max="5894" width="23.42578125" style="215" customWidth="1"/>
    <col min="5895" max="5895" width="11" style="215" bestFit="1" customWidth="1"/>
    <col min="5896" max="6147" width="9.140625" style="215"/>
    <col min="6148" max="6148" width="13.42578125" style="215" bestFit="1" customWidth="1"/>
    <col min="6149" max="6149" width="16.42578125" style="215" bestFit="1" customWidth="1"/>
    <col min="6150" max="6150" width="23.42578125" style="215" customWidth="1"/>
    <col min="6151" max="6151" width="11" style="215" bestFit="1" customWidth="1"/>
    <col min="6152" max="6403" width="9.140625" style="215"/>
    <col min="6404" max="6404" width="13.42578125" style="215" bestFit="1" customWidth="1"/>
    <col min="6405" max="6405" width="16.42578125" style="215" bestFit="1" customWidth="1"/>
    <col min="6406" max="6406" width="23.42578125" style="215" customWidth="1"/>
    <col min="6407" max="6407" width="11" style="215" bestFit="1" customWidth="1"/>
    <col min="6408" max="6659" width="9.140625" style="215"/>
    <col min="6660" max="6660" width="13.42578125" style="215" bestFit="1" customWidth="1"/>
    <col min="6661" max="6661" width="16.42578125" style="215" bestFit="1" customWidth="1"/>
    <col min="6662" max="6662" width="23.42578125" style="215" customWidth="1"/>
    <col min="6663" max="6663" width="11" style="215" bestFit="1" customWidth="1"/>
    <col min="6664" max="6915" width="9.140625" style="215"/>
    <col min="6916" max="6916" width="13.42578125" style="215" bestFit="1" customWidth="1"/>
    <col min="6917" max="6917" width="16.42578125" style="215" bestFit="1" customWidth="1"/>
    <col min="6918" max="6918" width="23.42578125" style="215" customWidth="1"/>
    <col min="6919" max="6919" width="11" style="215" bestFit="1" customWidth="1"/>
    <col min="6920" max="7171" width="9.140625" style="215"/>
    <col min="7172" max="7172" width="13.42578125" style="215" bestFit="1" customWidth="1"/>
    <col min="7173" max="7173" width="16.42578125" style="215" bestFit="1" customWidth="1"/>
    <col min="7174" max="7174" width="23.42578125" style="215" customWidth="1"/>
    <col min="7175" max="7175" width="11" style="215" bestFit="1" customWidth="1"/>
    <col min="7176" max="7427" width="9.140625" style="215"/>
    <col min="7428" max="7428" width="13.42578125" style="215" bestFit="1" customWidth="1"/>
    <col min="7429" max="7429" width="16.42578125" style="215" bestFit="1" customWidth="1"/>
    <col min="7430" max="7430" width="23.42578125" style="215" customWidth="1"/>
    <col min="7431" max="7431" width="11" style="215" bestFit="1" customWidth="1"/>
    <col min="7432" max="7683" width="9.140625" style="215"/>
    <col min="7684" max="7684" width="13.42578125" style="215" bestFit="1" customWidth="1"/>
    <col min="7685" max="7685" width="16.42578125" style="215" bestFit="1" customWidth="1"/>
    <col min="7686" max="7686" width="23.42578125" style="215" customWidth="1"/>
    <col min="7687" max="7687" width="11" style="215" bestFit="1" customWidth="1"/>
    <col min="7688" max="7939" width="9.140625" style="215"/>
    <col min="7940" max="7940" width="13.42578125" style="215" bestFit="1" customWidth="1"/>
    <col min="7941" max="7941" width="16.42578125" style="215" bestFit="1" customWidth="1"/>
    <col min="7942" max="7942" width="23.42578125" style="215" customWidth="1"/>
    <col min="7943" max="7943" width="11" style="215" bestFit="1" customWidth="1"/>
    <col min="7944" max="8195" width="9.140625" style="215"/>
    <col min="8196" max="8196" width="13.42578125" style="215" bestFit="1" customWidth="1"/>
    <col min="8197" max="8197" width="16.42578125" style="215" bestFit="1" customWidth="1"/>
    <col min="8198" max="8198" width="23.42578125" style="215" customWidth="1"/>
    <col min="8199" max="8199" width="11" style="215" bestFit="1" customWidth="1"/>
    <col min="8200" max="8451" width="9.140625" style="215"/>
    <col min="8452" max="8452" width="13.42578125" style="215" bestFit="1" customWidth="1"/>
    <col min="8453" max="8453" width="16.42578125" style="215" bestFit="1" customWidth="1"/>
    <col min="8454" max="8454" width="23.42578125" style="215" customWidth="1"/>
    <col min="8455" max="8455" width="11" style="215" bestFit="1" customWidth="1"/>
    <col min="8456" max="8707" width="9.140625" style="215"/>
    <col min="8708" max="8708" width="13.42578125" style="215" bestFit="1" customWidth="1"/>
    <col min="8709" max="8709" width="16.42578125" style="215" bestFit="1" customWidth="1"/>
    <col min="8710" max="8710" width="23.42578125" style="215" customWidth="1"/>
    <col min="8711" max="8711" width="11" style="215" bestFit="1" customWidth="1"/>
    <col min="8712" max="8963" width="9.140625" style="215"/>
    <col min="8964" max="8964" width="13.42578125" style="215" bestFit="1" customWidth="1"/>
    <col min="8965" max="8965" width="16.42578125" style="215" bestFit="1" customWidth="1"/>
    <col min="8966" max="8966" width="23.42578125" style="215" customWidth="1"/>
    <col min="8967" max="8967" width="11" style="215" bestFit="1" customWidth="1"/>
    <col min="8968" max="9219" width="9.140625" style="215"/>
    <col min="9220" max="9220" width="13.42578125" style="215" bestFit="1" customWidth="1"/>
    <col min="9221" max="9221" width="16.42578125" style="215" bestFit="1" customWidth="1"/>
    <col min="9222" max="9222" width="23.42578125" style="215" customWidth="1"/>
    <col min="9223" max="9223" width="11" style="215" bestFit="1" customWidth="1"/>
    <col min="9224" max="9475" width="9.140625" style="215"/>
    <col min="9476" max="9476" width="13.42578125" style="215" bestFit="1" customWidth="1"/>
    <col min="9477" max="9477" width="16.42578125" style="215" bestFit="1" customWidth="1"/>
    <col min="9478" max="9478" width="23.42578125" style="215" customWidth="1"/>
    <col min="9479" max="9479" width="11" style="215" bestFit="1" customWidth="1"/>
    <col min="9480" max="9731" width="9.140625" style="215"/>
    <col min="9732" max="9732" width="13.42578125" style="215" bestFit="1" customWidth="1"/>
    <col min="9733" max="9733" width="16.42578125" style="215" bestFit="1" customWidth="1"/>
    <col min="9734" max="9734" width="23.42578125" style="215" customWidth="1"/>
    <col min="9735" max="9735" width="11" style="215" bestFit="1" customWidth="1"/>
    <col min="9736" max="9987" width="9.140625" style="215"/>
    <col min="9988" max="9988" width="13.42578125" style="215" bestFit="1" customWidth="1"/>
    <col min="9989" max="9989" width="16.42578125" style="215" bestFit="1" customWidth="1"/>
    <col min="9990" max="9990" width="23.42578125" style="215" customWidth="1"/>
    <col min="9991" max="9991" width="11" style="215" bestFit="1" customWidth="1"/>
    <col min="9992" max="10243" width="9.140625" style="215"/>
    <col min="10244" max="10244" width="13.42578125" style="215" bestFit="1" customWidth="1"/>
    <col min="10245" max="10245" width="16.42578125" style="215" bestFit="1" customWidth="1"/>
    <col min="10246" max="10246" width="23.42578125" style="215" customWidth="1"/>
    <col min="10247" max="10247" width="11" style="215" bestFit="1" customWidth="1"/>
    <col min="10248" max="10499" width="9.140625" style="215"/>
    <col min="10500" max="10500" width="13.42578125" style="215" bestFit="1" customWidth="1"/>
    <col min="10501" max="10501" width="16.42578125" style="215" bestFit="1" customWidth="1"/>
    <col min="10502" max="10502" width="23.42578125" style="215" customWidth="1"/>
    <col min="10503" max="10503" width="11" style="215" bestFit="1" customWidth="1"/>
    <col min="10504" max="10755" width="9.140625" style="215"/>
    <col min="10756" max="10756" width="13.42578125" style="215" bestFit="1" customWidth="1"/>
    <col min="10757" max="10757" width="16.42578125" style="215" bestFit="1" customWidth="1"/>
    <col min="10758" max="10758" width="23.42578125" style="215" customWidth="1"/>
    <col min="10759" max="10759" width="11" style="215" bestFit="1" customWidth="1"/>
    <col min="10760" max="11011" width="9.140625" style="215"/>
    <col min="11012" max="11012" width="13.42578125" style="215" bestFit="1" customWidth="1"/>
    <col min="11013" max="11013" width="16.42578125" style="215" bestFit="1" customWidth="1"/>
    <col min="11014" max="11014" width="23.42578125" style="215" customWidth="1"/>
    <col min="11015" max="11015" width="11" style="215" bestFit="1" customWidth="1"/>
    <col min="11016" max="11267" width="9.140625" style="215"/>
    <col min="11268" max="11268" width="13.42578125" style="215" bestFit="1" customWidth="1"/>
    <col min="11269" max="11269" width="16.42578125" style="215" bestFit="1" customWidth="1"/>
    <col min="11270" max="11270" width="23.42578125" style="215" customWidth="1"/>
    <col min="11271" max="11271" width="11" style="215" bestFit="1" customWidth="1"/>
    <col min="11272" max="11523" width="9.140625" style="215"/>
    <col min="11524" max="11524" width="13.42578125" style="215" bestFit="1" customWidth="1"/>
    <col min="11525" max="11525" width="16.42578125" style="215" bestFit="1" customWidth="1"/>
    <col min="11526" max="11526" width="23.42578125" style="215" customWidth="1"/>
    <col min="11527" max="11527" width="11" style="215" bestFit="1" customWidth="1"/>
    <col min="11528" max="11779" width="9.140625" style="215"/>
    <col min="11780" max="11780" width="13.42578125" style="215" bestFit="1" customWidth="1"/>
    <col min="11781" max="11781" width="16.42578125" style="215" bestFit="1" customWidth="1"/>
    <col min="11782" max="11782" width="23.42578125" style="215" customWidth="1"/>
    <col min="11783" max="11783" width="11" style="215" bestFit="1" customWidth="1"/>
    <col min="11784" max="12035" width="9.140625" style="215"/>
    <col min="12036" max="12036" width="13.42578125" style="215" bestFit="1" customWidth="1"/>
    <col min="12037" max="12037" width="16.42578125" style="215" bestFit="1" customWidth="1"/>
    <col min="12038" max="12038" width="23.42578125" style="215" customWidth="1"/>
    <col min="12039" max="12039" width="11" style="215" bestFit="1" customWidth="1"/>
    <col min="12040" max="12291" width="9.140625" style="215"/>
    <col min="12292" max="12292" width="13.42578125" style="215" bestFit="1" customWidth="1"/>
    <col min="12293" max="12293" width="16.42578125" style="215" bestFit="1" customWidth="1"/>
    <col min="12294" max="12294" width="23.42578125" style="215" customWidth="1"/>
    <col min="12295" max="12295" width="11" style="215" bestFit="1" customWidth="1"/>
    <col min="12296" max="12547" width="9.140625" style="215"/>
    <col min="12548" max="12548" width="13.42578125" style="215" bestFit="1" customWidth="1"/>
    <col min="12549" max="12549" width="16.42578125" style="215" bestFit="1" customWidth="1"/>
    <col min="12550" max="12550" width="23.42578125" style="215" customWidth="1"/>
    <col min="12551" max="12551" width="11" style="215" bestFit="1" customWidth="1"/>
    <col min="12552" max="12803" width="9.140625" style="215"/>
    <col min="12804" max="12804" width="13.42578125" style="215" bestFit="1" customWidth="1"/>
    <col min="12805" max="12805" width="16.42578125" style="215" bestFit="1" customWidth="1"/>
    <col min="12806" max="12806" width="23.42578125" style="215" customWidth="1"/>
    <col min="12807" max="12807" width="11" style="215" bestFit="1" customWidth="1"/>
    <col min="12808" max="13059" width="9.140625" style="215"/>
    <col min="13060" max="13060" width="13.42578125" style="215" bestFit="1" customWidth="1"/>
    <col min="13061" max="13061" width="16.42578125" style="215" bestFit="1" customWidth="1"/>
    <col min="13062" max="13062" width="23.42578125" style="215" customWidth="1"/>
    <col min="13063" max="13063" width="11" style="215" bestFit="1" customWidth="1"/>
    <col min="13064" max="13315" width="9.140625" style="215"/>
    <col min="13316" max="13316" width="13.42578125" style="215" bestFit="1" customWidth="1"/>
    <col min="13317" max="13317" width="16.42578125" style="215" bestFit="1" customWidth="1"/>
    <col min="13318" max="13318" width="23.42578125" style="215" customWidth="1"/>
    <col min="13319" max="13319" width="11" style="215" bestFit="1" customWidth="1"/>
    <col min="13320" max="13571" width="9.140625" style="215"/>
    <col min="13572" max="13572" width="13.42578125" style="215" bestFit="1" customWidth="1"/>
    <col min="13573" max="13573" width="16.42578125" style="215" bestFit="1" customWidth="1"/>
    <col min="13574" max="13574" width="23.42578125" style="215" customWidth="1"/>
    <col min="13575" max="13575" width="11" style="215" bestFit="1" customWidth="1"/>
    <col min="13576" max="13827" width="9.140625" style="215"/>
    <col min="13828" max="13828" width="13.42578125" style="215" bestFit="1" customWidth="1"/>
    <col min="13829" max="13829" width="16.42578125" style="215" bestFit="1" customWidth="1"/>
    <col min="13830" max="13830" width="23.42578125" style="215" customWidth="1"/>
    <col min="13831" max="13831" width="11" style="215" bestFit="1" customWidth="1"/>
    <col min="13832" max="14083" width="9.140625" style="215"/>
    <col min="14084" max="14084" width="13.42578125" style="215" bestFit="1" customWidth="1"/>
    <col min="14085" max="14085" width="16.42578125" style="215" bestFit="1" customWidth="1"/>
    <col min="14086" max="14086" width="23.42578125" style="215" customWidth="1"/>
    <col min="14087" max="14087" width="11" style="215" bestFit="1" customWidth="1"/>
    <col min="14088" max="14339" width="9.140625" style="215"/>
    <col min="14340" max="14340" width="13.42578125" style="215" bestFit="1" customWidth="1"/>
    <col min="14341" max="14341" width="16.42578125" style="215" bestFit="1" customWidth="1"/>
    <col min="14342" max="14342" width="23.42578125" style="215" customWidth="1"/>
    <col min="14343" max="14343" width="11" style="215" bestFit="1" customWidth="1"/>
    <col min="14344" max="14595" width="9.140625" style="215"/>
    <col min="14596" max="14596" width="13.42578125" style="215" bestFit="1" customWidth="1"/>
    <col min="14597" max="14597" width="16.42578125" style="215" bestFit="1" customWidth="1"/>
    <col min="14598" max="14598" width="23.42578125" style="215" customWidth="1"/>
    <col min="14599" max="14599" width="11" style="215" bestFit="1" customWidth="1"/>
    <col min="14600" max="14851" width="9.140625" style="215"/>
    <col min="14852" max="14852" width="13.42578125" style="215" bestFit="1" customWidth="1"/>
    <col min="14853" max="14853" width="16.42578125" style="215" bestFit="1" customWidth="1"/>
    <col min="14854" max="14854" width="23.42578125" style="215" customWidth="1"/>
    <col min="14855" max="14855" width="11" style="215" bestFit="1" customWidth="1"/>
    <col min="14856" max="15107" width="9.140625" style="215"/>
    <col min="15108" max="15108" width="13.42578125" style="215" bestFit="1" customWidth="1"/>
    <col min="15109" max="15109" width="16.42578125" style="215" bestFit="1" customWidth="1"/>
    <col min="15110" max="15110" width="23.42578125" style="215" customWidth="1"/>
    <col min="15111" max="15111" width="11" style="215" bestFit="1" customWidth="1"/>
    <col min="15112" max="15363" width="9.140625" style="215"/>
    <col min="15364" max="15364" width="13.42578125" style="215" bestFit="1" customWidth="1"/>
    <col min="15365" max="15365" width="16.42578125" style="215" bestFit="1" customWidth="1"/>
    <col min="15366" max="15366" width="23.42578125" style="215" customWidth="1"/>
    <col min="15367" max="15367" width="11" style="215" bestFit="1" customWidth="1"/>
    <col min="15368" max="15619" width="9.140625" style="215"/>
    <col min="15620" max="15620" width="13.42578125" style="215" bestFit="1" customWidth="1"/>
    <col min="15621" max="15621" width="16.42578125" style="215" bestFit="1" customWidth="1"/>
    <col min="15622" max="15622" width="23.42578125" style="215" customWidth="1"/>
    <col min="15623" max="15623" width="11" style="215" bestFit="1" customWidth="1"/>
    <col min="15624" max="15875" width="9.140625" style="215"/>
    <col min="15876" max="15876" width="13.42578125" style="215" bestFit="1" customWidth="1"/>
    <col min="15877" max="15877" width="16.42578125" style="215" bestFit="1" customWidth="1"/>
    <col min="15878" max="15878" width="23.42578125" style="215" customWidth="1"/>
    <col min="15879" max="15879" width="11" style="215" bestFit="1" customWidth="1"/>
    <col min="15880" max="16131" width="9.140625" style="215"/>
    <col min="16132" max="16132" width="13.42578125" style="215" bestFit="1" customWidth="1"/>
    <col min="16133" max="16133" width="16.42578125" style="215" bestFit="1" customWidth="1"/>
    <col min="16134" max="16134" width="23.42578125" style="215" customWidth="1"/>
    <col min="16135" max="16135" width="11" style="215" bestFit="1" customWidth="1"/>
    <col min="16136" max="16384" width="9.140625" style="215"/>
  </cols>
  <sheetData>
    <row r="1" spans="1:38" ht="20.25" x14ac:dyDescent="0.3">
      <c r="A1" s="216"/>
      <c r="B1" s="217"/>
      <c r="C1" s="216"/>
      <c r="D1" s="217"/>
      <c r="E1" s="216"/>
      <c r="F1" s="216"/>
      <c r="G1" s="216"/>
      <c r="H1" s="76" t="s">
        <v>20</v>
      </c>
      <c r="I1" s="218"/>
      <c r="J1" s="218"/>
      <c r="K1" s="218"/>
      <c r="L1" s="218"/>
      <c r="M1" s="218"/>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row>
    <row r="2" spans="1:38" x14ac:dyDescent="0.2">
      <c r="A2" s="218"/>
      <c r="B2" s="369"/>
      <c r="C2" s="369"/>
      <c r="D2" s="369"/>
      <c r="E2" s="369"/>
      <c r="F2" s="219"/>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row>
    <row r="3" spans="1:38" x14ac:dyDescent="0.2">
      <c r="A3" s="218"/>
      <c r="B3" s="370" t="s">
        <v>228</v>
      </c>
      <c r="C3" s="370"/>
      <c r="D3" s="370"/>
      <c r="E3" s="370"/>
      <c r="F3" s="220" t="s">
        <v>64</v>
      </c>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row>
    <row r="4" spans="1:38" x14ac:dyDescent="0.2">
      <c r="A4" s="218"/>
      <c r="B4" s="215">
        <v>1</v>
      </c>
      <c r="C4" s="215" t="s">
        <v>410</v>
      </c>
      <c r="D4" s="215">
        <f>CONVERT(1,"lbm","kg")</f>
        <v>0.45359237000000002</v>
      </c>
      <c r="E4" s="218" t="s">
        <v>42</v>
      </c>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row>
    <row r="5" spans="1:38" x14ac:dyDescent="0.2">
      <c r="A5" s="218"/>
      <c r="B5" s="221">
        <v>1</v>
      </c>
      <c r="C5" s="215" t="s">
        <v>411</v>
      </c>
      <c r="D5" s="215">
        <v>0.40468599999999999</v>
      </c>
      <c r="E5" s="215" t="s">
        <v>412</v>
      </c>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row>
    <row r="6" spans="1:38" ht="15" x14ac:dyDescent="0.25">
      <c r="A6" s="218"/>
      <c r="B6">
        <v>1</v>
      </c>
      <c r="C6" t="s">
        <v>413</v>
      </c>
      <c r="D6">
        <f>D4/D5</f>
        <v>1.1208501653133542</v>
      </c>
      <c r="E6" s="215" t="s">
        <v>414</v>
      </c>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row>
    <row r="7" spans="1:38" x14ac:dyDescent="0.2">
      <c r="A7" s="218"/>
      <c r="B7" s="221"/>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row>
    <row r="8" spans="1:38" x14ac:dyDescent="0.2">
      <c r="A8" s="218"/>
      <c r="B8" s="222"/>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row>
    <row r="9" spans="1:38" x14ac:dyDescent="0.2">
      <c r="A9" s="218"/>
      <c r="B9" s="221"/>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218"/>
      <c r="AJ9" s="218"/>
      <c r="AK9" s="218"/>
      <c r="AL9" s="218"/>
    </row>
    <row r="10" spans="1:38" x14ac:dyDescent="0.2">
      <c r="A10" s="218"/>
      <c r="B10" s="223"/>
      <c r="C10" s="218"/>
      <c r="D10" s="218"/>
      <c r="E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218"/>
      <c r="AL10" s="218"/>
    </row>
    <row r="11" spans="1:38" x14ac:dyDescent="0.2">
      <c r="A11" s="218"/>
      <c r="B11" s="224"/>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c r="AL11" s="218"/>
    </row>
    <row r="12" spans="1:38" x14ac:dyDescent="0.2">
      <c r="A12" s="218"/>
      <c r="B12" s="225"/>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row>
    <row r="13" spans="1:38" x14ac:dyDescent="0.2">
      <c r="A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row>
    <row r="14" spans="1:38" x14ac:dyDescent="0.2">
      <c r="A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row>
    <row r="15" spans="1:38" x14ac:dyDescent="0.2">
      <c r="A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row>
    <row r="16" spans="1:38" x14ac:dyDescent="0.2">
      <c r="A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row>
    <row r="17" spans="1:38" x14ac:dyDescent="0.2">
      <c r="A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row>
    <row r="18" spans="1:38" x14ac:dyDescent="0.2">
      <c r="A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row>
    <row r="19" spans="1:38" x14ac:dyDescent="0.2">
      <c r="A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row>
    <row r="20" spans="1:38" x14ac:dyDescent="0.2">
      <c r="A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row>
    <row r="21" spans="1:38" x14ac:dyDescent="0.2">
      <c r="A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row>
    <row r="22" spans="1:38" x14ac:dyDescent="0.2">
      <c r="A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row>
    <row r="23" spans="1:38" x14ac:dyDescent="0.2">
      <c r="A23" s="218"/>
      <c r="B23" s="218"/>
      <c r="C23" s="218"/>
      <c r="D23" s="218"/>
      <c r="E23" s="218"/>
      <c r="F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row>
    <row r="24" spans="1:38" x14ac:dyDescent="0.2">
      <c r="A24" s="218"/>
      <c r="B24" s="218"/>
      <c r="C24" s="218"/>
      <c r="D24" s="218"/>
      <c r="E24" s="218"/>
      <c r="F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row>
    <row r="25" spans="1:38" x14ac:dyDescent="0.2">
      <c r="A25" s="218"/>
      <c r="B25" s="179"/>
      <c r="C25" s="226"/>
      <c r="D25" s="179"/>
      <c r="E25" s="179"/>
      <c r="F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row>
    <row r="26" spans="1:38" x14ac:dyDescent="0.2">
      <c r="A26" s="218"/>
      <c r="B26" s="227"/>
      <c r="C26" s="228"/>
      <c r="D26" s="179"/>
      <c r="E26" s="179"/>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row>
    <row r="27" spans="1:38" x14ac:dyDescent="0.2">
      <c r="A27" s="218"/>
      <c r="B27" s="227"/>
      <c r="C27" s="228"/>
      <c r="D27" s="179"/>
      <c r="E27" s="179"/>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row>
    <row r="28" spans="1:38" x14ac:dyDescent="0.2">
      <c r="A28" s="218"/>
      <c r="B28" s="227"/>
      <c r="C28" s="228"/>
      <c r="D28" s="179"/>
      <c r="E28" s="179"/>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row>
    <row r="29" spans="1:38" x14ac:dyDescent="0.2">
      <c r="B29" s="227"/>
      <c r="C29" s="218"/>
      <c r="D29" s="218"/>
      <c r="E29" s="218"/>
    </row>
    <row r="30" spans="1:38" x14ac:dyDescent="0.2">
      <c r="B30" s="227"/>
      <c r="C30" s="218"/>
      <c r="D30" s="218"/>
      <c r="E30" s="218"/>
    </row>
    <row r="31" spans="1:38" x14ac:dyDescent="0.2">
      <c r="B31" s="224"/>
      <c r="C31" s="218"/>
      <c r="D31" s="218"/>
      <c r="E31" s="218"/>
    </row>
    <row r="37" spans="10:10" x14ac:dyDescent="0.2">
      <c r="J37" s="229"/>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6"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9" t="s">
        <v>229</v>
      </c>
      <c r="D3" s="219" t="s">
        <v>9</v>
      </c>
    </row>
    <row r="4" spans="1:38" ht="15" x14ac:dyDescent="0.2">
      <c r="C4" s="230"/>
      <c r="D4" s="371"/>
      <c r="E4" s="372"/>
      <c r="F4" s="372"/>
      <c r="G4" s="372"/>
      <c r="H4" s="372"/>
      <c r="I4" s="372"/>
      <c r="J4" s="372"/>
      <c r="K4" s="372"/>
      <c r="L4" s="372"/>
    </row>
    <row r="5" spans="1:38" ht="15" x14ac:dyDescent="0.2">
      <c r="C5" s="230"/>
      <c r="D5" s="371"/>
      <c r="E5" s="372"/>
      <c r="F5" s="372"/>
      <c r="G5" s="372"/>
      <c r="H5" s="372"/>
      <c r="I5" s="372"/>
      <c r="J5" s="372"/>
      <c r="K5" s="372"/>
      <c r="L5" s="372"/>
    </row>
    <row r="6" spans="1:38" ht="15" x14ac:dyDescent="0.2">
      <c r="C6" s="230"/>
      <c r="D6" s="371"/>
      <c r="E6" s="372"/>
      <c r="F6" s="372"/>
      <c r="G6" s="372"/>
      <c r="H6" s="372"/>
      <c r="I6" s="372"/>
      <c r="J6" s="372"/>
      <c r="K6" s="372"/>
      <c r="L6" s="372"/>
    </row>
    <row r="7" spans="1:38" ht="15" x14ac:dyDescent="0.2">
      <c r="C7" s="230"/>
      <c r="D7" s="371"/>
      <c r="E7" s="372"/>
      <c r="F7" s="372"/>
      <c r="G7" s="372"/>
      <c r="H7" s="372"/>
      <c r="I7" s="372"/>
      <c r="J7" s="372"/>
      <c r="K7" s="372"/>
      <c r="L7" s="372"/>
    </row>
    <row r="8" spans="1:38" ht="15" x14ac:dyDescent="0.2">
      <c r="C8" s="230"/>
      <c r="D8" s="371"/>
      <c r="E8" s="372"/>
      <c r="F8" s="372"/>
      <c r="G8" s="372"/>
      <c r="H8" s="372"/>
      <c r="I8" s="372"/>
      <c r="J8" s="372"/>
      <c r="K8" s="372"/>
      <c r="L8" s="372"/>
    </row>
    <row r="9" spans="1:38" ht="15" x14ac:dyDescent="0.2">
      <c r="C9" s="230"/>
      <c r="D9" s="371"/>
      <c r="E9" s="372"/>
      <c r="F9" s="372"/>
      <c r="G9" s="372"/>
      <c r="H9" s="372"/>
      <c r="I9" s="372"/>
      <c r="J9" s="372"/>
      <c r="K9" s="372"/>
      <c r="L9" s="372"/>
    </row>
    <row r="10" spans="1:38" ht="15" x14ac:dyDescent="0.2">
      <c r="C10" s="230"/>
      <c r="D10" s="371"/>
      <c r="E10" s="372"/>
      <c r="F10" s="372"/>
      <c r="G10" s="372"/>
      <c r="H10" s="372"/>
      <c r="I10" s="372"/>
      <c r="J10" s="372"/>
      <c r="K10" s="372"/>
      <c r="L10" s="372"/>
    </row>
    <row r="11" spans="1:38" ht="15" x14ac:dyDescent="0.2">
      <c r="C11" s="230"/>
      <c r="D11" s="371"/>
      <c r="E11" s="372"/>
      <c r="F11" s="372"/>
      <c r="G11" s="372"/>
      <c r="H11" s="372"/>
      <c r="I11" s="372"/>
      <c r="J11" s="372"/>
      <c r="K11" s="372"/>
      <c r="L11" s="372"/>
    </row>
    <row r="12" spans="1:38" ht="15" x14ac:dyDescent="0.2">
      <c r="C12" s="230"/>
      <c r="D12" s="371"/>
      <c r="E12" s="372"/>
      <c r="F12" s="372"/>
      <c r="G12" s="372"/>
      <c r="H12" s="372"/>
      <c r="I12" s="372"/>
      <c r="J12" s="372"/>
      <c r="K12" s="372"/>
      <c r="L12" s="372"/>
    </row>
    <row r="13" spans="1:38" ht="15" x14ac:dyDescent="0.2">
      <c r="C13" s="230"/>
      <c r="D13" s="371"/>
      <c r="E13" s="372"/>
      <c r="F13" s="372"/>
      <c r="G13" s="372"/>
      <c r="H13" s="372"/>
      <c r="I13" s="372"/>
      <c r="J13" s="372"/>
      <c r="K13" s="372"/>
      <c r="L13" s="37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74"/>
  <sheetViews>
    <sheetView workbookViewId="0"/>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31" t="s">
        <v>388</v>
      </c>
    </row>
    <row r="2" spans="1:6" x14ac:dyDescent="0.25">
      <c r="A2" t="s">
        <v>246</v>
      </c>
      <c r="C2" t="s">
        <v>247</v>
      </c>
      <c r="D2" t="s">
        <v>248</v>
      </c>
    </row>
    <row r="3" spans="1:6" ht="45" x14ac:dyDescent="0.25">
      <c r="A3" t="s">
        <v>249</v>
      </c>
      <c r="C3" s="232" t="s">
        <v>245</v>
      </c>
      <c r="E3" t="s">
        <v>250</v>
      </c>
      <c r="F3" s="233">
        <v>41404.562962962962</v>
      </c>
    </row>
    <row r="4" spans="1:6" x14ac:dyDescent="0.25">
      <c r="A4" t="s">
        <v>251</v>
      </c>
    </row>
    <row r="5" spans="1:6" x14ac:dyDescent="0.25">
      <c r="A5" t="s">
        <v>252</v>
      </c>
    </row>
    <row r="6" spans="1:6" x14ac:dyDescent="0.25">
      <c r="A6" t="s">
        <v>253</v>
      </c>
    </row>
    <row r="7" spans="1:6" x14ac:dyDescent="0.25">
      <c r="A7" t="s">
        <v>254</v>
      </c>
    </row>
    <row r="8" spans="1:6" x14ac:dyDescent="0.25">
      <c r="A8" t="s">
        <v>255</v>
      </c>
    </row>
    <row r="9" spans="1:6" x14ac:dyDescent="0.25">
      <c r="A9" t="s">
        <v>256</v>
      </c>
    </row>
    <row r="10" spans="1:6" x14ac:dyDescent="0.25">
      <c r="A10" t="s">
        <v>257</v>
      </c>
    </row>
    <row r="12" spans="1:6" x14ac:dyDescent="0.25">
      <c r="A12" t="s">
        <v>258</v>
      </c>
    </row>
    <row r="14" spans="1:6" x14ac:dyDescent="0.25">
      <c r="A14" t="s">
        <v>259</v>
      </c>
    </row>
    <row r="15" spans="1:6" x14ac:dyDescent="0.25">
      <c r="A15" t="s">
        <v>260</v>
      </c>
    </row>
    <row r="16" spans="1:6" ht="45" x14ac:dyDescent="0.25">
      <c r="A16" s="232" t="s">
        <v>231</v>
      </c>
    </row>
    <row r="17" spans="1:4" ht="150" x14ac:dyDescent="0.25">
      <c r="A17" s="232" t="s">
        <v>387</v>
      </c>
    </row>
    <row r="18" spans="1:4" x14ac:dyDescent="0.25">
      <c r="A18" t="s">
        <v>261</v>
      </c>
    </row>
    <row r="19" spans="1:4" x14ac:dyDescent="0.25">
      <c r="A19" t="s">
        <v>262</v>
      </c>
      <c r="B19" t="s">
        <v>263</v>
      </c>
    </row>
    <row r="20" spans="1:4" x14ac:dyDescent="0.25">
      <c r="A20" t="s">
        <v>263</v>
      </c>
    </row>
    <row r="22" spans="1:4" x14ac:dyDescent="0.25">
      <c r="A22" t="s">
        <v>264</v>
      </c>
    </row>
    <row r="24" spans="1:4" x14ac:dyDescent="0.25">
      <c r="A24" t="s">
        <v>265</v>
      </c>
    </row>
    <row r="25" spans="1:4" x14ac:dyDescent="0.25">
      <c r="A25" t="s">
        <v>266</v>
      </c>
      <c r="B25" s="232">
        <v>1996</v>
      </c>
      <c r="C25" t="s">
        <v>267</v>
      </c>
      <c r="D25">
        <v>0</v>
      </c>
    </row>
    <row r="26" spans="1:4" x14ac:dyDescent="0.25">
      <c r="A26" t="s">
        <v>265</v>
      </c>
    </row>
    <row r="27" spans="1:4" x14ac:dyDescent="0.25">
      <c r="A27" t="s">
        <v>268</v>
      </c>
    </row>
    <row r="28" spans="1:4" x14ac:dyDescent="0.25">
      <c r="A28" t="s">
        <v>269</v>
      </c>
    </row>
    <row r="29" spans="1:4" x14ac:dyDescent="0.25">
      <c r="A29" t="s">
        <v>270</v>
      </c>
    </row>
    <row r="30" spans="1:4" x14ac:dyDescent="0.25">
      <c r="A30" t="s">
        <v>271</v>
      </c>
    </row>
    <row r="31" spans="1:4" x14ac:dyDescent="0.25">
      <c r="A31" s="232" t="s">
        <v>232</v>
      </c>
    </row>
    <row r="32" spans="1:4" x14ac:dyDescent="0.25">
      <c r="A32" s="232" t="s">
        <v>233</v>
      </c>
    </row>
    <row r="33" spans="1:2" x14ac:dyDescent="0.25">
      <c r="A33" t="s">
        <v>272</v>
      </c>
    </row>
    <row r="34" spans="1:2" x14ac:dyDescent="0.25">
      <c r="A34" t="s">
        <v>273</v>
      </c>
    </row>
    <row r="36" spans="1:2" x14ac:dyDescent="0.25">
      <c r="A36" t="s">
        <v>274</v>
      </c>
    </row>
    <row r="38" spans="1:2" x14ac:dyDescent="0.25">
      <c r="A38" t="s">
        <v>275</v>
      </c>
    </row>
    <row r="40" spans="1:2" x14ac:dyDescent="0.25">
      <c r="A40" t="s">
        <v>276</v>
      </c>
      <c r="B40" t="s">
        <v>277</v>
      </c>
    </row>
    <row r="41" spans="1:2" x14ac:dyDescent="0.25">
      <c r="A41" t="s">
        <v>278</v>
      </c>
    </row>
    <row r="43" spans="1:2" x14ac:dyDescent="0.25">
      <c r="A43" t="s">
        <v>279</v>
      </c>
    </row>
    <row r="44" spans="1:2" x14ac:dyDescent="0.25">
      <c r="A44" t="s">
        <v>280</v>
      </c>
    </row>
    <row r="46" spans="1:2" x14ac:dyDescent="0.25">
      <c r="A46" t="s">
        <v>281</v>
      </c>
    </row>
    <row r="47" spans="1:2" x14ac:dyDescent="0.25">
      <c r="A47" t="s">
        <v>282</v>
      </c>
    </row>
    <row r="48" spans="1:2" x14ac:dyDescent="0.25">
      <c r="A48" t="s">
        <v>283</v>
      </c>
    </row>
    <row r="49" spans="1:1" x14ac:dyDescent="0.25">
      <c r="A49" s="231" t="s">
        <v>284</v>
      </c>
    </row>
    <row r="50" spans="1:1" x14ac:dyDescent="0.25">
      <c r="A50" s="232" t="s">
        <v>110</v>
      </c>
    </row>
    <row r="51" spans="1:1" x14ac:dyDescent="0.25">
      <c r="A51" s="232" t="s">
        <v>98</v>
      </c>
    </row>
    <row r="52" spans="1:1" x14ac:dyDescent="0.25">
      <c r="A52" t="s">
        <v>285</v>
      </c>
    </row>
    <row r="53" spans="1:1" x14ac:dyDescent="0.25">
      <c r="A53" s="231" t="s">
        <v>286</v>
      </c>
    </row>
    <row r="55" spans="1:1" x14ac:dyDescent="0.25">
      <c r="A55" s="231" t="s">
        <v>287</v>
      </c>
    </row>
    <row r="57" spans="1:1" x14ac:dyDescent="0.25">
      <c r="A57" s="231" t="s">
        <v>288</v>
      </c>
    </row>
    <row r="59" spans="1:1" x14ac:dyDescent="0.25">
      <c r="A59" t="s">
        <v>289</v>
      </c>
    </row>
    <row r="61" spans="1:1" x14ac:dyDescent="0.25">
      <c r="A61" t="s">
        <v>290</v>
      </c>
    </row>
    <row r="62" spans="1:1" x14ac:dyDescent="0.25">
      <c r="A62" t="s">
        <v>291</v>
      </c>
    </row>
    <row r="64" spans="1:1" x14ac:dyDescent="0.25">
      <c r="A64" t="s">
        <v>292</v>
      </c>
    </row>
    <row r="66" spans="1:3" x14ac:dyDescent="0.25">
      <c r="A66" t="s">
        <v>293</v>
      </c>
    </row>
    <row r="68" spans="1:3" x14ac:dyDescent="0.25">
      <c r="A68" t="s">
        <v>294</v>
      </c>
    </row>
    <row r="70" spans="1:3" x14ac:dyDescent="0.25">
      <c r="A70" t="s">
        <v>295</v>
      </c>
    </row>
    <row r="72" spans="1:3" x14ac:dyDescent="0.25">
      <c r="A72" t="s">
        <v>296</v>
      </c>
    </row>
    <row r="74" spans="1:3" x14ac:dyDescent="0.25">
      <c r="A74" t="s">
        <v>297</v>
      </c>
    </row>
    <row r="76" spans="1:3" x14ac:dyDescent="0.25">
      <c r="A76" t="s">
        <v>298</v>
      </c>
    </row>
    <row r="78" spans="1:3" x14ac:dyDescent="0.25">
      <c r="A78" t="s">
        <v>299</v>
      </c>
      <c r="B78" s="234">
        <v>0</v>
      </c>
      <c r="C78" t="s">
        <v>300</v>
      </c>
    </row>
    <row r="80" spans="1:3" x14ac:dyDescent="0.25">
      <c r="A80" t="s">
        <v>301</v>
      </c>
    </row>
    <row r="82" spans="1:6" x14ac:dyDescent="0.25">
      <c r="A82" t="s">
        <v>302</v>
      </c>
    </row>
    <row r="84" spans="1:6" x14ac:dyDescent="0.25">
      <c r="A84" t="s">
        <v>303</v>
      </c>
    </row>
    <row r="86" spans="1:6" x14ac:dyDescent="0.25">
      <c r="A86" t="s">
        <v>304</v>
      </c>
    </row>
    <row r="88" spans="1:6" x14ac:dyDescent="0.25">
      <c r="A88" t="s">
        <v>86</v>
      </c>
    </row>
    <row r="89" spans="1:6" x14ac:dyDescent="0.25">
      <c r="A89" t="s">
        <v>305</v>
      </c>
    </row>
    <row r="91" spans="1:6" x14ac:dyDescent="0.25">
      <c r="A91" t="s">
        <v>306</v>
      </c>
    </row>
    <row r="92" spans="1:6" x14ac:dyDescent="0.25">
      <c r="A92" t="s">
        <v>307</v>
      </c>
    </row>
    <row r="94" spans="1:6" x14ac:dyDescent="0.25">
      <c r="A94" t="s">
        <v>308</v>
      </c>
    </row>
    <row r="95" spans="1:6" x14ac:dyDescent="0.25">
      <c r="A95" t="s">
        <v>309</v>
      </c>
      <c r="B95" t="s">
        <v>310</v>
      </c>
      <c r="C95" t="s">
        <v>311</v>
      </c>
      <c r="D95" t="s">
        <v>312</v>
      </c>
      <c r="E95" t="s">
        <v>313</v>
      </c>
      <c r="F95" t="s">
        <v>314</v>
      </c>
    </row>
    <row r="96" spans="1:6" x14ac:dyDescent="0.25">
      <c r="A96" t="s">
        <v>315</v>
      </c>
    </row>
    <row r="97" spans="1:1" x14ac:dyDescent="0.25">
      <c r="A97" t="s">
        <v>316</v>
      </c>
    </row>
    <row r="98" spans="1:1" x14ac:dyDescent="0.25">
      <c r="A98" t="s">
        <v>317</v>
      </c>
    </row>
    <row r="100" spans="1:1" x14ac:dyDescent="0.25">
      <c r="A100" t="s">
        <v>318</v>
      </c>
    </row>
    <row r="102" spans="1:1" x14ac:dyDescent="0.25">
      <c r="A102" t="s">
        <v>319</v>
      </c>
    </row>
    <row r="104" spans="1:1" x14ac:dyDescent="0.25">
      <c r="A104" s="231" t="s">
        <v>320</v>
      </c>
    </row>
    <row r="105" spans="1:1" x14ac:dyDescent="0.25">
      <c r="A105" s="231" t="s">
        <v>320</v>
      </c>
    </row>
    <row r="107" spans="1:1" x14ac:dyDescent="0.25">
      <c r="A107" t="s">
        <v>321</v>
      </c>
    </row>
    <row r="108" spans="1:1" x14ac:dyDescent="0.25">
      <c r="A108" t="s">
        <v>321</v>
      </c>
    </row>
    <row r="109" spans="1:1" x14ac:dyDescent="0.25">
      <c r="A109" s="231" t="s">
        <v>322</v>
      </c>
    </row>
    <row r="110" spans="1:1" x14ac:dyDescent="0.25">
      <c r="A110" t="s">
        <v>323</v>
      </c>
    </row>
    <row r="112" spans="1:1" x14ac:dyDescent="0.25">
      <c r="A112" t="s">
        <v>324</v>
      </c>
    </row>
    <row r="113" spans="1:10" x14ac:dyDescent="0.25">
      <c r="A113" t="s">
        <v>325</v>
      </c>
      <c r="B113" t="s">
        <v>326</v>
      </c>
    </row>
    <row r="114" spans="1:10" x14ac:dyDescent="0.25">
      <c r="A114" s="231" t="s">
        <v>327</v>
      </c>
    </row>
    <row r="115" spans="1:10" x14ac:dyDescent="0.25">
      <c r="A115" t="s">
        <v>328</v>
      </c>
    </row>
    <row r="116" spans="1:10" x14ac:dyDescent="0.25">
      <c r="A116" t="s">
        <v>329</v>
      </c>
    </row>
    <row r="117" spans="1:10" x14ac:dyDescent="0.25">
      <c r="A117" t="s">
        <v>330</v>
      </c>
    </row>
    <row r="119" spans="1:10" x14ac:dyDescent="0.25">
      <c r="A119" t="s">
        <v>133</v>
      </c>
      <c r="B119" t="s">
        <v>234</v>
      </c>
    </row>
    <row r="120" spans="1:10" x14ac:dyDescent="0.25">
      <c r="A120" t="s">
        <v>331</v>
      </c>
      <c r="B120" s="231" t="s">
        <v>332</v>
      </c>
    </row>
    <row r="121" spans="1:10" x14ac:dyDescent="0.25">
      <c r="A121" t="s">
        <v>333</v>
      </c>
    </row>
    <row r="123" spans="1:10" x14ac:dyDescent="0.25">
      <c r="A123" t="s">
        <v>334</v>
      </c>
    </row>
    <row r="124" spans="1:10" x14ac:dyDescent="0.25">
      <c r="A124" t="s">
        <v>70</v>
      </c>
    </row>
    <row r="125" spans="1:10" x14ac:dyDescent="0.25">
      <c r="A125" t="s">
        <v>70</v>
      </c>
      <c r="B125" t="s">
        <v>59</v>
      </c>
      <c r="C125" t="s">
        <v>60</v>
      </c>
      <c r="D125" t="s">
        <v>335</v>
      </c>
      <c r="E125" t="s">
        <v>336</v>
      </c>
      <c r="F125" t="s">
        <v>337</v>
      </c>
      <c r="G125" t="s">
        <v>338</v>
      </c>
    </row>
    <row r="126" spans="1:10" x14ac:dyDescent="0.25">
      <c r="A126" s="235" t="s">
        <v>236</v>
      </c>
      <c r="B126" s="235"/>
      <c r="C126" s="235">
        <v>14133.834094002674</v>
      </c>
      <c r="D126" s="235">
        <v>11307.06727520214</v>
      </c>
      <c r="E126" s="235">
        <v>16960.600912803209</v>
      </c>
      <c r="F126" s="236">
        <v>0</v>
      </c>
      <c r="G126" s="235" t="s">
        <v>442</v>
      </c>
      <c r="H126" s="235"/>
      <c r="I126" s="235"/>
      <c r="J126" s="235"/>
    </row>
    <row r="127" spans="1:10" x14ac:dyDescent="0.25">
      <c r="A127" s="235" t="s">
        <v>237</v>
      </c>
      <c r="B127" s="235"/>
      <c r="C127" s="235">
        <v>7737.8643291070339</v>
      </c>
      <c r="D127" s="235">
        <v>6190.2914632856273</v>
      </c>
      <c r="E127" s="235">
        <v>9285.4371949284396</v>
      </c>
      <c r="F127" s="236">
        <v>0</v>
      </c>
      <c r="G127" s="235" t="s">
        <v>443</v>
      </c>
      <c r="H127" s="235"/>
      <c r="I127" s="235"/>
      <c r="J127" s="235"/>
    </row>
    <row r="128" spans="1:10" x14ac:dyDescent="0.25">
      <c r="A128" s="235" t="s">
        <v>445</v>
      </c>
      <c r="B128" s="235"/>
      <c r="C128" s="235">
        <v>26732.075850467423</v>
      </c>
      <c r="D128" s="235">
        <v>21385.660680373941</v>
      </c>
      <c r="E128" s="235">
        <v>32078.491020560905</v>
      </c>
      <c r="F128" s="236">
        <v>0</v>
      </c>
      <c r="G128" s="235" t="s">
        <v>446</v>
      </c>
      <c r="H128" s="235"/>
      <c r="I128" s="235"/>
      <c r="J128" s="235"/>
    </row>
    <row r="129" spans="1:10" x14ac:dyDescent="0.25">
      <c r="A129" t="s">
        <v>86</v>
      </c>
      <c r="B129" s="235" t="s">
        <v>99</v>
      </c>
    </row>
    <row r="130" spans="1:10" x14ac:dyDescent="0.25">
      <c r="A130" t="s">
        <v>340</v>
      </c>
    </row>
    <row r="131" spans="1:10" x14ac:dyDescent="0.25">
      <c r="A131" s="231" t="s">
        <v>70</v>
      </c>
      <c r="B131" t="s">
        <v>226</v>
      </c>
      <c r="C131" t="s">
        <v>341</v>
      </c>
      <c r="D131" t="s">
        <v>78</v>
      </c>
      <c r="E131" t="s">
        <v>77</v>
      </c>
      <c r="F131" t="s">
        <v>63</v>
      </c>
      <c r="G131" t="s">
        <v>342</v>
      </c>
      <c r="H131" t="s">
        <v>337</v>
      </c>
      <c r="I131" t="s">
        <v>76</v>
      </c>
      <c r="J131" t="s">
        <v>343</v>
      </c>
    </row>
    <row r="132" spans="1:10" x14ac:dyDescent="0.25">
      <c r="A132" s="235"/>
      <c r="B132" s="235" t="s">
        <v>449</v>
      </c>
      <c r="C132" s="235"/>
      <c r="D132" s="235">
        <v>1</v>
      </c>
      <c r="E132" s="235">
        <v>1</v>
      </c>
      <c r="F132" s="235" t="s">
        <v>230</v>
      </c>
      <c r="G132" s="235" t="s">
        <v>91</v>
      </c>
      <c r="H132" s="236">
        <v>0</v>
      </c>
      <c r="I132" s="235" t="s">
        <v>238</v>
      </c>
      <c r="J132" s="235" t="s">
        <v>238</v>
      </c>
    </row>
    <row r="133" spans="1:10" x14ac:dyDescent="0.25">
      <c r="A133" s="235" t="s">
        <v>236</v>
      </c>
      <c r="B133" s="235" t="s">
        <v>239</v>
      </c>
      <c r="C133" s="235"/>
      <c r="D133" s="235">
        <v>14133.834094002674</v>
      </c>
      <c r="E133" s="235">
        <v>1</v>
      </c>
      <c r="F133" s="235" t="s">
        <v>42</v>
      </c>
      <c r="G133" s="235" t="s">
        <v>91</v>
      </c>
      <c r="H133" s="236">
        <v>0</v>
      </c>
      <c r="I133" s="235" t="s">
        <v>241</v>
      </c>
      <c r="J133" s="235" t="s">
        <v>241</v>
      </c>
    </row>
    <row r="134" spans="1:10" x14ac:dyDescent="0.25">
      <c r="A134" s="235" t="s">
        <v>237</v>
      </c>
      <c r="B134" s="235" t="s">
        <v>240</v>
      </c>
      <c r="C134" s="235"/>
      <c r="D134" s="235">
        <v>7737.8643291070339</v>
      </c>
      <c r="E134" s="235">
        <v>1</v>
      </c>
      <c r="F134" s="235" t="s">
        <v>42</v>
      </c>
      <c r="G134" s="235" t="s">
        <v>91</v>
      </c>
      <c r="H134" s="236">
        <v>0</v>
      </c>
      <c r="I134" s="235" t="s">
        <v>242</v>
      </c>
      <c r="J134" s="235" t="s">
        <v>242</v>
      </c>
    </row>
    <row r="135" spans="1:10" x14ac:dyDescent="0.25">
      <c r="A135" s="235" t="s">
        <v>445</v>
      </c>
      <c r="B135" s="235" t="s">
        <v>447</v>
      </c>
      <c r="C135" s="235"/>
      <c r="D135" s="235">
        <v>26732.075850467423</v>
      </c>
      <c r="E135" s="235">
        <v>1</v>
      </c>
      <c r="F135" s="235" t="s">
        <v>42</v>
      </c>
      <c r="G135" s="235" t="s">
        <v>91</v>
      </c>
      <c r="H135" s="236">
        <v>0</v>
      </c>
      <c r="I135" s="235" t="s">
        <v>448</v>
      </c>
      <c r="J135" s="235" t="s">
        <v>448</v>
      </c>
    </row>
    <row r="136" spans="1:10" x14ac:dyDescent="0.25">
      <c r="A136" t="s">
        <v>344</v>
      </c>
    </row>
    <row r="137" spans="1:10" x14ac:dyDescent="0.25">
      <c r="A137" s="231" t="s">
        <v>70</v>
      </c>
      <c r="B137" t="s">
        <v>226</v>
      </c>
      <c r="C137" t="s">
        <v>341</v>
      </c>
      <c r="D137" t="s">
        <v>78</v>
      </c>
      <c r="E137" t="s">
        <v>77</v>
      </c>
      <c r="F137" t="s">
        <v>63</v>
      </c>
      <c r="G137" t="s">
        <v>342</v>
      </c>
      <c r="H137" t="s">
        <v>337</v>
      </c>
      <c r="I137" t="s">
        <v>76</v>
      </c>
      <c r="J137" t="s">
        <v>343</v>
      </c>
    </row>
    <row r="138" spans="1:10" x14ac:dyDescent="0.25">
      <c r="A138" s="235"/>
      <c r="B138" s="235" t="s">
        <v>390</v>
      </c>
      <c r="C138" s="235"/>
      <c r="D138" s="235">
        <v>1</v>
      </c>
      <c r="E138" s="235">
        <v>1</v>
      </c>
      <c r="F138" s="235" t="s">
        <v>230</v>
      </c>
      <c r="G138" s="235"/>
      <c r="H138" s="236">
        <v>0</v>
      </c>
      <c r="I138" s="235" t="s">
        <v>82</v>
      </c>
      <c r="J138" s="235" t="s">
        <v>82</v>
      </c>
    </row>
    <row r="139" spans="1:10" x14ac:dyDescent="0.25">
      <c r="A139" t="s">
        <v>343</v>
      </c>
    </row>
    <row r="141" spans="1:10" x14ac:dyDescent="0.25">
      <c r="A141" t="s">
        <v>345</v>
      </c>
    </row>
    <row r="142" spans="1:10" x14ac:dyDescent="0.25">
      <c r="A142" s="231" t="s">
        <v>70</v>
      </c>
      <c r="B142" t="s">
        <v>226</v>
      </c>
      <c r="C142" t="s">
        <v>346</v>
      </c>
      <c r="D142" t="s">
        <v>78</v>
      </c>
      <c r="E142" t="s">
        <v>347</v>
      </c>
      <c r="F142" t="s">
        <v>63</v>
      </c>
      <c r="G142" t="s">
        <v>348</v>
      </c>
      <c r="H142" t="s">
        <v>349</v>
      </c>
      <c r="I142" t="s">
        <v>63</v>
      </c>
    </row>
    <row r="143" spans="1:10" x14ac:dyDescent="0.25">
      <c r="A143" t="s">
        <v>350</v>
      </c>
    </row>
    <row r="144" spans="1:10" x14ac:dyDescent="0.25">
      <c r="A144" s="231" t="s">
        <v>70</v>
      </c>
      <c r="B144" t="s">
        <v>351</v>
      </c>
      <c r="C144" t="s">
        <v>352</v>
      </c>
      <c r="D144" t="s">
        <v>63</v>
      </c>
      <c r="E144" s="231" t="s">
        <v>353</v>
      </c>
      <c r="F144" t="s">
        <v>63</v>
      </c>
      <c r="G144" t="s">
        <v>348</v>
      </c>
      <c r="H144" t="s">
        <v>349</v>
      </c>
      <c r="I144" t="s">
        <v>63</v>
      </c>
    </row>
    <row r="145" spans="1:10" x14ac:dyDescent="0.25">
      <c r="A145" t="s">
        <v>354</v>
      </c>
    </row>
    <row r="146" spans="1:10" x14ac:dyDescent="0.25">
      <c r="A146" s="231" t="s">
        <v>70</v>
      </c>
      <c r="B146" t="s">
        <v>355</v>
      </c>
      <c r="C146" t="s">
        <v>352</v>
      </c>
      <c r="D146" t="s">
        <v>63</v>
      </c>
      <c r="E146" t="s">
        <v>356</v>
      </c>
      <c r="F146" t="s">
        <v>63</v>
      </c>
      <c r="G146" t="s">
        <v>348</v>
      </c>
      <c r="H146" t="s">
        <v>349</v>
      </c>
      <c r="I146" t="s">
        <v>63</v>
      </c>
    </row>
    <row r="147" spans="1:10" x14ac:dyDescent="0.25">
      <c r="A147" t="s">
        <v>357</v>
      </c>
    </row>
    <row r="148" spans="1:10" x14ac:dyDescent="0.25">
      <c r="A148" t="s">
        <v>358</v>
      </c>
      <c r="B148">
        <v>1</v>
      </c>
    </row>
    <row r="149" spans="1:10" x14ac:dyDescent="0.25">
      <c r="A149" t="s">
        <v>266</v>
      </c>
      <c r="B149">
        <v>2012</v>
      </c>
    </row>
    <row r="150" spans="1:10" x14ac:dyDescent="0.25">
      <c r="A150" t="s">
        <v>86</v>
      </c>
      <c r="B150" t="s">
        <v>339</v>
      </c>
    </row>
    <row r="151" spans="1:10" x14ac:dyDescent="0.25">
      <c r="A151" t="s">
        <v>343</v>
      </c>
    </row>
    <row r="153" spans="1:10" x14ac:dyDescent="0.25">
      <c r="A153" t="s">
        <v>359</v>
      </c>
    </row>
    <row r="154" spans="1:10" x14ac:dyDescent="0.25">
      <c r="A154" t="s">
        <v>226</v>
      </c>
      <c r="B154" t="s">
        <v>341</v>
      </c>
      <c r="C154" t="s">
        <v>360</v>
      </c>
      <c r="D154" t="s">
        <v>63</v>
      </c>
      <c r="E154" t="s">
        <v>337</v>
      </c>
      <c r="F154" t="s">
        <v>76</v>
      </c>
      <c r="G154" t="s">
        <v>361</v>
      </c>
      <c r="H154" t="s">
        <v>63</v>
      </c>
      <c r="I154" t="s">
        <v>337</v>
      </c>
      <c r="J154" t="s">
        <v>76</v>
      </c>
    </row>
    <row r="155" spans="1:10" x14ac:dyDescent="0.25">
      <c r="A155" t="s">
        <v>362</v>
      </c>
      <c r="B155" t="s">
        <v>363</v>
      </c>
      <c r="C155">
        <v>0</v>
      </c>
      <c r="D155" t="s">
        <v>364</v>
      </c>
      <c r="E155" s="234">
        <v>0</v>
      </c>
      <c r="F155" t="s">
        <v>365</v>
      </c>
      <c r="G155">
        <v>0</v>
      </c>
      <c r="H155" t="s">
        <v>364</v>
      </c>
      <c r="I155" s="234">
        <v>0</v>
      </c>
      <c r="J155" t="s">
        <v>365</v>
      </c>
    </row>
    <row r="156" spans="1:10" x14ac:dyDescent="0.25">
      <c r="A156" t="s">
        <v>366</v>
      </c>
      <c r="B156" t="s">
        <v>363</v>
      </c>
      <c r="C156">
        <v>0</v>
      </c>
      <c r="D156" t="s">
        <v>364</v>
      </c>
      <c r="E156" s="234">
        <v>0</v>
      </c>
      <c r="F156" t="s">
        <v>365</v>
      </c>
      <c r="G156">
        <v>0</v>
      </c>
      <c r="H156" t="s">
        <v>364</v>
      </c>
      <c r="I156" s="234">
        <v>0</v>
      </c>
      <c r="J156" t="s">
        <v>365</v>
      </c>
    </row>
    <row r="157" spans="1:10" x14ac:dyDescent="0.25">
      <c r="A157" t="s">
        <v>367</v>
      </c>
      <c r="B157" t="s">
        <v>363</v>
      </c>
      <c r="C157">
        <v>0</v>
      </c>
      <c r="D157" t="s">
        <v>364</v>
      </c>
      <c r="E157" s="234">
        <v>0</v>
      </c>
      <c r="F157" t="s">
        <v>365</v>
      </c>
      <c r="G157">
        <v>0</v>
      </c>
      <c r="H157" t="s">
        <v>364</v>
      </c>
      <c r="I157" s="234">
        <v>0</v>
      </c>
      <c r="J157" t="s">
        <v>365</v>
      </c>
    </row>
    <row r="158" spans="1:10" x14ac:dyDescent="0.25">
      <c r="A158" t="s">
        <v>368</v>
      </c>
      <c r="B158" t="s">
        <v>363</v>
      </c>
      <c r="C158">
        <v>0</v>
      </c>
      <c r="D158" t="s">
        <v>364</v>
      </c>
      <c r="E158" s="234">
        <v>0</v>
      </c>
      <c r="F158" t="s">
        <v>365</v>
      </c>
      <c r="G158">
        <v>0</v>
      </c>
      <c r="H158" t="s">
        <v>364</v>
      </c>
      <c r="I158" s="234">
        <v>0</v>
      </c>
      <c r="J158" t="s">
        <v>365</v>
      </c>
    </row>
    <row r="159" spans="1:10" x14ac:dyDescent="0.25">
      <c r="A159" t="s">
        <v>369</v>
      </c>
      <c r="B159" t="s">
        <v>363</v>
      </c>
      <c r="C159">
        <v>0</v>
      </c>
      <c r="D159" t="s">
        <v>364</v>
      </c>
      <c r="E159" s="234">
        <v>0</v>
      </c>
      <c r="F159" t="s">
        <v>365</v>
      </c>
      <c r="G159">
        <v>0</v>
      </c>
      <c r="H159" t="s">
        <v>364</v>
      </c>
      <c r="I159" s="234">
        <v>0</v>
      </c>
      <c r="J159" t="s">
        <v>365</v>
      </c>
    </row>
    <row r="160" spans="1:10" x14ac:dyDescent="0.25">
      <c r="A160" t="s">
        <v>370</v>
      </c>
    </row>
    <row r="161" spans="1:10" x14ac:dyDescent="0.25">
      <c r="A161" t="s">
        <v>226</v>
      </c>
      <c r="B161" t="s">
        <v>341</v>
      </c>
      <c r="C161" t="s">
        <v>360</v>
      </c>
      <c r="D161" t="s">
        <v>63</v>
      </c>
      <c r="E161" t="s">
        <v>337</v>
      </c>
      <c r="F161" t="s">
        <v>76</v>
      </c>
      <c r="G161" t="s">
        <v>361</v>
      </c>
      <c r="H161" t="s">
        <v>63</v>
      </c>
      <c r="I161" t="s">
        <v>337</v>
      </c>
      <c r="J161" t="s">
        <v>76</v>
      </c>
    </row>
    <row r="162" spans="1:10" x14ac:dyDescent="0.25">
      <c r="A162" t="s">
        <v>371</v>
      </c>
      <c r="B162" t="s">
        <v>372</v>
      </c>
      <c r="C162">
        <v>0</v>
      </c>
      <c r="D162" t="s">
        <v>373</v>
      </c>
      <c r="E162" s="234">
        <v>0</v>
      </c>
      <c r="F162" t="s">
        <v>365</v>
      </c>
      <c r="G162">
        <v>0</v>
      </c>
      <c r="H162" t="s">
        <v>373</v>
      </c>
      <c r="I162" s="234">
        <v>0</v>
      </c>
      <c r="J162" t="s">
        <v>365</v>
      </c>
    </row>
    <row r="163" spans="1:10" x14ac:dyDescent="0.25">
      <c r="A163" t="s">
        <v>374</v>
      </c>
      <c r="B163" t="s">
        <v>372</v>
      </c>
      <c r="C163">
        <v>0</v>
      </c>
      <c r="D163" t="s">
        <v>373</v>
      </c>
      <c r="E163" s="234">
        <v>0</v>
      </c>
      <c r="F163" t="s">
        <v>365</v>
      </c>
      <c r="G163">
        <v>0</v>
      </c>
      <c r="H163" t="s">
        <v>373</v>
      </c>
      <c r="I163" s="234">
        <v>0</v>
      </c>
      <c r="J163" t="s">
        <v>365</v>
      </c>
    </row>
    <row r="164" spans="1:10" x14ac:dyDescent="0.25">
      <c r="A164" t="s">
        <v>375</v>
      </c>
      <c r="B164" t="s">
        <v>363</v>
      </c>
      <c r="C164">
        <v>0</v>
      </c>
      <c r="D164" t="s">
        <v>364</v>
      </c>
      <c r="E164" s="234">
        <v>0</v>
      </c>
      <c r="F164" t="s">
        <v>365</v>
      </c>
      <c r="G164">
        <v>0</v>
      </c>
      <c r="H164" t="s">
        <v>364</v>
      </c>
      <c r="I164" s="234">
        <v>0</v>
      </c>
      <c r="J164" t="s">
        <v>365</v>
      </c>
    </row>
    <row r="165" spans="1:10" x14ac:dyDescent="0.25">
      <c r="A165" t="s">
        <v>376</v>
      </c>
    </row>
    <row r="166" spans="1:10" x14ac:dyDescent="0.25">
      <c r="A166" t="s">
        <v>226</v>
      </c>
      <c r="B166" t="s">
        <v>341</v>
      </c>
      <c r="C166" t="s">
        <v>360</v>
      </c>
      <c r="D166" t="s">
        <v>63</v>
      </c>
      <c r="E166" t="s">
        <v>337</v>
      </c>
      <c r="F166" t="s">
        <v>76</v>
      </c>
      <c r="G166" t="s">
        <v>361</v>
      </c>
      <c r="H166" t="s">
        <v>63</v>
      </c>
      <c r="I166" t="s">
        <v>337</v>
      </c>
      <c r="J166" t="s">
        <v>76</v>
      </c>
    </row>
    <row r="167" spans="1:10" x14ac:dyDescent="0.25">
      <c r="A167" t="s">
        <v>377</v>
      </c>
      <c r="B167" t="s">
        <v>363</v>
      </c>
      <c r="C167">
        <v>0</v>
      </c>
      <c r="D167" t="s">
        <v>364</v>
      </c>
      <c r="E167" s="234">
        <v>0</v>
      </c>
      <c r="F167" t="s">
        <v>365</v>
      </c>
      <c r="G167">
        <v>0</v>
      </c>
      <c r="H167" t="s">
        <v>364</v>
      </c>
      <c r="I167" s="234">
        <v>0</v>
      </c>
      <c r="J167" t="s">
        <v>365</v>
      </c>
    </row>
    <row r="168" spans="1:10" x14ac:dyDescent="0.25">
      <c r="A168" t="s">
        <v>378</v>
      </c>
      <c r="B168" t="s">
        <v>363</v>
      </c>
      <c r="C168">
        <v>0</v>
      </c>
      <c r="D168" t="s">
        <v>364</v>
      </c>
      <c r="E168" s="234">
        <v>0</v>
      </c>
      <c r="F168" t="s">
        <v>365</v>
      </c>
      <c r="G168">
        <v>0</v>
      </c>
      <c r="H168" t="s">
        <v>364</v>
      </c>
      <c r="I168" s="234">
        <v>0</v>
      </c>
      <c r="J168" t="s">
        <v>365</v>
      </c>
    </row>
    <row r="169" spans="1:10" x14ac:dyDescent="0.25">
      <c r="A169" t="s">
        <v>379</v>
      </c>
      <c r="B169" t="s">
        <v>363</v>
      </c>
      <c r="C169">
        <v>0</v>
      </c>
      <c r="D169" t="s">
        <v>364</v>
      </c>
      <c r="E169" s="234">
        <v>0</v>
      </c>
      <c r="F169" t="s">
        <v>365</v>
      </c>
      <c r="G169">
        <v>0</v>
      </c>
      <c r="H169" t="s">
        <v>364</v>
      </c>
      <c r="I169" s="234">
        <v>0</v>
      </c>
      <c r="J169" t="s">
        <v>365</v>
      </c>
    </row>
    <row r="170" spans="1:10" x14ac:dyDescent="0.25">
      <c r="A170" t="s">
        <v>380</v>
      </c>
      <c r="B170" t="s">
        <v>363</v>
      </c>
      <c r="C170">
        <v>0</v>
      </c>
      <c r="D170" t="s">
        <v>364</v>
      </c>
      <c r="E170" s="234">
        <v>0</v>
      </c>
      <c r="F170" t="s">
        <v>365</v>
      </c>
      <c r="G170">
        <v>0</v>
      </c>
      <c r="H170" t="s">
        <v>364</v>
      </c>
      <c r="I170" s="234">
        <v>0</v>
      </c>
      <c r="J170" t="s">
        <v>365</v>
      </c>
    </row>
    <row r="171" spans="1:10" x14ac:dyDescent="0.25">
      <c r="A171" t="s">
        <v>381</v>
      </c>
      <c r="B171" t="s">
        <v>363</v>
      </c>
      <c r="C171">
        <v>0</v>
      </c>
      <c r="D171" t="s">
        <v>364</v>
      </c>
      <c r="E171" s="234">
        <v>0</v>
      </c>
      <c r="F171" t="s">
        <v>365</v>
      </c>
      <c r="G171">
        <v>0</v>
      </c>
      <c r="H171" t="s">
        <v>364</v>
      </c>
      <c r="I171" s="234">
        <v>0</v>
      </c>
      <c r="J171" t="s">
        <v>365</v>
      </c>
    </row>
    <row r="172" spans="1:10" x14ac:dyDescent="0.25">
      <c r="A172" t="s">
        <v>382</v>
      </c>
      <c r="B172" t="s">
        <v>363</v>
      </c>
      <c r="C172">
        <v>0</v>
      </c>
      <c r="D172" t="s">
        <v>364</v>
      </c>
      <c r="E172" s="234">
        <v>0</v>
      </c>
      <c r="F172" t="s">
        <v>365</v>
      </c>
      <c r="G172">
        <v>0</v>
      </c>
      <c r="H172" t="s">
        <v>364</v>
      </c>
      <c r="I172" s="234">
        <v>0</v>
      </c>
      <c r="J172" t="s">
        <v>365</v>
      </c>
    </row>
    <row r="173" spans="1:10" x14ac:dyDescent="0.25">
      <c r="A173" t="s">
        <v>383</v>
      </c>
      <c r="B173" t="s">
        <v>363</v>
      </c>
      <c r="C173">
        <v>0</v>
      </c>
      <c r="D173" t="s">
        <v>364</v>
      </c>
      <c r="E173" s="234">
        <v>0</v>
      </c>
      <c r="F173" t="s">
        <v>365</v>
      </c>
      <c r="G173">
        <v>0</v>
      </c>
      <c r="H173" t="s">
        <v>364</v>
      </c>
      <c r="I173" s="234">
        <v>0</v>
      </c>
      <c r="J173" t="s">
        <v>365</v>
      </c>
    </row>
    <row r="174" spans="1:10" x14ac:dyDescent="0.25">
      <c r="A174" t="s">
        <v>384</v>
      </c>
      <c r="B174" t="s">
        <v>363</v>
      </c>
      <c r="C174">
        <v>0</v>
      </c>
      <c r="D174" t="s">
        <v>364</v>
      </c>
      <c r="E174" s="234">
        <v>0</v>
      </c>
      <c r="F174" t="s">
        <v>365</v>
      </c>
      <c r="G174">
        <v>0</v>
      </c>
      <c r="H174" t="s">
        <v>364</v>
      </c>
      <c r="I174" s="234">
        <v>0</v>
      </c>
      <c r="J174" t="s">
        <v>365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A73FD-88EB-4C0E-8BCC-C4B8160FB0A0}">
  <ds:schemaRefs>
    <ds:schemaRef ds:uri="http://purl.org/dc/elements/1.1/"/>
    <ds:schemaRef ds:uri="http://purl.org/dc/term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c75d1172-787a-498f-aaff-e17d79596d1f"/>
    <ds:schemaRef ds:uri="http://purl.org/dc/dcmitype/"/>
  </ds:schemaRefs>
</ds:datastoreItem>
</file>

<file path=customXml/itemProps2.xml><?xml version="1.0" encoding="utf-8"?>
<ds:datastoreItem xmlns:ds="http://schemas.openxmlformats.org/officeDocument/2006/customXml" ds:itemID="{233C14DB-82B9-4BF4-ADA8-F549FBDDB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C4DC8A-3F04-4E2D-98C1-9163F7CB50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Harvest Residue</vt:lpstr>
      <vt:lpstr>Conversions</vt:lpstr>
      <vt:lpstr>Assumptions</vt:lpstr>
      <vt:lpstr>GaBi 5 Import</vt:lpstr>
      <vt:lpstr>Chart</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Schivley, Greg</dc:creator>
  <cp:lastModifiedBy>Matthew B. Jamieson</cp:lastModifiedBy>
  <dcterms:created xsi:type="dcterms:W3CDTF">2013-02-27T20:45:19Z</dcterms:created>
  <dcterms:modified xsi:type="dcterms:W3CDTF">2013-11-04T15:39:19Z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